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INA MARGA\REKAP BALAI MINGGUAN\bpj surakarta mingguan\"/>
    </mc:Choice>
  </mc:AlternateContent>
  <xr:revisionPtr revIDLastSave="0" documentId="8_{4966D9FE-B54A-4FCB-801C-E99259137EB4}" xr6:coauthVersionLast="47" xr6:coauthVersionMax="47" xr10:uidLastSave="{00000000-0000-0000-0000-000000000000}"/>
  <bookViews>
    <workbookView xWindow="-120" yWindow="-120" windowWidth="20730" windowHeight="11040" xr2:uid="{76DF25EE-AB22-494F-A60E-1F241032B152}"/>
  </bookViews>
  <sheets>
    <sheet name="1 APR 2024" sheetId="1" r:id="rId1"/>
    <sheet name="2 APR 2024" sheetId="2" r:id="rId2"/>
    <sheet name="3 APR 2024" sheetId="3" r:id="rId3"/>
    <sheet name="4 APR 2024" sheetId="4" r:id="rId4"/>
    <sheet name="5 APR 2024" sheetId="5" r:id="rId5"/>
    <sheet name="6 APR 2024" sheetId="6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6" l="1"/>
  <c r="I44" i="6" s="1"/>
  <c r="G43" i="6"/>
  <c r="G44" i="6" s="1"/>
  <c r="D42" i="6"/>
  <c r="B42" i="6"/>
  <c r="D41" i="6"/>
  <c r="B41" i="6"/>
  <c r="D40" i="6"/>
  <c r="B40" i="6"/>
  <c r="D39" i="6"/>
  <c r="B39" i="6"/>
  <c r="D38" i="6"/>
  <c r="B38" i="6"/>
  <c r="D37" i="6"/>
  <c r="B37" i="6"/>
  <c r="D36" i="6"/>
  <c r="B36" i="6"/>
  <c r="D35" i="6"/>
  <c r="B35" i="6"/>
  <c r="D34" i="6"/>
  <c r="B34" i="6"/>
  <c r="D33" i="6"/>
  <c r="B33" i="6"/>
  <c r="D32" i="6"/>
  <c r="B32" i="6"/>
  <c r="D31" i="6"/>
  <c r="B31" i="6"/>
  <c r="D30" i="6"/>
  <c r="B30" i="6"/>
  <c r="D29" i="6"/>
  <c r="B29" i="6"/>
  <c r="D28" i="6"/>
  <c r="B28" i="6"/>
  <c r="D27" i="6"/>
  <c r="B27" i="6"/>
  <c r="D26" i="6"/>
  <c r="B26" i="6"/>
  <c r="D25" i="6"/>
  <c r="B25" i="6"/>
  <c r="F24" i="6"/>
  <c r="F23" i="6"/>
  <c r="F22" i="6"/>
  <c r="I21" i="6"/>
  <c r="G21" i="6"/>
  <c r="D21" i="6"/>
  <c r="A2" i="6"/>
  <c r="G44" i="5"/>
  <c r="I43" i="5"/>
  <c r="I44" i="5" s="1"/>
  <c r="G43" i="5"/>
  <c r="D42" i="5"/>
  <c r="B42" i="5"/>
  <c r="D41" i="5"/>
  <c r="B41" i="5"/>
  <c r="D40" i="5"/>
  <c r="B40" i="5"/>
  <c r="D39" i="5"/>
  <c r="B39" i="5"/>
  <c r="D38" i="5"/>
  <c r="D43" i="5" s="1"/>
  <c r="D44" i="5" s="1"/>
  <c r="B38" i="5"/>
  <c r="D37" i="5"/>
  <c r="B37" i="5"/>
  <c r="D36" i="5"/>
  <c r="B36" i="5"/>
  <c r="D35" i="5"/>
  <c r="B35" i="5"/>
  <c r="D34" i="5"/>
  <c r="B34" i="5"/>
  <c r="D33" i="5"/>
  <c r="B33" i="5"/>
  <c r="D32" i="5"/>
  <c r="B32" i="5"/>
  <c r="D31" i="5"/>
  <c r="B31" i="5"/>
  <c r="D30" i="5"/>
  <c r="B30" i="5"/>
  <c r="D29" i="5"/>
  <c r="B29" i="5"/>
  <c r="D28" i="5"/>
  <c r="B28" i="5"/>
  <c r="D27" i="5"/>
  <c r="B27" i="5"/>
  <c r="D26" i="5"/>
  <c r="B26" i="5"/>
  <c r="D25" i="5"/>
  <c r="B25" i="5"/>
  <c r="F24" i="5"/>
  <c r="F23" i="5"/>
  <c r="F22" i="5"/>
  <c r="I21" i="5"/>
  <c r="G21" i="5"/>
  <c r="D21" i="5"/>
  <c r="A2" i="5"/>
  <c r="I43" i="4"/>
  <c r="G43" i="4"/>
  <c r="D42" i="4"/>
  <c r="B42" i="4"/>
  <c r="D41" i="4"/>
  <c r="B41" i="4"/>
  <c r="D40" i="4"/>
  <c r="B40" i="4"/>
  <c r="D39" i="4"/>
  <c r="B39" i="4"/>
  <c r="D38" i="4"/>
  <c r="B38" i="4"/>
  <c r="D37" i="4"/>
  <c r="B37" i="4"/>
  <c r="D36" i="4"/>
  <c r="B36" i="4"/>
  <c r="D35" i="4"/>
  <c r="B35" i="4"/>
  <c r="D34" i="4"/>
  <c r="B34" i="4"/>
  <c r="D33" i="4"/>
  <c r="B33" i="4"/>
  <c r="D32" i="4"/>
  <c r="B32" i="4"/>
  <c r="D31" i="4"/>
  <c r="B31" i="4"/>
  <c r="D30" i="4"/>
  <c r="B30" i="4"/>
  <c r="D29" i="4"/>
  <c r="B29" i="4"/>
  <c r="D28" i="4"/>
  <c r="B28" i="4"/>
  <c r="D27" i="4"/>
  <c r="B27" i="4"/>
  <c r="D26" i="4"/>
  <c r="D43" i="4" s="1"/>
  <c r="D44" i="4" s="1"/>
  <c r="B26" i="4"/>
  <c r="D25" i="4"/>
  <c r="B25" i="4"/>
  <c r="F24" i="4"/>
  <c r="F23" i="4"/>
  <c r="F22" i="4"/>
  <c r="I21" i="4"/>
  <c r="G21" i="4"/>
  <c r="G44" i="4" s="1"/>
  <c r="D21" i="4"/>
  <c r="A2" i="4"/>
  <c r="I43" i="3"/>
  <c r="G43" i="3"/>
  <c r="D42" i="3"/>
  <c r="B42" i="3"/>
  <c r="D41" i="3"/>
  <c r="B41" i="3"/>
  <c r="D40" i="3"/>
  <c r="B40" i="3"/>
  <c r="D39" i="3"/>
  <c r="B39" i="3"/>
  <c r="D38" i="3"/>
  <c r="B38" i="3"/>
  <c r="D37" i="3"/>
  <c r="B37" i="3"/>
  <c r="D36" i="3"/>
  <c r="B36" i="3"/>
  <c r="D35" i="3"/>
  <c r="B35" i="3"/>
  <c r="D34" i="3"/>
  <c r="B34" i="3"/>
  <c r="D33" i="3"/>
  <c r="B33" i="3"/>
  <c r="D32" i="3"/>
  <c r="B32" i="3"/>
  <c r="D31" i="3"/>
  <c r="B31" i="3"/>
  <c r="D30" i="3"/>
  <c r="B30" i="3"/>
  <c r="D29" i="3"/>
  <c r="B29" i="3"/>
  <c r="D28" i="3"/>
  <c r="B28" i="3"/>
  <c r="D27" i="3"/>
  <c r="B27" i="3"/>
  <c r="D26" i="3"/>
  <c r="B26" i="3"/>
  <c r="D25" i="3"/>
  <c r="B25" i="3"/>
  <c r="F24" i="3"/>
  <c r="F23" i="3"/>
  <c r="F22" i="3"/>
  <c r="I21" i="3"/>
  <c r="G21" i="3"/>
  <c r="G44" i="3" s="1"/>
  <c r="D21" i="3"/>
  <c r="A2" i="3"/>
  <c r="I44" i="2"/>
  <c r="I43" i="2"/>
  <c r="G43" i="2"/>
  <c r="J42" i="2"/>
  <c r="F42" i="3" s="1"/>
  <c r="H42" i="3" s="1"/>
  <c r="J42" i="3" s="1"/>
  <c r="F42" i="4" s="1"/>
  <c r="H42" i="4" s="1"/>
  <c r="J42" i="4" s="1"/>
  <c r="F42" i="5" s="1"/>
  <c r="H42" i="5" s="1"/>
  <c r="J42" i="5" s="1"/>
  <c r="F42" i="6" s="1"/>
  <c r="H42" i="6" s="1"/>
  <c r="J42" i="6" s="1"/>
  <c r="D42" i="2"/>
  <c r="B42" i="2"/>
  <c r="D41" i="2"/>
  <c r="B41" i="2"/>
  <c r="D40" i="2"/>
  <c r="B40" i="2"/>
  <c r="H39" i="2"/>
  <c r="J39" i="2" s="1"/>
  <c r="F39" i="3" s="1"/>
  <c r="H39" i="3" s="1"/>
  <c r="J39" i="3" s="1"/>
  <c r="F39" i="4" s="1"/>
  <c r="H39" i="4" s="1"/>
  <c r="J39" i="4" s="1"/>
  <c r="F39" i="5" s="1"/>
  <c r="H39" i="5" s="1"/>
  <c r="J39" i="5" s="1"/>
  <c r="F39" i="6" s="1"/>
  <c r="H39" i="6" s="1"/>
  <c r="J39" i="6" s="1"/>
  <c r="D39" i="2"/>
  <c r="B39" i="2"/>
  <c r="D38" i="2"/>
  <c r="B38" i="2"/>
  <c r="D37" i="2"/>
  <c r="B37" i="2"/>
  <c r="F36" i="2"/>
  <c r="H36" i="2" s="1"/>
  <c r="J36" i="2" s="1"/>
  <c r="F36" i="3" s="1"/>
  <c r="H36" i="3" s="1"/>
  <c r="J36" i="3" s="1"/>
  <c r="F36" i="4" s="1"/>
  <c r="H36" i="4" s="1"/>
  <c r="J36" i="4" s="1"/>
  <c r="F36" i="5" s="1"/>
  <c r="H36" i="5" s="1"/>
  <c r="J36" i="5" s="1"/>
  <c r="F36" i="6" s="1"/>
  <c r="H36" i="6" s="1"/>
  <c r="J36" i="6" s="1"/>
  <c r="D36" i="2"/>
  <c r="B36" i="2"/>
  <c r="D35" i="2"/>
  <c r="B35" i="2"/>
  <c r="D34" i="2"/>
  <c r="B34" i="2"/>
  <c r="D33" i="2"/>
  <c r="B33" i="2"/>
  <c r="D32" i="2"/>
  <c r="B32" i="2"/>
  <c r="D31" i="2"/>
  <c r="B31" i="2"/>
  <c r="D30" i="2"/>
  <c r="B30" i="2"/>
  <c r="D29" i="2"/>
  <c r="B29" i="2"/>
  <c r="D28" i="2"/>
  <c r="B28" i="2"/>
  <c r="D27" i="2"/>
  <c r="B27" i="2"/>
  <c r="D26" i="2"/>
  <c r="B26" i="2"/>
  <c r="D25" i="2"/>
  <c r="B25" i="2"/>
  <c r="F24" i="2"/>
  <c r="F23" i="2"/>
  <c r="F22" i="2"/>
  <c r="I21" i="2"/>
  <c r="G21" i="2"/>
  <c r="G44" i="2" s="1"/>
  <c r="D21" i="2"/>
  <c r="H8" i="2"/>
  <c r="J8" i="2" s="1"/>
  <c r="F8" i="3" s="1"/>
  <c r="H8" i="3" s="1"/>
  <c r="J8" i="3" s="1"/>
  <c r="F8" i="4" s="1"/>
  <c r="H8" i="4" s="1"/>
  <c r="J8" i="4" s="1"/>
  <c r="F8" i="5" s="1"/>
  <c r="H8" i="5" s="1"/>
  <c r="J8" i="5" s="1"/>
  <c r="F8" i="6" s="1"/>
  <c r="H8" i="6" s="1"/>
  <c r="J8" i="6" s="1"/>
  <c r="A2" i="2"/>
  <c r="I44" i="1"/>
  <c r="D44" i="1"/>
  <c r="I43" i="1"/>
  <c r="G43" i="1"/>
  <c r="F43" i="1"/>
  <c r="D43" i="1"/>
  <c r="J42" i="1"/>
  <c r="F42" i="2" s="1"/>
  <c r="H42" i="2" s="1"/>
  <c r="H42" i="1"/>
  <c r="H41" i="1"/>
  <c r="J41" i="1" s="1"/>
  <c r="F41" i="2" s="1"/>
  <c r="H41" i="2" s="1"/>
  <c r="J41" i="2" s="1"/>
  <c r="F41" i="3" s="1"/>
  <c r="H41" i="3" s="1"/>
  <c r="J41" i="3" s="1"/>
  <c r="F41" i="4" s="1"/>
  <c r="H41" i="4" s="1"/>
  <c r="J41" i="4" s="1"/>
  <c r="F41" i="5" s="1"/>
  <c r="H41" i="5" s="1"/>
  <c r="J41" i="5" s="1"/>
  <c r="F41" i="6" s="1"/>
  <c r="H41" i="6" s="1"/>
  <c r="J41" i="6" s="1"/>
  <c r="J40" i="1"/>
  <c r="F40" i="2" s="1"/>
  <c r="H40" i="2" s="1"/>
  <c r="J40" i="2" s="1"/>
  <c r="F40" i="3" s="1"/>
  <c r="H40" i="3" s="1"/>
  <c r="J40" i="3" s="1"/>
  <c r="F40" i="4" s="1"/>
  <c r="H40" i="4" s="1"/>
  <c r="J40" i="4" s="1"/>
  <c r="F40" i="5" s="1"/>
  <c r="H40" i="5" s="1"/>
  <c r="J40" i="5" s="1"/>
  <c r="F40" i="6" s="1"/>
  <c r="H40" i="6" s="1"/>
  <c r="J40" i="6" s="1"/>
  <c r="H40" i="1"/>
  <c r="H39" i="1"/>
  <c r="J39" i="1" s="1"/>
  <c r="F39" i="2" s="1"/>
  <c r="J38" i="1"/>
  <c r="F38" i="2" s="1"/>
  <c r="H38" i="2" s="1"/>
  <c r="J38" i="2" s="1"/>
  <c r="F38" i="3" s="1"/>
  <c r="H38" i="3" s="1"/>
  <c r="J38" i="3" s="1"/>
  <c r="F38" i="4" s="1"/>
  <c r="H38" i="4" s="1"/>
  <c r="J38" i="4" s="1"/>
  <c r="F38" i="5" s="1"/>
  <c r="H38" i="5" s="1"/>
  <c r="J38" i="5" s="1"/>
  <c r="F38" i="6" s="1"/>
  <c r="H38" i="6" s="1"/>
  <c r="J38" i="6" s="1"/>
  <c r="H38" i="1"/>
  <c r="H37" i="1"/>
  <c r="J37" i="1" s="1"/>
  <c r="F37" i="2" s="1"/>
  <c r="H37" i="2" s="1"/>
  <c r="J37" i="2" s="1"/>
  <c r="F37" i="3" s="1"/>
  <c r="H37" i="3" s="1"/>
  <c r="J37" i="3" s="1"/>
  <c r="F37" i="4" s="1"/>
  <c r="H37" i="4" s="1"/>
  <c r="J37" i="4" s="1"/>
  <c r="F37" i="5" s="1"/>
  <c r="H37" i="5" s="1"/>
  <c r="J37" i="5" s="1"/>
  <c r="F37" i="6" s="1"/>
  <c r="H37" i="6" s="1"/>
  <c r="J37" i="6" s="1"/>
  <c r="J36" i="1"/>
  <c r="H36" i="1"/>
  <c r="H35" i="1"/>
  <c r="J35" i="1" s="1"/>
  <c r="F35" i="2" s="1"/>
  <c r="H35" i="2" s="1"/>
  <c r="J35" i="2" s="1"/>
  <c r="F35" i="3" s="1"/>
  <c r="H35" i="3" s="1"/>
  <c r="J35" i="3" s="1"/>
  <c r="F35" i="4" s="1"/>
  <c r="H35" i="4" s="1"/>
  <c r="J35" i="4" s="1"/>
  <c r="F35" i="5" s="1"/>
  <c r="H35" i="5" s="1"/>
  <c r="J35" i="5" s="1"/>
  <c r="F35" i="6" s="1"/>
  <c r="H35" i="6" s="1"/>
  <c r="J35" i="6" s="1"/>
  <c r="J34" i="1"/>
  <c r="F34" i="2" s="1"/>
  <c r="H34" i="2" s="1"/>
  <c r="J34" i="2" s="1"/>
  <c r="F34" i="3" s="1"/>
  <c r="H34" i="3" s="1"/>
  <c r="J34" i="3" s="1"/>
  <c r="F34" i="4" s="1"/>
  <c r="H34" i="4" s="1"/>
  <c r="J34" i="4" s="1"/>
  <c r="F34" i="5" s="1"/>
  <c r="H34" i="5" s="1"/>
  <c r="J34" i="5" s="1"/>
  <c r="F34" i="6" s="1"/>
  <c r="H34" i="6" s="1"/>
  <c r="J34" i="6" s="1"/>
  <c r="H34" i="1"/>
  <c r="H33" i="1"/>
  <c r="J33" i="1" s="1"/>
  <c r="F33" i="2" s="1"/>
  <c r="H33" i="2" s="1"/>
  <c r="J33" i="2" s="1"/>
  <c r="F33" i="3" s="1"/>
  <c r="H33" i="3" s="1"/>
  <c r="J33" i="3" s="1"/>
  <c r="F33" i="4" s="1"/>
  <c r="H33" i="4" s="1"/>
  <c r="J33" i="4" s="1"/>
  <c r="F33" i="5" s="1"/>
  <c r="H33" i="5" s="1"/>
  <c r="J33" i="5" s="1"/>
  <c r="F33" i="6" s="1"/>
  <c r="H33" i="6" s="1"/>
  <c r="H32" i="1"/>
  <c r="J32" i="1" s="1"/>
  <c r="F32" i="2" s="1"/>
  <c r="H32" i="2" s="1"/>
  <c r="J32" i="2" s="1"/>
  <c r="F32" i="3" s="1"/>
  <c r="H32" i="3" s="1"/>
  <c r="J32" i="3" s="1"/>
  <c r="F32" i="4" s="1"/>
  <c r="H32" i="4" s="1"/>
  <c r="J32" i="4" s="1"/>
  <c r="F32" i="5" s="1"/>
  <c r="H32" i="5" s="1"/>
  <c r="J32" i="5" s="1"/>
  <c r="F32" i="6" s="1"/>
  <c r="H32" i="6" s="1"/>
  <c r="J32" i="6" s="1"/>
  <c r="H31" i="1"/>
  <c r="J31" i="1" s="1"/>
  <c r="F31" i="2" s="1"/>
  <c r="H31" i="2" s="1"/>
  <c r="J31" i="2" s="1"/>
  <c r="F31" i="3" s="1"/>
  <c r="H31" i="3" s="1"/>
  <c r="J31" i="3" s="1"/>
  <c r="F31" i="4" s="1"/>
  <c r="H31" i="4" s="1"/>
  <c r="J31" i="4" s="1"/>
  <c r="F31" i="5" s="1"/>
  <c r="H31" i="5" s="1"/>
  <c r="J31" i="5" s="1"/>
  <c r="F31" i="6" s="1"/>
  <c r="H31" i="6" s="1"/>
  <c r="J31" i="6" s="1"/>
  <c r="J30" i="1"/>
  <c r="F30" i="2" s="1"/>
  <c r="H30" i="2" s="1"/>
  <c r="J30" i="2" s="1"/>
  <c r="F30" i="3" s="1"/>
  <c r="H30" i="3" s="1"/>
  <c r="J30" i="3" s="1"/>
  <c r="F30" i="4" s="1"/>
  <c r="H30" i="4" s="1"/>
  <c r="J30" i="4" s="1"/>
  <c r="F30" i="5" s="1"/>
  <c r="H30" i="5" s="1"/>
  <c r="J30" i="5" s="1"/>
  <c r="F30" i="6" s="1"/>
  <c r="H30" i="6" s="1"/>
  <c r="J30" i="6" s="1"/>
  <c r="H30" i="1"/>
  <c r="J29" i="1"/>
  <c r="F29" i="2" s="1"/>
  <c r="H29" i="2" s="1"/>
  <c r="J29" i="2" s="1"/>
  <c r="F29" i="3" s="1"/>
  <c r="H29" i="3" s="1"/>
  <c r="J29" i="3" s="1"/>
  <c r="F29" i="4" s="1"/>
  <c r="H29" i="4" s="1"/>
  <c r="J29" i="4" s="1"/>
  <c r="F29" i="5" s="1"/>
  <c r="H29" i="5" s="1"/>
  <c r="J29" i="5" s="1"/>
  <c r="F29" i="6" s="1"/>
  <c r="H29" i="6" s="1"/>
  <c r="J29" i="6" s="1"/>
  <c r="H29" i="1"/>
  <c r="J28" i="1"/>
  <c r="F28" i="2" s="1"/>
  <c r="H28" i="2" s="1"/>
  <c r="J28" i="2" s="1"/>
  <c r="F28" i="3" s="1"/>
  <c r="H28" i="3" s="1"/>
  <c r="J28" i="3" s="1"/>
  <c r="F28" i="4" s="1"/>
  <c r="H28" i="4" s="1"/>
  <c r="J28" i="4" s="1"/>
  <c r="F28" i="5" s="1"/>
  <c r="H28" i="5" s="1"/>
  <c r="J28" i="5" s="1"/>
  <c r="F28" i="6" s="1"/>
  <c r="H28" i="6" s="1"/>
  <c r="J28" i="6" s="1"/>
  <c r="H28" i="1"/>
  <c r="J27" i="1"/>
  <c r="F27" i="2" s="1"/>
  <c r="H27" i="2" s="1"/>
  <c r="J27" i="2" s="1"/>
  <c r="F27" i="3" s="1"/>
  <c r="H27" i="3" s="1"/>
  <c r="J27" i="3" s="1"/>
  <c r="F27" i="4" s="1"/>
  <c r="H27" i="4" s="1"/>
  <c r="J27" i="4" s="1"/>
  <c r="F27" i="5" s="1"/>
  <c r="H27" i="5" s="1"/>
  <c r="J27" i="5" s="1"/>
  <c r="F27" i="6" s="1"/>
  <c r="H27" i="6" s="1"/>
  <c r="J27" i="6" s="1"/>
  <c r="H27" i="1"/>
  <c r="J26" i="1"/>
  <c r="F26" i="2" s="1"/>
  <c r="H26" i="2" s="1"/>
  <c r="J26" i="2" s="1"/>
  <c r="F26" i="3" s="1"/>
  <c r="H26" i="3" s="1"/>
  <c r="J26" i="3" s="1"/>
  <c r="F26" i="4" s="1"/>
  <c r="H26" i="4" s="1"/>
  <c r="J26" i="4" s="1"/>
  <c r="F26" i="5" s="1"/>
  <c r="H26" i="5" s="1"/>
  <c r="J26" i="5" s="1"/>
  <c r="F26" i="6" s="1"/>
  <c r="H26" i="6" s="1"/>
  <c r="J26" i="6" s="1"/>
  <c r="H26" i="1"/>
  <c r="J25" i="1"/>
  <c r="H25" i="1"/>
  <c r="H43" i="1" s="1"/>
  <c r="I21" i="1"/>
  <c r="H21" i="1"/>
  <c r="G21" i="1"/>
  <c r="F21" i="1"/>
  <c r="D21" i="1"/>
  <c r="J20" i="1"/>
  <c r="F20" i="2" s="1"/>
  <c r="H20" i="2" s="1"/>
  <c r="J20" i="2" s="1"/>
  <c r="F20" i="3" s="1"/>
  <c r="H20" i="3" s="1"/>
  <c r="J20" i="3" s="1"/>
  <c r="F20" i="4" s="1"/>
  <c r="H20" i="4" s="1"/>
  <c r="J20" i="4" s="1"/>
  <c r="F20" i="5" s="1"/>
  <c r="H20" i="5" s="1"/>
  <c r="J20" i="5" s="1"/>
  <c r="F20" i="6" s="1"/>
  <c r="H20" i="6" s="1"/>
  <c r="J20" i="6" s="1"/>
  <c r="H20" i="1"/>
  <c r="J19" i="1"/>
  <c r="F19" i="2" s="1"/>
  <c r="H19" i="2" s="1"/>
  <c r="J19" i="2" s="1"/>
  <c r="F19" i="3" s="1"/>
  <c r="H19" i="3" s="1"/>
  <c r="J19" i="3" s="1"/>
  <c r="F19" i="4" s="1"/>
  <c r="H19" i="4" s="1"/>
  <c r="J19" i="4" s="1"/>
  <c r="F19" i="5" s="1"/>
  <c r="H19" i="5" s="1"/>
  <c r="J19" i="5" s="1"/>
  <c r="F19" i="6" s="1"/>
  <c r="H19" i="6" s="1"/>
  <c r="J19" i="6" s="1"/>
  <c r="H19" i="1"/>
  <c r="J18" i="1"/>
  <c r="F18" i="2" s="1"/>
  <c r="H18" i="2" s="1"/>
  <c r="J18" i="2" s="1"/>
  <c r="F18" i="3" s="1"/>
  <c r="H18" i="3" s="1"/>
  <c r="J18" i="3" s="1"/>
  <c r="F18" i="4" s="1"/>
  <c r="H18" i="4" s="1"/>
  <c r="J18" i="4" s="1"/>
  <c r="F18" i="5" s="1"/>
  <c r="H18" i="5" s="1"/>
  <c r="J18" i="5" s="1"/>
  <c r="F18" i="6" s="1"/>
  <c r="H18" i="6" s="1"/>
  <c r="J18" i="6" s="1"/>
  <c r="H18" i="1"/>
  <c r="J17" i="1"/>
  <c r="F17" i="2" s="1"/>
  <c r="H17" i="2" s="1"/>
  <c r="J17" i="2" s="1"/>
  <c r="F17" i="3" s="1"/>
  <c r="H17" i="3" s="1"/>
  <c r="J17" i="3" s="1"/>
  <c r="F17" i="4" s="1"/>
  <c r="H17" i="4" s="1"/>
  <c r="J17" i="4" s="1"/>
  <c r="F17" i="5" s="1"/>
  <c r="H17" i="5" s="1"/>
  <c r="J17" i="5" s="1"/>
  <c r="F17" i="6" s="1"/>
  <c r="H17" i="6" s="1"/>
  <c r="J17" i="6" s="1"/>
  <c r="H17" i="1"/>
  <c r="J16" i="1"/>
  <c r="F16" i="2" s="1"/>
  <c r="H16" i="2" s="1"/>
  <c r="J16" i="2" s="1"/>
  <c r="F16" i="3" s="1"/>
  <c r="H16" i="3" s="1"/>
  <c r="J16" i="3" s="1"/>
  <c r="F16" i="4" s="1"/>
  <c r="H16" i="4" s="1"/>
  <c r="J16" i="4" s="1"/>
  <c r="F16" i="5" s="1"/>
  <c r="H16" i="5" s="1"/>
  <c r="J16" i="5" s="1"/>
  <c r="F16" i="6" s="1"/>
  <c r="H16" i="6" s="1"/>
  <c r="J16" i="6" s="1"/>
  <c r="H16" i="1"/>
  <c r="J15" i="1"/>
  <c r="F15" i="2" s="1"/>
  <c r="H15" i="2" s="1"/>
  <c r="J15" i="2" s="1"/>
  <c r="F15" i="3" s="1"/>
  <c r="H15" i="3" s="1"/>
  <c r="J15" i="3" s="1"/>
  <c r="F15" i="4" s="1"/>
  <c r="H15" i="4" s="1"/>
  <c r="J15" i="4" s="1"/>
  <c r="F15" i="5" s="1"/>
  <c r="H15" i="5" s="1"/>
  <c r="J15" i="5" s="1"/>
  <c r="F15" i="6" s="1"/>
  <c r="H15" i="6" s="1"/>
  <c r="J15" i="6" s="1"/>
  <c r="H15" i="1"/>
  <c r="J14" i="1"/>
  <c r="F14" i="2" s="1"/>
  <c r="H14" i="2" s="1"/>
  <c r="J14" i="2" s="1"/>
  <c r="F14" i="3" s="1"/>
  <c r="H14" i="3" s="1"/>
  <c r="J14" i="3" s="1"/>
  <c r="F14" i="4" s="1"/>
  <c r="H14" i="4" s="1"/>
  <c r="J14" i="4" s="1"/>
  <c r="F14" i="5" s="1"/>
  <c r="H14" i="5" s="1"/>
  <c r="J14" i="5" s="1"/>
  <c r="F14" i="6" s="1"/>
  <c r="H14" i="6" s="1"/>
  <c r="J14" i="6" s="1"/>
  <c r="H14" i="1"/>
  <c r="J13" i="1"/>
  <c r="F13" i="2" s="1"/>
  <c r="H13" i="2" s="1"/>
  <c r="J13" i="2" s="1"/>
  <c r="F13" i="3" s="1"/>
  <c r="H13" i="3" s="1"/>
  <c r="J13" i="3" s="1"/>
  <c r="F13" i="4" s="1"/>
  <c r="H13" i="4" s="1"/>
  <c r="J13" i="4" s="1"/>
  <c r="F13" i="5" s="1"/>
  <c r="H13" i="5" s="1"/>
  <c r="J13" i="5" s="1"/>
  <c r="F13" i="6" s="1"/>
  <c r="H13" i="6" s="1"/>
  <c r="J13" i="6" s="1"/>
  <c r="H13" i="1"/>
  <c r="J12" i="1"/>
  <c r="F12" i="2" s="1"/>
  <c r="H12" i="2" s="1"/>
  <c r="J12" i="2" s="1"/>
  <c r="F12" i="3" s="1"/>
  <c r="H12" i="3" s="1"/>
  <c r="J12" i="3" s="1"/>
  <c r="F12" i="4" s="1"/>
  <c r="H12" i="4" s="1"/>
  <c r="J12" i="4" s="1"/>
  <c r="F12" i="5" s="1"/>
  <c r="H12" i="5" s="1"/>
  <c r="J12" i="5" s="1"/>
  <c r="F12" i="6" s="1"/>
  <c r="H12" i="6" s="1"/>
  <c r="J12" i="6" s="1"/>
  <c r="H12" i="1"/>
  <c r="J11" i="1"/>
  <c r="F11" i="2" s="1"/>
  <c r="H11" i="2" s="1"/>
  <c r="J11" i="2" s="1"/>
  <c r="F11" i="3" s="1"/>
  <c r="H11" i="3" s="1"/>
  <c r="J11" i="3" s="1"/>
  <c r="F11" i="4" s="1"/>
  <c r="H11" i="4" s="1"/>
  <c r="J11" i="4" s="1"/>
  <c r="F11" i="5" s="1"/>
  <c r="H11" i="5" s="1"/>
  <c r="J11" i="5" s="1"/>
  <c r="F11" i="6" s="1"/>
  <c r="H11" i="6" s="1"/>
  <c r="J11" i="6" s="1"/>
  <c r="H11" i="1"/>
  <c r="J10" i="1"/>
  <c r="F10" i="2" s="1"/>
  <c r="H10" i="2" s="1"/>
  <c r="J10" i="2" s="1"/>
  <c r="F10" i="3" s="1"/>
  <c r="H10" i="3" s="1"/>
  <c r="J10" i="3" s="1"/>
  <c r="F10" i="4" s="1"/>
  <c r="H10" i="4" s="1"/>
  <c r="J10" i="4" s="1"/>
  <c r="F10" i="5" s="1"/>
  <c r="H10" i="5" s="1"/>
  <c r="J10" i="5" s="1"/>
  <c r="F10" i="6" s="1"/>
  <c r="H10" i="6" s="1"/>
  <c r="J10" i="6" s="1"/>
  <c r="H10" i="1"/>
  <c r="J9" i="1"/>
  <c r="F9" i="2" s="1"/>
  <c r="H9" i="2" s="1"/>
  <c r="J9" i="2" s="1"/>
  <c r="F9" i="3" s="1"/>
  <c r="H9" i="3" s="1"/>
  <c r="J9" i="3" s="1"/>
  <c r="F9" i="4" s="1"/>
  <c r="H9" i="4" s="1"/>
  <c r="J9" i="4" s="1"/>
  <c r="F9" i="5" s="1"/>
  <c r="H9" i="5" s="1"/>
  <c r="J9" i="5" s="1"/>
  <c r="F9" i="6" s="1"/>
  <c r="H9" i="6" s="1"/>
  <c r="J9" i="6" s="1"/>
  <c r="H9" i="1"/>
  <c r="J8" i="1"/>
  <c r="F8" i="2" s="1"/>
  <c r="H8" i="1"/>
  <c r="J7" i="1"/>
  <c r="F7" i="2" s="1"/>
  <c r="H7" i="2" s="1"/>
  <c r="H7" i="1"/>
  <c r="J7" i="2" l="1"/>
  <c r="H21" i="2"/>
  <c r="H44" i="1"/>
  <c r="L43" i="1"/>
  <c r="G44" i="1"/>
  <c r="L44" i="1"/>
  <c r="D43" i="2"/>
  <c r="D44" i="2" s="1"/>
  <c r="D43" i="3"/>
  <c r="D44" i="3" s="1"/>
  <c r="F44" i="1"/>
  <c r="J43" i="1"/>
  <c r="J44" i="1" s="1"/>
  <c r="F25" i="2"/>
  <c r="J21" i="1"/>
  <c r="F21" i="2" s="1"/>
  <c r="I44" i="3"/>
  <c r="I44" i="4"/>
  <c r="D43" i="6"/>
  <c r="D44" i="6" s="1"/>
  <c r="F43" i="2" l="1"/>
  <c r="F44" i="2" s="1"/>
  <c r="H25" i="2"/>
  <c r="J21" i="2"/>
  <c r="F21" i="3" s="1"/>
  <c r="F7" i="3"/>
  <c r="H7" i="3" s="1"/>
  <c r="J7" i="3" l="1"/>
  <c r="H21" i="3"/>
  <c r="J25" i="2"/>
  <c r="H43" i="2"/>
  <c r="J43" i="2" l="1"/>
  <c r="J44" i="2" s="1"/>
  <c r="F25" i="3"/>
  <c r="H44" i="2"/>
  <c r="L44" i="2" s="1"/>
  <c r="L43" i="2"/>
  <c r="F7" i="4"/>
  <c r="H7" i="4" s="1"/>
  <c r="J21" i="3"/>
  <c r="F21" i="4" s="1"/>
  <c r="H21" i="4" l="1"/>
  <c r="J7" i="4"/>
  <c r="F43" i="3"/>
  <c r="F44" i="3" s="1"/>
  <c r="H25" i="3"/>
  <c r="J25" i="3" l="1"/>
  <c r="H43" i="3"/>
  <c r="F7" i="5"/>
  <c r="H7" i="5" s="1"/>
  <c r="J21" i="4"/>
  <c r="F21" i="5" s="1"/>
  <c r="H44" i="3" l="1"/>
  <c r="L44" i="3" s="1"/>
  <c r="L43" i="3"/>
  <c r="J7" i="5"/>
  <c r="H21" i="5"/>
  <c r="J43" i="3"/>
  <c r="J44" i="3" s="1"/>
  <c r="F25" i="4"/>
  <c r="F7" i="6" l="1"/>
  <c r="H7" i="6" s="1"/>
  <c r="J21" i="5"/>
  <c r="F21" i="6" s="1"/>
  <c r="F43" i="4"/>
  <c r="F44" i="4" s="1"/>
  <c r="H25" i="4"/>
  <c r="H43" i="4" l="1"/>
  <c r="J25" i="4"/>
  <c r="H21" i="6"/>
  <c r="J7" i="6"/>
  <c r="J21" i="6" s="1"/>
  <c r="J43" i="4" l="1"/>
  <c r="J44" i="4" s="1"/>
  <c r="F25" i="5"/>
  <c r="H44" i="4"/>
  <c r="L44" i="4" s="1"/>
  <c r="L43" i="4"/>
  <c r="F43" i="5" l="1"/>
  <c r="F44" i="5" s="1"/>
  <c r="H25" i="5"/>
  <c r="H43" i="5" l="1"/>
  <c r="H44" i="5" s="1"/>
  <c r="L44" i="5" s="1"/>
  <c r="J25" i="5"/>
  <c r="F25" i="6" l="1"/>
  <c r="J43" i="5"/>
  <c r="J44" i="5" s="1"/>
  <c r="F43" i="6" l="1"/>
  <c r="F44" i="6" s="1"/>
  <c r="H25" i="6"/>
  <c r="H43" i="6" l="1"/>
  <c r="J25" i="6"/>
  <c r="J43" i="6" s="1"/>
  <c r="J44" i="6" s="1"/>
  <c r="H44" i="6" l="1"/>
  <c r="L44" i="6" s="1"/>
  <c r="L43" i="6"/>
</calcChain>
</file>

<file path=xl/sharedStrings.xml><?xml version="1.0" encoding="utf-8"?>
<sst xmlns="http://schemas.openxmlformats.org/spreadsheetml/2006/main" count="272" uniqueCount="61">
  <si>
    <t>REKAP LUBANG HARIAN BPJ SURAKARTA</t>
  </si>
  <si>
    <t>Bulan</t>
  </si>
  <si>
    <t>APRIL</t>
  </si>
  <si>
    <t>TANGGAL 1 APRIL 2024</t>
  </si>
  <si>
    <t>Tahun</t>
  </si>
  <si>
    <t>NO</t>
  </si>
  <si>
    <t>RUAS JALAN</t>
  </si>
  <si>
    <t>PENGAMAT</t>
  </si>
  <si>
    <t>PANJANG (Km)</t>
  </si>
  <si>
    <t>JUMLAH TENAGA</t>
  </si>
  <si>
    <t>LUBANG SISA S/D HARI KEMARIN</t>
  </si>
  <si>
    <t>LUBANG BARU HARI INI</t>
  </si>
  <si>
    <t>JUMLAH LUBANG S/D HARI INI</t>
  </si>
  <si>
    <t>PENANGANAN LOBANG HARI INI</t>
  </si>
  <si>
    <t>JUMLAH SISA LUBANG S/D HARI INI</t>
  </si>
  <si>
    <t>KET</t>
  </si>
  <si>
    <t>Wilayah I</t>
  </si>
  <si>
    <t>BOYOLALI - SELO - JRAKAH / BTS. KAB MAGELANG</t>
  </si>
  <si>
    <t>YOGA BAYU PRABOWO, A.Md. T.</t>
  </si>
  <si>
    <t>BOYOLALI - BTS. KAB. KLATEN</t>
  </si>
  <si>
    <t>NURDIYANTO</t>
  </si>
  <si>
    <t>BTS. KAB. BOYOLALI - KLATEN</t>
  </si>
  <si>
    <t>JL. VETERAN (KLATEN)</t>
  </si>
  <si>
    <t>KARANGWUNI - BTS. PROV DIY</t>
  </si>
  <si>
    <t>BTS KOTA SURAKARTA - KALIOSO / BTS. KAB SRAGEN</t>
  </si>
  <si>
    <t>JL. KOL SUGIONO (SURAKARTA)</t>
  </si>
  <si>
    <t>KARANGANYAR - BATUJAMUS / BTS. KAB SRAGEN</t>
  </si>
  <si>
    <t>SUPARTA SRI GIATNA, S.E.</t>
  </si>
  <si>
    <t>KARANGANYAR - JATIPURO / BTS. KAB WONOGIRI</t>
  </si>
  <si>
    <t>PALUR - KARANGANYAR</t>
  </si>
  <si>
    <t>LINGKAR SELATAN KARANGANYAR</t>
  </si>
  <si>
    <t>KARANGANYAR - TAWANGMANGU - KALISORO</t>
  </si>
  <si>
    <t>KALISORO - BTS. PROV JATIM</t>
  </si>
  <si>
    <t>ANDONG / BTS. KAB SRAGEN - KARANGGEDE</t>
  </si>
  <si>
    <t>Total Wil 1</t>
  </si>
  <si>
    <t>Wilayah II</t>
  </si>
  <si>
    <t>KRENDETAN - CAWAS</t>
  </si>
  <si>
    <t>WATUKELIR - KRENDETAN</t>
  </si>
  <si>
    <t>KRENDETAN - BTS. PROV. DIY</t>
  </si>
  <si>
    <t>SURAKARTA - SUKOHARJO</t>
  </si>
  <si>
    <t>LINGKAR TIMUR SUKOHARJO</t>
  </si>
  <si>
    <t>SUKOHARJO - NGUTER / BTS. KAB WONOGIRI</t>
  </si>
  <si>
    <t>NGUTER /BTS. KAB SUKOHARJO - WONOGIRI</t>
  </si>
  <si>
    <t>HARJANTO</t>
  </si>
  <si>
    <t>WONOGIRI - MANYARAN - BLIMBING / BTS. PROV DIY</t>
  </si>
  <si>
    <t>WURYANTORO - EROMOKO - PRACIMANTORO</t>
  </si>
  <si>
    <t>NGADIROJO - JATIPURO / BTS. KAB KARANGANYAR</t>
  </si>
  <si>
    <t>WONOGIRI - NGADIROJO</t>
  </si>
  <si>
    <t>-</t>
  </si>
  <si>
    <t>NGADIROJO - GIRIWOYO</t>
  </si>
  <si>
    <t>EDY WAHONO</t>
  </si>
  <si>
    <t>GIRIBELAH - BTS. PROV. JATIM.</t>
  </si>
  <si>
    <t>NGADIROJO - BITING / BTS. PROV JATIM</t>
  </si>
  <si>
    <t>PURWANTORO - NAWANGAN / BTS. PROV JATIM</t>
  </si>
  <si>
    <t>TARYONO</t>
  </si>
  <si>
    <t>SUKOHARJO - WERU - WATUKELIR</t>
  </si>
  <si>
    <t>WATUKELIR - GROGOL / BTS. KAB WONOGIRI</t>
  </si>
  <si>
    <t>GROGOL / BTS. KAB SUKOHARJO - MANYARAN</t>
  </si>
  <si>
    <t>Total Wil 2</t>
  </si>
  <si>
    <t>TOTAL BPJ WILAYAH SURAKARTA</t>
  </si>
  <si>
    <t>Tanggal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</si>
</sst>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color rgb="FF000000"/>
      <name val="Calibri"/>
      <scheme val="minor"/>
    </font>
    <font>
      <b/>
      <sz val="10"/>
      <color theme="1"/>
      <name val="Calibri"/>
      <scheme val="minor"/>
    </font>
    <font>
      <sz val="10"/>
      <color rgb="FFFFFFFF"/>
      <name val="Calibri"/>
      <scheme val="minor"/>
    </font>
    <font>
      <sz val="10"/>
      <color theme="1"/>
      <name val="Calibri"/>
      <scheme val="minor"/>
    </font>
    <font>
      <b/>
      <sz val="10"/>
      <color rgb="FF000000"/>
      <name val="Arial"/>
    </font>
    <font>
      <sz val="10"/>
      <name val="Arial"/>
    </font>
    <font>
      <sz val="10"/>
      <color theme="1"/>
      <name val="Arial"/>
    </font>
    <font>
      <sz val="10"/>
      <color rgb="FF000000"/>
      <name val="Arial"/>
    </font>
    <font>
      <sz val="12"/>
      <color theme="1"/>
      <name val="Calibri"/>
      <scheme val="minor"/>
    </font>
    <font>
      <sz val="12"/>
      <color theme="1"/>
      <name val="&quot;Times New Roman&quot;"/>
    </font>
    <font>
      <b/>
      <sz val="10"/>
      <color theme="1"/>
      <name val="Arial"/>
    </font>
    <font>
      <b/>
      <sz val="10"/>
      <color rgb="FFFFFFFF"/>
      <name val="Calibri"/>
      <scheme val="minor"/>
    </font>
    <font>
      <sz val="12"/>
      <color theme="1"/>
      <name val="Arial"/>
    </font>
    <font>
      <sz val="12"/>
      <color theme="1"/>
      <name val="Times New Roman"/>
    </font>
    <font>
      <b/>
      <sz val="12"/>
      <color theme="1"/>
      <name val="Times New Roman"/>
    </font>
    <font>
      <sz val="12"/>
      <color rgb="FF000000"/>
      <name val="Arial"/>
    </font>
    <font>
      <sz val="10"/>
      <color rgb="FFFFFFFF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00B0F0"/>
      </patternFill>
    </fill>
    <fill>
      <patternFill patternType="solid">
        <fgColor rgb="FFD9D2E9"/>
        <bgColor rgb="FFD9D2E9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/>
    <xf numFmtId="0" fontId="2" fillId="3" borderId="0" xfId="0" applyFont="1" applyFill="1"/>
    <xf numFmtId="0" fontId="3" fillId="3" borderId="0" xfId="0" applyFont="1" applyFill="1"/>
    <xf numFmtId="0" fontId="1" fillId="3" borderId="0" xfId="0" applyFont="1" applyFill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6" fillId="3" borderId="3" xfId="0" applyFont="1" applyFill="1" applyBorder="1"/>
    <xf numFmtId="0" fontId="4" fillId="3" borderId="4" xfId="0" applyFont="1" applyFill="1" applyBorder="1"/>
    <xf numFmtId="0" fontId="6" fillId="3" borderId="1" xfId="0" applyFont="1" applyFill="1" applyBorder="1"/>
    <xf numFmtId="0" fontId="7" fillId="2" borderId="5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center" vertical="center"/>
    </xf>
    <xf numFmtId="2" fontId="9" fillId="3" borderId="3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3" xfId="0" applyFont="1" applyFill="1" applyBorder="1"/>
    <xf numFmtId="0" fontId="8" fillId="3" borderId="5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center" vertical="center"/>
    </xf>
    <xf numFmtId="2" fontId="9" fillId="3" borderId="5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5" xfId="0" applyFont="1" applyFill="1" applyBorder="1"/>
    <xf numFmtId="0" fontId="5" fillId="0" borderId="14" xfId="0" applyFont="1" applyBorder="1"/>
    <xf numFmtId="0" fontId="7" fillId="3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5" xfId="0" applyFont="1" applyFill="1" applyBorder="1"/>
    <xf numFmtId="0" fontId="5" fillId="0" borderId="15" xfId="0" applyFont="1" applyBorder="1"/>
    <xf numFmtId="0" fontId="6" fillId="3" borderId="12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left"/>
    </xf>
    <xf numFmtId="2" fontId="9" fillId="5" borderId="5" xfId="0" applyNumberFormat="1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5" borderId="5" xfId="0" applyFont="1" applyFill="1" applyBorder="1"/>
    <xf numFmtId="0" fontId="2" fillId="5" borderId="0" xfId="0" applyFont="1" applyFill="1"/>
    <xf numFmtId="0" fontId="3" fillId="5" borderId="0" xfId="0" applyFont="1" applyFill="1"/>
    <xf numFmtId="0" fontId="7" fillId="5" borderId="16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 vertical="center"/>
    </xf>
    <xf numFmtId="2" fontId="9" fillId="5" borderId="16" xfId="0" applyNumberFormat="1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6" fillId="5" borderId="19" xfId="0" applyFont="1" applyFill="1" applyBorder="1" applyAlignment="1">
      <alignment horizontal="center"/>
    </xf>
    <xf numFmtId="0" fontId="6" fillId="5" borderId="16" xfId="0" applyFont="1" applyFill="1" applyBorder="1"/>
    <xf numFmtId="0" fontId="10" fillId="2" borderId="20" xfId="0" applyFont="1" applyFill="1" applyBorder="1" applyAlignment="1">
      <alignment horizontal="center"/>
    </xf>
    <xf numFmtId="0" fontId="5" fillId="0" borderId="21" xfId="0" applyFont="1" applyBorder="1"/>
    <xf numFmtId="0" fontId="5" fillId="0" borderId="22" xfId="0" applyFont="1" applyBorder="1"/>
    <xf numFmtId="2" fontId="10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2" xfId="0" applyFont="1" applyFill="1" applyBorder="1"/>
    <xf numFmtId="0" fontId="11" fillId="3" borderId="0" xfId="0" applyFont="1" applyFill="1"/>
    <xf numFmtId="0" fontId="1" fillId="3" borderId="0" xfId="0" applyFont="1" applyFill="1"/>
    <xf numFmtId="0" fontId="6" fillId="3" borderId="12" xfId="0" applyFont="1" applyFill="1" applyBorder="1"/>
    <xf numFmtId="0" fontId="6" fillId="3" borderId="2" xfId="0" applyFont="1" applyFill="1" applyBorder="1"/>
    <xf numFmtId="0" fontId="4" fillId="3" borderId="12" xfId="0" applyFont="1" applyFill="1" applyBorder="1"/>
    <xf numFmtId="0" fontId="12" fillId="3" borderId="23" xfId="0" applyFont="1" applyFill="1" applyBorder="1"/>
    <xf numFmtId="0" fontId="6" fillId="0" borderId="4" xfId="0" applyFont="1" applyBorder="1"/>
    <xf numFmtId="0" fontId="13" fillId="0" borderId="23" xfId="0" applyFont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12" fillId="3" borderId="22" xfId="0" applyFont="1" applyFill="1" applyBorder="1"/>
    <xf numFmtId="0" fontId="5" fillId="0" borderId="24" xfId="0" applyFont="1" applyBorder="1"/>
    <xf numFmtId="0" fontId="13" fillId="0" borderId="22" xfId="0" applyFont="1" applyBorder="1" applyAlignment="1">
      <alignment horizontal="center"/>
    </xf>
    <xf numFmtId="0" fontId="6" fillId="2" borderId="12" xfId="0" applyFont="1" applyFill="1" applyBorder="1"/>
    <xf numFmtId="0" fontId="7" fillId="2" borderId="23" xfId="0" applyFont="1" applyFill="1" applyBorder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6" fillId="0" borderId="22" xfId="0" applyFont="1" applyBorder="1"/>
    <xf numFmtId="0" fontId="13" fillId="3" borderId="22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6" fillId="3" borderId="22" xfId="0" applyFont="1" applyFill="1" applyBorder="1"/>
    <xf numFmtId="0" fontId="6" fillId="3" borderId="22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3" fillId="3" borderId="24" xfId="0" applyFont="1" applyFill="1" applyBorder="1" applyAlignment="1">
      <alignment horizontal="center"/>
    </xf>
    <xf numFmtId="0" fontId="12" fillId="0" borderId="22" xfId="0" applyFont="1" applyBorder="1"/>
    <xf numFmtId="0" fontId="10" fillId="3" borderId="12" xfId="0" applyFont="1" applyFill="1" applyBorder="1"/>
    <xf numFmtId="2" fontId="11" fillId="3" borderId="0" xfId="0" applyNumberFormat="1" applyFont="1" applyFill="1"/>
    <xf numFmtId="0" fontId="10" fillId="3" borderId="2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2" fontId="14" fillId="3" borderId="22" xfId="0" applyNumberFormat="1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6" fillId="5" borderId="12" xfId="0" applyFont="1" applyFill="1" applyBorder="1"/>
    <xf numFmtId="0" fontId="10" fillId="2" borderId="12" xfId="0" applyFont="1" applyFill="1" applyBorder="1" applyAlignment="1">
      <alignment horizontal="center"/>
    </xf>
    <xf numFmtId="0" fontId="10" fillId="2" borderId="12" xfId="0" applyFont="1" applyFill="1" applyBorder="1"/>
    <xf numFmtId="0" fontId="7" fillId="3" borderId="12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left"/>
    </xf>
    <xf numFmtId="0" fontId="6" fillId="0" borderId="1" xfId="0" applyFont="1" applyBorder="1"/>
    <xf numFmtId="0" fontId="15" fillId="3" borderId="12" xfId="0" applyFont="1" applyFill="1" applyBorder="1" applyAlignment="1">
      <alignment horizontal="center"/>
    </xf>
    <xf numFmtId="0" fontId="5" fillId="0" borderId="25" xfId="0" applyFont="1" applyBorder="1"/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0" borderId="2" xfId="0" applyFont="1" applyBorder="1"/>
    <xf numFmtId="0" fontId="7" fillId="2" borderId="12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left"/>
    </xf>
    <xf numFmtId="2" fontId="9" fillId="3" borderId="16" xfId="0" applyNumberFormat="1" applyFont="1" applyFill="1" applyBorder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2" fontId="11" fillId="2" borderId="0" xfId="0" applyNumberFormat="1" applyFont="1" applyFill="1"/>
    <xf numFmtId="0" fontId="1" fillId="2" borderId="0" xfId="0" applyFont="1" applyFill="1"/>
    <xf numFmtId="0" fontId="15" fillId="3" borderId="0" xfId="0" applyFont="1" applyFill="1" applyAlignment="1">
      <alignment horizontal="left"/>
    </xf>
    <xf numFmtId="0" fontId="6" fillId="3" borderId="12" xfId="0" applyFont="1" applyFill="1" applyBorder="1" applyAlignment="1">
      <alignment horizontal="center" vertical="center"/>
    </xf>
    <xf numFmtId="0" fontId="16" fillId="2" borderId="12" xfId="0" applyFont="1" applyFill="1" applyBorder="1"/>
    <xf numFmtId="0" fontId="6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24715-1D15-426B-962D-E04E5ED19893}">
  <sheetPr>
    <outlinePr summaryBelow="0" summaryRight="0"/>
    <pageSetUpPr fitToPage="1"/>
  </sheetPr>
  <dimension ref="A1:Z1001"/>
  <sheetViews>
    <sheetView tabSelected="1" workbookViewId="0">
      <selection sqref="A1:K1"/>
    </sheetView>
  </sheetViews>
  <sheetFormatPr defaultColWidth="12.5703125" defaultRowHeight="15.75" customHeight="1"/>
  <cols>
    <col min="1" max="1" width="9.140625" customWidth="1"/>
    <col min="2" max="2" width="53.5703125" customWidth="1"/>
    <col min="3" max="3" width="22.42578125" customWidth="1"/>
    <col min="4" max="4" width="14.5703125" customWidth="1"/>
    <col min="5" max="5" width="10" customWidth="1"/>
    <col min="6" max="6" width="17.140625" customWidth="1"/>
    <col min="7" max="7" width="17" customWidth="1"/>
    <col min="8" max="8" width="16.5703125" customWidth="1"/>
    <col min="9" max="9" width="17.140625" customWidth="1"/>
    <col min="10" max="10" width="19.85546875" customWidth="1"/>
  </cols>
  <sheetData>
    <row r="1" spans="1:26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 t="s">
        <v>1</v>
      </c>
      <c r="N1" s="4" t="s">
        <v>2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>
      <c r="A2" s="5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4" t="s">
        <v>4</v>
      </c>
      <c r="N2" s="4">
        <v>2024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>
      <c r="A4" s="6" t="s">
        <v>5</v>
      </c>
      <c r="B4" s="6" t="s">
        <v>6</v>
      </c>
      <c r="C4" s="6" t="s">
        <v>7</v>
      </c>
      <c r="D4" s="6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3.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3.5" thickBot="1">
      <c r="A6" s="9"/>
      <c r="B6" s="10" t="s">
        <v>16</v>
      </c>
      <c r="C6" s="11"/>
      <c r="D6" s="11"/>
      <c r="E6" s="11"/>
      <c r="F6" s="11"/>
      <c r="G6" s="11"/>
      <c r="H6" s="11"/>
      <c r="I6" s="11"/>
      <c r="J6" s="11"/>
      <c r="K6" s="11"/>
      <c r="L6" s="3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6.5" thickBot="1">
      <c r="A7" s="12">
        <v>1</v>
      </c>
      <c r="B7" s="13" t="s">
        <v>17</v>
      </c>
      <c r="C7" s="14" t="s">
        <v>18</v>
      </c>
      <c r="D7" s="15">
        <v>24.37</v>
      </c>
      <c r="E7" s="16"/>
      <c r="F7" s="17">
        <v>0</v>
      </c>
      <c r="G7" s="18">
        <v>0</v>
      </c>
      <c r="H7" s="18">
        <f t="shared" ref="H7:H20" si="0">G7+F7</f>
        <v>0</v>
      </c>
      <c r="I7" s="18">
        <v>0</v>
      </c>
      <c r="J7" s="19">
        <f t="shared" ref="J7:J20" si="1">H7-I7</f>
        <v>0</v>
      </c>
      <c r="K7" s="20"/>
      <c r="L7" s="3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>
      <c r="A8" s="12">
        <v>2</v>
      </c>
      <c r="B8" s="21" t="s">
        <v>19</v>
      </c>
      <c r="C8" s="22" t="s">
        <v>20</v>
      </c>
      <c r="D8" s="23">
        <v>5.78</v>
      </c>
      <c r="E8" s="24"/>
      <c r="F8" s="25">
        <v>0</v>
      </c>
      <c r="G8" s="26">
        <v>0</v>
      </c>
      <c r="H8" s="26">
        <f t="shared" si="0"/>
        <v>0</v>
      </c>
      <c r="I8" s="26">
        <v>0</v>
      </c>
      <c r="J8" s="27">
        <f t="shared" si="1"/>
        <v>0</v>
      </c>
      <c r="K8" s="28"/>
      <c r="L8" s="3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>
      <c r="A9" s="12">
        <v>3</v>
      </c>
      <c r="B9" s="21" t="s">
        <v>21</v>
      </c>
      <c r="C9" s="29"/>
      <c r="D9" s="23">
        <v>14.5</v>
      </c>
      <c r="E9" s="24"/>
      <c r="F9" s="25">
        <v>0</v>
      </c>
      <c r="G9" s="26">
        <v>0</v>
      </c>
      <c r="H9" s="26">
        <f t="shared" si="0"/>
        <v>0</v>
      </c>
      <c r="I9" s="26">
        <v>0</v>
      </c>
      <c r="J9" s="27">
        <f t="shared" si="1"/>
        <v>0</v>
      </c>
      <c r="K9" s="28"/>
      <c r="L9" s="3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>
      <c r="A10" s="30">
        <v>4</v>
      </c>
      <c r="B10" s="21" t="s">
        <v>22</v>
      </c>
      <c r="C10" s="29"/>
      <c r="D10" s="23">
        <v>0.43</v>
      </c>
      <c r="E10" s="31"/>
      <c r="F10" s="25">
        <v>0</v>
      </c>
      <c r="G10" s="26">
        <v>0</v>
      </c>
      <c r="H10" s="26">
        <f t="shared" si="0"/>
        <v>0</v>
      </c>
      <c r="I10" s="26">
        <v>0</v>
      </c>
      <c r="J10" s="32">
        <f t="shared" si="1"/>
        <v>0</v>
      </c>
      <c r="K10" s="33"/>
      <c r="L10" s="3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6.5" thickBot="1">
      <c r="A11" s="30">
        <v>5</v>
      </c>
      <c r="B11" s="21" t="s">
        <v>23</v>
      </c>
      <c r="C11" s="34"/>
      <c r="D11" s="23">
        <v>19.579999999999998</v>
      </c>
      <c r="E11" s="31"/>
      <c r="F11" s="25">
        <v>9</v>
      </c>
      <c r="G11" s="26">
        <v>0</v>
      </c>
      <c r="H11" s="26">
        <f t="shared" si="0"/>
        <v>9</v>
      </c>
      <c r="I11" s="26">
        <v>0</v>
      </c>
      <c r="J11" s="32">
        <f t="shared" si="1"/>
        <v>9</v>
      </c>
      <c r="K11" s="33"/>
      <c r="L11" s="3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>
      <c r="A12" s="30">
        <v>6</v>
      </c>
      <c r="B12" s="21" t="s">
        <v>24</v>
      </c>
      <c r="C12" s="22" t="s">
        <v>18</v>
      </c>
      <c r="D12" s="23">
        <v>7.85</v>
      </c>
      <c r="E12" s="31"/>
      <c r="F12" s="25">
        <v>2</v>
      </c>
      <c r="G12" s="35">
        <v>0</v>
      </c>
      <c r="H12" s="35">
        <f t="shared" si="0"/>
        <v>2</v>
      </c>
      <c r="I12" s="35">
        <v>0</v>
      </c>
      <c r="J12" s="32">
        <f t="shared" si="1"/>
        <v>2</v>
      </c>
      <c r="K12" s="33"/>
      <c r="L12" s="3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6.5" thickBot="1">
      <c r="A13" s="30">
        <v>7</v>
      </c>
      <c r="B13" s="21" t="s">
        <v>25</v>
      </c>
      <c r="C13" s="34"/>
      <c r="D13" s="23">
        <v>1.3</v>
      </c>
      <c r="E13" s="31"/>
      <c r="F13" s="25">
        <v>4</v>
      </c>
      <c r="G13" s="26">
        <v>0</v>
      </c>
      <c r="H13" s="26">
        <f t="shared" si="0"/>
        <v>4</v>
      </c>
      <c r="I13" s="26">
        <v>0</v>
      </c>
      <c r="J13" s="32">
        <f t="shared" si="1"/>
        <v>4</v>
      </c>
      <c r="K13" s="33"/>
      <c r="L13" s="3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>
      <c r="A14" s="30">
        <v>8</v>
      </c>
      <c r="B14" s="21" t="s">
        <v>26</v>
      </c>
      <c r="C14" s="22" t="s">
        <v>27</v>
      </c>
      <c r="D14" s="23">
        <v>15.05</v>
      </c>
      <c r="E14" s="31"/>
      <c r="F14" s="25">
        <v>4</v>
      </c>
      <c r="G14" s="26">
        <v>0</v>
      </c>
      <c r="H14" s="26">
        <f t="shared" si="0"/>
        <v>4</v>
      </c>
      <c r="I14" s="26">
        <v>0</v>
      </c>
      <c r="J14" s="32">
        <f t="shared" si="1"/>
        <v>4</v>
      </c>
      <c r="K14" s="33"/>
      <c r="L14" s="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>
      <c r="A15" s="30">
        <v>9</v>
      </c>
      <c r="B15" s="21" t="s">
        <v>28</v>
      </c>
      <c r="C15" s="29"/>
      <c r="D15" s="23">
        <v>24.82</v>
      </c>
      <c r="E15" s="31"/>
      <c r="F15" s="25">
        <v>0</v>
      </c>
      <c r="G15" s="26">
        <v>0</v>
      </c>
      <c r="H15" s="26">
        <f t="shared" si="0"/>
        <v>0</v>
      </c>
      <c r="I15" s="26">
        <v>0</v>
      </c>
      <c r="J15" s="32">
        <f t="shared" si="1"/>
        <v>0</v>
      </c>
      <c r="K15" s="33"/>
      <c r="L15" s="3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>
      <c r="A16" s="36">
        <v>10</v>
      </c>
      <c r="B16" s="37" t="s">
        <v>29</v>
      </c>
      <c r="C16" s="29"/>
      <c r="D16" s="38">
        <v>6.5</v>
      </c>
      <c r="E16" s="39">
        <v>6</v>
      </c>
      <c r="F16" s="40">
        <v>0</v>
      </c>
      <c r="G16" s="41">
        <v>8</v>
      </c>
      <c r="H16" s="41">
        <f t="shared" si="0"/>
        <v>8</v>
      </c>
      <c r="I16" s="41">
        <v>5</v>
      </c>
      <c r="J16" s="42">
        <f t="shared" si="1"/>
        <v>3</v>
      </c>
      <c r="K16" s="43"/>
      <c r="L16" s="44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>
      <c r="A17" s="30">
        <v>11</v>
      </c>
      <c r="B17" s="21" t="s">
        <v>30</v>
      </c>
      <c r="C17" s="29"/>
      <c r="D17" s="23">
        <v>9.25</v>
      </c>
      <c r="E17" s="31"/>
      <c r="F17" s="25">
        <v>0</v>
      </c>
      <c r="G17" s="26">
        <v>0</v>
      </c>
      <c r="H17" s="26">
        <f t="shared" si="0"/>
        <v>0</v>
      </c>
      <c r="I17" s="26">
        <v>0</v>
      </c>
      <c r="J17" s="32">
        <f t="shared" si="1"/>
        <v>0</v>
      </c>
      <c r="K17" s="33"/>
      <c r="L17" s="3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>
      <c r="A18" s="30">
        <v>12</v>
      </c>
      <c r="B18" s="21" t="s">
        <v>31</v>
      </c>
      <c r="C18" s="29"/>
      <c r="D18" s="23">
        <v>26</v>
      </c>
      <c r="E18" s="31"/>
      <c r="F18" s="25">
        <v>0</v>
      </c>
      <c r="G18" s="26">
        <v>10</v>
      </c>
      <c r="H18" s="26">
        <f t="shared" si="0"/>
        <v>10</v>
      </c>
      <c r="I18" s="26">
        <v>0</v>
      </c>
      <c r="J18" s="32">
        <f t="shared" si="1"/>
        <v>10</v>
      </c>
      <c r="K18" s="33"/>
      <c r="L18" s="3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6.5" thickBot="1">
      <c r="A19" s="12">
        <v>13</v>
      </c>
      <c r="B19" s="21" t="s">
        <v>32</v>
      </c>
      <c r="C19" s="34"/>
      <c r="D19" s="23">
        <v>8.3000000000000007</v>
      </c>
      <c r="E19" s="24"/>
      <c r="F19" s="25">
        <v>0</v>
      </c>
      <c r="G19" s="26">
        <v>0</v>
      </c>
      <c r="H19" s="26">
        <f t="shared" si="0"/>
        <v>0</v>
      </c>
      <c r="I19" s="26">
        <v>0</v>
      </c>
      <c r="J19" s="27">
        <f t="shared" si="1"/>
        <v>0</v>
      </c>
      <c r="K19" s="28"/>
      <c r="L19" s="3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6.5" thickBot="1">
      <c r="A20" s="46">
        <v>14</v>
      </c>
      <c r="B20" s="47" t="s">
        <v>33</v>
      </c>
      <c r="C20" s="48" t="s">
        <v>18</v>
      </c>
      <c r="D20" s="49">
        <v>17.66</v>
      </c>
      <c r="E20" s="50">
        <v>6</v>
      </c>
      <c r="F20" s="51">
        <v>0</v>
      </c>
      <c r="G20" s="52">
        <v>12</v>
      </c>
      <c r="H20" s="52">
        <f t="shared" si="0"/>
        <v>12</v>
      </c>
      <c r="I20" s="52">
        <v>3</v>
      </c>
      <c r="J20" s="53">
        <f t="shared" si="1"/>
        <v>9</v>
      </c>
      <c r="K20" s="54"/>
      <c r="L20" s="44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ht="12.75">
      <c r="A21" s="55" t="s">
        <v>34</v>
      </c>
      <c r="B21" s="56"/>
      <c r="C21" s="57"/>
      <c r="D21" s="58">
        <f>SUM(D7:D20)</f>
        <v>181.39</v>
      </c>
      <c r="E21" s="59"/>
      <c r="F21" s="60">
        <f t="shared" ref="F21:J21" si="2">SUM(F7:F20)</f>
        <v>19</v>
      </c>
      <c r="G21" s="61">
        <f t="shared" si="2"/>
        <v>30</v>
      </c>
      <c r="H21" s="61">
        <f t="shared" si="2"/>
        <v>49</v>
      </c>
      <c r="I21" s="61">
        <f t="shared" si="2"/>
        <v>8</v>
      </c>
      <c r="J21" s="61">
        <f t="shared" si="2"/>
        <v>41</v>
      </c>
      <c r="K21" s="62"/>
      <c r="L21" s="63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</row>
    <row r="22" spans="1:26" ht="12.75">
      <c r="A22" s="65"/>
      <c r="B22" s="65"/>
      <c r="C22" s="65"/>
      <c r="D22" s="65"/>
      <c r="E22" s="65"/>
      <c r="F22" s="66"/>
      <c r="G22" s="65"/>
      <c r="H22" s="65"/>
      <c r="I22" s="65"/>
      <c r="J22" s="65"/>
      <c r="K22" s="65"/>
      <c r="L22" s="3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>
      <c r="A23" s="65"/>
      <c r="B23" s="67" t="s">
        <v>35</v>
      </c>
      <c r="C23" s="65"/>
      <c r="D23" s="65"/>
      <c r="E23" s="65"/>
      <c r="F23" s="66"/>
      <c r="G23" s="65"/>
      <c r="H23" s="65"/>
      <c r="I23" s="65"/>
      <c r="J23" s="65"/>
      <c r="K23" s="65"/>
      <c r="L23" s="3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>
      <c r="A24" s="65"/>
      <c r="B24" s="65"/>
      <c r="C24" s="65"/>
      <c r="D24" s="65"/>
      <c r="E24" s="65"/>
      <c r="F24" s="66"/>
      <c r="G24" s="65"/>
      <c r="H24" s="65"/>
      <c r="I24" s="65"/>
      <c r="J24" s="65"/>
      <c r="K24" s="65"/>
      <c r="L24" s="3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7.25" customHeight="1">
      <c r="A25" s="35">
        <v>1</v>
      </c>
      <c r="B25" s="68" t="s">
        <v>36</v>
      </c>
      <c r="C25" s="69"/>
      <c r="D25" s="70">
        <v>6.26</v>
      </c>
      <c r="E25" s="65"/>
      <c r="F25" s="60">
        <v>0</v>
      </c>
      <c r="G25" s="71">
        <v>0</v>
      </c>
      <c r="H25" s="71">
        <f t="shared" ref="H25:H42" si="3">F25+G25</f>
        <v>0</v>
      </c>
      <c r="I25" s="71">
        <v>0</v>
      </c>
      <c r="J25" s="71">
        <f t="shared" ref="J25:J42" si="4">H25-I25</f>
        <v>0</v>
      </c>
      <c r="K25" s="65"/>
      <c r="L25" s="3">
        <v>0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>
      <c r="A26" s="60">
        <v>2</v>
      </c>
      <c r="B26" s="72" t="s">
        <v>37</v>
      </c>
      <c r="C26" s="73"/>
      <c r="D26" s="74">
        <v>0.85</v>
      </c>
      <c r="E26" s="65"/>
      <c r="F26" s="60">
        <v>0</v>
      </c>
      <c r="G26" s="71">
        <v>0</v>
      </c>
      <c r="H26" s="71">
        <f t="shared" si="3"/>
        <v>0</v>
      </c>
      <c r="I26" s="71">
        <v>0</v>
      </c>
      <c r="J26" s="71">
        <f t="shared" si="4"/>
        <v>0</v>
      </c>
      <c r="K26" s="65"/>
      <c r="L26" s="3">
        <v>0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>
      <c r="A27" s="60">
        <v>3</v>
      </c>
      <c r="B27" s="72" t="s">
        <v>38</v>
      </c>
      <c r="C27" s="73"/>
      <c r="D27" s="74">
        <v>3.08</v>
      </c>
      <c r="E27" s="75"/>
      <c r="F27" s="60">
        <v>0</v>
      </c>
      <c r="G27" s="71">
        <v>0</v>
      </c>
      <c r="H27" s="71">
        <f t="shared" si="3"/>
        <v>0</v>
      </c>
      <c r="I27" s="71">
        <v>0</v>
      </c>
      <c r="J27" s="76">
        <f t="shared" si="4"/>
        <v>0</v>
      </c>
      <c r="K27" s="75"/>
      <c r="L27" s="77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</row>
    <row r="28" spans="1:26">
      <c r="A28" s="60">
        <v>4</v>
      </c>
      <c r="B28" s="72" t="s">
        <v>39</v>
      </c>
      <c r="C28" s="73"/>
      <c r="D28" s="74">
        <v>5.93</v>
      </c>
      <c r="E28" s="65"/>
      <c r="F28" s="60">
        <v>0</v>
      </c>
      <c r="G28" s="71">
        <v>0</v>
      </c>
      <c r="H28" s="71">
        <f t="shared" si="3"/>
        <v>0</v>
      </c>
      <c r="I28" s="71">
        <v>0</v>
      </c>
      <c r="J28" s="71">
        <f t="shared" si="4"/>
        <v>0</v>
      </c>
      <c r="K28" s="65"/>
      <c r="L28" s="3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>
      <c r="A29" s="60">
        <v>5</v>
      </c>
      <c r="B29" s="72" t="s">
        <v>40</v>
      </c>
      <c r="C29" s="57"/>
      <c r="D29" s="74">
        <v>8.15</v>
      </c>
      <c r="E29" s="65"/>
      <c r="F29" s="60">
        <v>0</v>
      </c>
      <c r="G29" s="71">
        <v>0</v>
      </c>
      <c r="H29" s="71">
        <f t="shared" si="3"/>
        <v>0</v>
      </c>
      <c r="I29" s="71">
        <v>0</v>
      </c>
      <c r="J29" s="71">
        <f t="shared" si="4"/>
        <v>0</v>
      </c>
      <c r="K29" s="65"/>
      <c r="L29" s="3">
        <v>0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>
      <c r="A30" s="60">
        <v>6</v>
      </c>
      <c r="B30" s="72" t="s">
        <v>41</v>
      </c>
      <c r="C30" s="79"/>
      <c r="D30" s="80">
        <v>8.44</v>
      </c>
      <c r="E30" s="65"/>
      <c r="F30" s="60">
        <v>0</v>
      </c>
      <c r="G30" s="71">
        <v>0</v>
      </c>
      <c r="H30" s="71">
        <f t="shared" si="3"/>
        <v>0</v>
      </c>
      <c r="I30" s="71">
        <v>0</v>
      </c>
      <c r="J30" s="71">
        <f t="shared" si="4"/>
        <v>0</v>
      </c>
      <c r="K30" s="65"/>
      <c r="L30" s="3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>
      <c r="A31" s="60">
        <v>7</v>
      </c>
      <c r="B31" s="72" t="s">
        <v>42</v>
      </c>
      <c r="C31" s="81" t="s">
        <v>43</v>
      </c>
      <c r="D31" s="80">
        <v>5.64</v>
      </c>
      <c r="E31" s="75"/>
      <c r="F31" s="60">
        <v>0</v>
      </c>
      <c r="G31" s="71">
        <v>0</v>
      </c>
      <c r="H31" s="71">
        <f t="shared" si="3"/>
        <v>0</v>
      </c>
      <c r="I31" s="71">
        <v>0</v>
      </c>
      <c r="J31" s="71">
        <f t="shared" si="4"/>
        <v>0</v>
      </c>
      <c r="K31" s="75"/>
      <c r="L31" s="77">
        <v>3</v>
      </c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</row>
    <row r="32" spans="1:26">
      <c r="A32" s="60">
        <v>8</v>
      </c>
      <c r="B32" s="72" t="s">
        <v>44</v>
      </c>
      <c r="C32" s="73"/>
      <c r="D32" s="80">
        <v>33.369999999999997</v>
      </c>
      <c r="E32" s="75"/>
      <c r="F32" s="60">
        <v>0</v>
      </c>
      <c r="G32" s="71">
        <v>0</v>
      </c>
      <c r="H32" s="71">
        <f t="shared" si="3"/>
        <v>0</v>
      </c>
      <c r="I32" s="71">
        <v>0</v>
      </c>
      <c r="J32" s="71">
        <f t="shared" si="4"/>
        <v>0</v>
      </c>
      <c r="K32" s="75"/>
      <c r="L32" s="77">
        <v>0</v>
      </c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</row>
    <row r="33" spans="1:26">
      <c r="A33" s="60">
        <v>9</v>
      </c>
      <c r="B33" s="72" t="s">
        <v>45</v>
      </c>
      <c r="C33" s="57"/>
      <c r="D33" s="80">
        <v>21.06</v>
      </c>
      <c r="E33" s="75"/>
      <c r="F33" s="60">
        <v>0</v>
      </c>
      <c r="G33" s="71">
        <v>0</v>
      </c>
      <c r="H33" s="71">
        <f t="shared" si="3"/>
        <v>0</v>
      </c>
      <c r="I33" s="71">
        <v>0</v>
      </c>
      <c r="J33" s="71">
        <f t="shared" si="4"/>
        <v>0</v>
      </c>
      <c r="K33" s="75"/>
      <c r="L33" s="77">
        <v>0</v>
      </c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</row>
    <row r="34" spans="1:26">
      <c r="A34" s="60">
        <v>10</v>
      </c>
      <c r="B34" s="72" t="s">
        <v>46</v>
      </c>
      <c r="C34" s="82"/>
      <c r="D34" s="80">
        <v>10.87</v>
      </c>
      <c r="E34" s="75"/>
      <c r="F34" s="60">
        <v>0</v>
      </c>
      <c r="G34" s="71">
        <v>0</v>
      </c>
      <c r="H34" s="71">
        <f t="shared" si="3"/>
        <v>0</v>
      </c>
      <c r="I34" s="71">
        <v>0</v>
      </c>
      <c r="J34" s="71">
        <f t="shared" si="4"/>
        <v>0</v>
      </c>
      <c r="K34" s="75"/>
      <c r="L34" s="77">
        <v>0</v>
      </c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</row>
    <row r="35" spans="1:26">
      <c r="A35" s="60">
        <v>11</v>
      </c>
      <c r="B35" s="72" t="s">
        <v>47</v>
      </c>
      <c r="C35" s="83" t="s">
        <v>48</v>
      </c>
      <c r="D35" s="80">
        <v>7.24</v>
      </c>
      <c r="E35" s="75"/>
      <c r="F35" s="60">
        <v>0</v>
      </c>
      <c r="G35" s="71">
        <v>0</v>
      </c>
      <c r="H35" s="71">
        <f t="shared" si="3"/>
        <v>0</v>
      </c>
      <c r="I35" s="71">
        <v>0</v>
      </c>
      <c r="J35" s="71">
        <f t="shared" si="4"/>
        <v>0</v>
      </c>
      <c r="K35" s="75"/>
      <c r="L35" s="77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</row>
    <row r="36" spans="1:26">
      <c r="A36" s="60">
        <v>12</v>
      </c>
      <c r="B36" s="72" t="s">
        <v>49</v>
      </c>
      <c r="C36" s="84" t="s">
        <v>50</v>
      </c>
      <c r="D36" s="80">
        <v>36.799999999999997</v>
      </c>
      <c r="E36" s="75"/>
      <c r="F36" s="60">
        <v>0</v>
      </c>
      <c r="G36" s="71">
        <v>0</v>
      </c>
      <c r="H36" s="71">
        <f t="shared" si="3"/>
        <v>0</v>
      </c>
      <c r="I36" s="71">
        <v>0</v>
      </c>
      <c r="J36" s="71">
        <f t="shared" si="4"/>
        <v>0</v>
      </c>
      <c r="K36" s="75"/>
      <c r="L36" s="77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</row>
    <row r="37" spans="1:26">
      <c r="A37" s="60">
        <v>13</v>
      </c>
      <c r="B37" s="72" t="s">
        <v>51</v>
      </c>
      <c r="C37" s="73"/>
      <c r="D37" s="80">
        <v>8.42</v>
      </c>
      <c r="E37" s="75"/>
      <c r="F37" s="60">
        <v>0</v>
      </c>
      <c r="G37" s="71">
        <v>0</v>
      </c>
      <c r="H37" s="71">
        <f t="shared" si="3"/>
        <v>0</v>
      </c>
      <c r="I37" s="71">
        <v>0</v>
      </c>
      <c r="J37" s="71">
        <f t="shared" si="4"/>
        <v>0</v>
      </c>
      <c r="K37" s="75"/>
      <c r="L37" s="77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</row>
    <row r="38" spans="1:26">
      <c r="A38" s="60">
        <v>14</v>
      </c>
      <c r="B38" s="72" t="s">
        <v>52</v>
      </c>
      <c r="C38" s="57"/>
      <c r="D38" s="80">
        <v>40.9</v>
      </c>
      <c r="E38" s="75"/>
      <c r="F38" s="60">
        <v>0</v>
      </c>
      <c r="G38" s="71">
        <v>28</v>
      </c>
      <c r="H38" s="71">
        <f t="shared" si="3"/>
        <v>28</v>
      </c>
      <c r="I38" s="71">
        <v>28</v>
      </c>
      <c r="J38" s="71">
        <f t="shared" si="4"/>
        <v>0</v>
      </c>
      <c r="K38" s="75"/>
      <c r="L38" s="77">
        <v>7</v>
      </c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</row>
    <row r="39" spans="1:26">
      <c r="A39" s="60">
        <v>15</v>
      </c>
      <c r="B39" s="72" t="s">
        <v>53</v>
      </c>
      <c r="C39" s="83" t="s">
        <v>54</v>
      </c>
      <c r="D39" s="85">
        <v>14.98</v>
      </c>
      <c r="E39" s="75"/>
      <c r="F39" s="60">
        <v>0</v>
      </c>
      <c r="G39" s="71">
        <v>0</v>
      </c>
      <c r="H39" s="71">
        <f t="shared" si="3"/>
        <v>0</v>
      </c>
      <c r="I39" s="71">
        <v>0</v>
      </c>
      <c r="J39" s="71">
        <f t="shared" si="4"/>
        <v>0</v>
      </c>
      <c r="K39" s="75"/>
      <c r="L39" s="77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</row>
    <row r="40" spans="1:26">
      <c r="A40" s="60">
        <v>16</v>
      </c>
      <c r="B40" s="72" t="s">
        <v>55</v>
      </c>
      <c r="C40" s="79"/>
      <c r="D40" s="74">
        <v>17.86</v>
      </c>
      <c r="E40" s="75"/>
      <c r="F40" s="60">
        <v>0</v>
      </c>
      <c r="G40" s="71">
        <v>0</v>
      </c>
      <c r="H40" s="71">
        <f t="shared" si="3"/>
        <v>0</v>
      </c>
      <c r="I40" s="71">
        <v>0</v>
      </c>
      <c r="J40" s="71">
        <f t="shared" si="4"/>
        <v>0</v>
      </c>
      <c r="K40" s="75"/>
      <c r="L40" s="77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</row>
    <row r="41" spans="1:26">
      <c r="A41" s="60">
        <v>17</v>
      </c>
      <c r="B41" s="72" t="s">
        <v>56</v>
      </c>
      <c r="C41" s="84" t="s">
        <v>43</v>
      </c>
      <c r="D41" s="74">
        <v>1.89</v>
      </c>
      <c r="E41" s="75"/>
      <c r="F41" s="60">
        <v>0</v>
      </c>
      <c r="G41" s="71">
        <v>0</v>
      </c>
      <c r="H41" s="71">
        <f t="shared" si="3"/>
        <v>0</v>
      </c>
      <c r="I41" s="71">
        <v>0</v>
      </c>
      <c r="J41" s="71">
        <f t="shared" si="4"/>
        <v>0</v>
      </c>
      <c r="K41" s="75"/>
      <c r="L41" s="77">
        <v>0</v>
      </c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</row>
    <row r="42" spans="1:26">
      <c r="A42" s="83">
        <v>18</v>
      </c>
      <c r="B42" s="86" t="s">
        <v>57</v>
      </c>
      <c r="C42" s="57"/>
      <c r="D42" s="80">
        <v>2.15</v>
      </c>
      <c r="E42" s="87"/>
      <c r="F42" s="60">
        <v>0</v>
      </c>
      <c r="G42" s="71">
        <v>0</v>
      </c>
      <c r="H42" s="71">
        <f t="shared" si="3"/>
        <v>0</v>
      </c>
      <c r="I42" s="71">
        <v>0</v>
      </c>
      <c r="J42" s="71">
        <f t="shared" si="4"/>
        <v>0</v>
      </c>
      <c r="K42" s="87"/>
      <c r="L42" s="88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</row>
    <row r="43" spans="1:26">
      <c r="A43" s="89" t="s">
        <v>58</v>
      </c>
      <c r="B43" s="56"/>
      <c r="C43" s="57"/>
      <c r="D43" s="80">
        <f>SUM(D25:D42)</f>
        <v>233.88999999999996</v>
      </c>
      <c r="E43" s="87"/>
      <c r="F43" s="90">
        <f t="shared" ref="F43:J43" si="5">SUM(F25:F42)</f>
        <v>0</v>
      </c>
      <c r="G43" s="90">
        <f t="shared" si="5"/>
        <v>28</v>
      </c>
      <c r="H43" s="90">
        <f t="shared" si="5"/>
        <v>28</v>
      </c>
      <c r="I43" s="90">
        <f t="shared" si="5"/>
        <v>28</v>
      </c>
      <c r="J43" s="90">
        <f t="shared" si="5"/>
        <v>0</v>
      </c>
      <c r="K43" s="87"/>
      <c r="L43" s="88">
        <f t="shared" ref="L43:L44" si="6">I43/H43*100</f>
        <v>100</v>
      </c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</row>
    <row r="44" spans="1:26">
      <c r="A44" s="89" t="s">
        <v>59</v>
      </c>
      <c r="B44" s="56"/>
      <c r="C44" s="57"/>
      <c r="D44" s="91">
        <f>SUM(D43+D21)</f>
        <v>415.28</v>
      </c>
      <c r="E44" s="65"/>
      <c r="F44" s="90">
        <f t="shared" ref="F44:J44" si="7">F43+F21</f>
        <v>19</v>
      </c>
      <c r="G44" s="92">
        <f t="shared" si="7"/>
        <v>58</v>
      </c>
      <c r="H44" s="92">
        <f t="shared" si="7"/>
        <v>77</v>
      </c>
      <c r="I44" s="92">
        <f t="shared" si="7"/>
        <v>36</v>
      </c>
      <c r="J44" s="92">
        <f t="shared" si="7"/>
        <v>41</v>
      </c>
      <c r="K44" s="65"/>
      <c r="L44" s="88">
        <f t="shared" si="6"/>
        <v>46.753246753246749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3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3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3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3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3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3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3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3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3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3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3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3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3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3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3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3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3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3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3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3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3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3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3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3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3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3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3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3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3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3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3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3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3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3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3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3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3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3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3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3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3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3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3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3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3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3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3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3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3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3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3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3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3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3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3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3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3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3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3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3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3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3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3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3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3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3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3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3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3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3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3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3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3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3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3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3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3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3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3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3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3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3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3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3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3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3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3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3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3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3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3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3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3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3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3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3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3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3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3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3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3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3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3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3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3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3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3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3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3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3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3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3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3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3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3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3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3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3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3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3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3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3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3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3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3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3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3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3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3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3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3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3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3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3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3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3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3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3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3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3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3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3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3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3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3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3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3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3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3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3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3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3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3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3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3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3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3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3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3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3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3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3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3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3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3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3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3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3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3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3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3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3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3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3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3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3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3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3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3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3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3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3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3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3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3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3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3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3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3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3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3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3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3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3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3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3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3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3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3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3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3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3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3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3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3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3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3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3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3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3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3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3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3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3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3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3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3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3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3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3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3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3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3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3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3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3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3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3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3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3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3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3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3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3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3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3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3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3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3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3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3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3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3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3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3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3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3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3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3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3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3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3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3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3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3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3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3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3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3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3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3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3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3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3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3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3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3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3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3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3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3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3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3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3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3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3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3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3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3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3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3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3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3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3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3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3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3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3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3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3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3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3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3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3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3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3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3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3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3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3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3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3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3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3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3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3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3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3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3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3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3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3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3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3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3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3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3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3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3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3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3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3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3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3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3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3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3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3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3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3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3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3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3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3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3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3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3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3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3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3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3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3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3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3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3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3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3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3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3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3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3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3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3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3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3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3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3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3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3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3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3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3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3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3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3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3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3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3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3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3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3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3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3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3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3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3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3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3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3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3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3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3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3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3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3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3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3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3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3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3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3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3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3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3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3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3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3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3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3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3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3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3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3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3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3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3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3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3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3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3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3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3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3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3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3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3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3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3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3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3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3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3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3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3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3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3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3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3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3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3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3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3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3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3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3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3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3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3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3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3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3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3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3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3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3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3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3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3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3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3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3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3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3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3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3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3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3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3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3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3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3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3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3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3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3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3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3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3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3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3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3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3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3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3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3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3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3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3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3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3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3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3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3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3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3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3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3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3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3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3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3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3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3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3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3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3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3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3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3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3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3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3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3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3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3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3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3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3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3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3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3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3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3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3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3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3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3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3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3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3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3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3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3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3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3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3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3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3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3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3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3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3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3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3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3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3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3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3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3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3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3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3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3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3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3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3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3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3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3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3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3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3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3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3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3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3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3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3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3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3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3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3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3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3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3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3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3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3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3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3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3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3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3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3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3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3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3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3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3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3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3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3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3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3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3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3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3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3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3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3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3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3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3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3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3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3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3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3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3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3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3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3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3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3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3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3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3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3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3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3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3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3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3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3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3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3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3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3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3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3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3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3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3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3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3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3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3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3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3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3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3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3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3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3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3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3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3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3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3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3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3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3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3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3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3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3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3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3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3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3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3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3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3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3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3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3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3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3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3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3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3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3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3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3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3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3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3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3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3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3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3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3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3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3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3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3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3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3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3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3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3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3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3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3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3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3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3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3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3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3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3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3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3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3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3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3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3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3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3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3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3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3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3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3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3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3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3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3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3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3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3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3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3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3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3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3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3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3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3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3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3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3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3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3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3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3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3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3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3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3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3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3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3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3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3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3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3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3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3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3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3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3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3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3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3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3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3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3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3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3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3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3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3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3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3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3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3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3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3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3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3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3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3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3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3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3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3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3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3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3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3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3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3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3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3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3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3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3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3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3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3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3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3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3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3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3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3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3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3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3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3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3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3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3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3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3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3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3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3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3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3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3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3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3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3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3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3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3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3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3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3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3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3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3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3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3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3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3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3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3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3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3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3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3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3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3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3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3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3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3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3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3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3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3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3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3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3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3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3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3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3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3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3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3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3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3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3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3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3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3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3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3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3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3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3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3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3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3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3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3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3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3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3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3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3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3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3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3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3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3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3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3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3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3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3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3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3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3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3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3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3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3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3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3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3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3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3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3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3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3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3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3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3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3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3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3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3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3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3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3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3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3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3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3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3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3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3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3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3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3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3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3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3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3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3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3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3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3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3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3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3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3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3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3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3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3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3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3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3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3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3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3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3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3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3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3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3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3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3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3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3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3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3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3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3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3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3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3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3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3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3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3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3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3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3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3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2.7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3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</sheetData>
  <mergeCells count="23">
    <mergeCell ref="A44:C44"/>
    <mergeCell ref="A21:C21"/>
    <mergeCell ref="C25:C29"/>
    <mergeCell ref="C31:C33"/>
    <mergeCell ref="C36:C38"/>
    <mergeCell ref="C41:C42"/>
    <mergeCell ref="A43:C43"/>
    <mergeCell ref="I4:I5"/>
    <mergeCell ref="J4:J5"/>
    <mergeCell ref="K4:K5"/>
    <mergeCell ref="C8:C11"/>
    <mergeCell ref="C12:C13"/>
    <mergeCell ref="C14:C19"/>
    <mergeCell ref="A1:K1"/>
    <mergeCell ref="A2:K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45707-ED2E-4858-83F9-55337D29C971}">
  <sheetPr>
    <outlinePr summaryBelow="0" summaryRight="0"/>
    <pageSetUpPr fitToPage="1"/>
  </sheetPr>
  <dimension ref="A1:Z1001"/>
  <sheetViews>
    <sheetView workbookViewId="0">
      <selection sqref="A1:K1"/>
    </sheetView>
  </sheetViews>
  <sheetFormatPr defaultColWidth="12.5703125" defaultRowHeight="15.75" customHeight="1"/>
  <cols>
    <col min="2" max="2" width="44.5703125" customWidth="1"/>
    <col min="3" max="3" width="18.42578125" customWidth="1"/>
    <col min="4" max="4" width="14.5703125" customWidth="1"/>
    <col min="5" max="5" width="10" customWidth="1"/>
    <col min="6" max="6" width="17.140625" customWidth="1"/>
    <col min="7" max="7" width="17" customWidth="1"/>
    <col min="8" max="8" width="16.5703125" customWidth="1"/>
    <col min="9" max="9" width="17.140625" customWidth="1"/>
    <col min="10" max="10" width="19.85546875" customWidth="1"/>
  </cols>
  <sheetData>
    <row r="1" spans="1:26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>
      <c r="A2" s="5" t="str">
        <f>"TANGGAL "&amp;M1&amp;"2 "&amp;'1 APR 2024'!$N$1&amp;" "&amp;'1 APR 2024'!$N$2</f>
        <v>TANGGAL 2 APRIL 2024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>
      <c r="A4" s="6" t="s">
        <v>5</v>
      </c>
      <c r="B4" s="6" t="s">
        <v>6</v>
      </c>
      <c r="C4" s="6" t="s">
        <v>7</v>
      </c>
      <c r="D4" s="6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3.5" thickBot="1">
      <c r="A6" s="65"/>
      <c r="B6" s="67" t="s">
        <v>16</v>
      </c>
      <c r="C6" s="65"/>
      <c r="D6" s="65"/>
      <c r="E6" s="65"/>
      <c r="F6" s="65"/>
      <c r="G6" s="65"/>
      <c r="H6" s="65"/>
      <c r="I6" s="65"/>
      <c r="J6" s="65"/>
      <c r="K6" s="65"/>
      <c r="L6" s="3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6.5" thickBot="1">
      <c r="A7" s="12">
        <v>1</v>
      </c>
      <c r="B7" s="13" t="s">
        <v>17</v>
      </c>
      <c r="C7" s="14" t="s">
        <v>18</v>
      </c>
      <c r="D7" s="15">
        <v>24.37</v>
      </c>
      <c r="E7" s="26"/>
      <c r="F7" s="26">
        <f>'1 APR 2024'!J7</f>
        <v>0</v>
      </c>
      <c r="G7" s="26">
        <v>0</v>
      </c>
      <c r="H7" s="26">
        <f t="shared" ref="H7:H20" si="0">G7+F7</f>
        <v>0</v>
      </c>
      <c r="I7" s="26">
        <v>0</v>
      </c>
      <c r="J7" s="26">
        <f t="shared" ref="J7:J20" si="1">H7-I7</f>
        <v>0</v>
      </c>
      <c r="K7" s="75"/>
      <c r="L7" s="3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>
      <c r="A8" s="12">
        <v>2</v>
      </c>
      <c r="B8" s="21" t="s">
        <v>19</v>
      </c>
      <c r="C8" s="22" t="s">
        <v>20</v>
      </c>
      <c r="D8" s="23">
        <v>5.78</v>
      </c>
      <c r="E8" s="26"/>
      <c r="F8" s="26">
        <f>'1 APR 2024'!J8</f>
        <v>0</v>
      </c>
      <c r="G8" s="26">
        <v>7</v>
      </c>
      <c r="H8" s="26">
        <f t="shared" si="0"/>
        <v>7</v>
      </c>
      <c r="I8" s="26">
        <v>0</v>
      </c>
      <c r="J8" s="26">
        <f t="shared" si="1"/>
        <v>7</v>
      </c>
      <c r="K8" s="75"/>
      <c r="L8" s="3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>
      <c r="A9" s="12">
        <v>3</v>
      </c>
      <c r="B9" s="21" t="s">
        <v>21</v>
      </c>
      <c r="C9" s="29"/>
      <c r="D9" s="23">
        <v>14.5</v>
      </c>
      <c r="E9" s="26"/>
      <c r="F9" s="26">
        <f>'1 APR 2024'!J9</f>
        <v>0</v>
      </c>
      <c r="G9" s="26">
        <v>0</v>
      </c>
      <c r="H9" s="26">
        <f t="shared" si="0"/>
        <v>0</v>
      </c>
      <c r="I9" s="26">
        <v>0</v>
      </c>
      <c r="J9" s="26">
        <f t="shared" si="1"/>
        <v>0</v>
      </c>
      <c r="K9" s="75"/>
      <c r="L9" s="3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>
      <c r="A10" s="30">
        <v>4</v>
      </c>
      <c r="B10" s="21" t="s">
        <v>22</v>
      </c>
      <c r="C10" s="29"/>
      <c r="D10" s="23">
        <v>0.43</v>
      </c>
      <c r="E10" s="35"/>
      <c r="F10" s="26">
        <f>'1 APR 2024'!J10</f>
        <v>0</v>
      </c>
      <c r="G10" s="26">
        <v>0</v>
      </c>
      <c r="H10" s="26">
        <f t="shared" si="0"/>
        <v>0</v>
      </c>
      <c r="I10" s="26">
        <v>0</v>
      </c>
      <c r="J10" s="35">
        <f t="shared" si="1"/>
        <v>0</v>
      </c>
      <c r="K10" s="65"/>
      <c r="L10" s="3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6.5" thickBot="1">
      <c r="A11" s="30">
        <v>5</v>
      </c>
      <c r="B11" s="21" t="s">
        <v>23</v>
      </c>
      <c r="C11" s="34"/>
      <c r="D11" s="23">
        <v>19.579999999999998</v>
      </c>
      <c r="E11" s="35"/>
      <c r="F11" s="26">
        <f>'1 APR 2024'!J11</f>
        <v>9</v>
      </c>
      <c r="G11" s="26">
        <v>8</v>
      </c>
      <c r="H11" s="26">
        <f t="shared" si="0"/>
        <v>17</v>
      </c>
      <c r="I11" s="26">
        <v>0</v>
      </c>
      <c r="J11" s="35">
        <f t="shared" si="1"/>
        <v>17</v>
      </c>
      <c r="K11" s="65"/>
      <c r="L11" s="3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>
      <c r="A12" s="30">
        <v>6</v>
      </c>
      <c r="B12" s="21" t="s">
        <v>24</v>
      </c>
      <c r="C12" s="22" t="s">
        <v>18</v>
      </c>
      <c r="D12" s="23">
        <v>7.85</v>
      </c>
      <c r="E12" s="35"/>
      <c r="F12" s="26">
        <f>'1 APR 2024'!J12</f>
        <v>2</v>
      </c>
      <c r="G12" s="26">
        <v>0</v>
      </c>
      <c r="H12" s="26">
        <f t="shared" si="0"/>
        <v>2</v>
      </c>
      <c r="I12" s="26">
        <v>0</v>
      </c>
      <c r="J12" s="35">
        <f t="shared" si="1"/>
        <v>2</v>
      </c>
      <c r="K12" s="65"/>
      <c r="L12" s="3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6.5" thickBot="1">
      <c r="A13" s="30">
        <v>7</v>
      </c>
      <c r="B13" s="21" t="s">
        <v>25</v>
      </c>
      <c r="C13" s="34"/>
      <c r="D13" s="23">
        <v>1.3</v>
      </c>
      <c r="E13" s="35"/>
      <c r="F13" s="35">
        <f>'1 APR 2024'!J13</f>
        <v>4</v>
      </c>
      <c r="G13" s="26">
        <v>0</v>
      </c>
      <c r="H13" s="35">
        <f t="shared" si="0"/>
        <v>4</v>
      </c>
      <c r="I13" s="26">
        <v>0</v>
      </c>
      <c r="J13" s="35">
        <f t="shared" si="1"/>
        <v>4</v>
      </c>
      <c r="K13" s="65"/>
      <c r="L13" s="3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>
      <c r="A14" s="30">
        <v>8</v>
      </c>
      <c r="B14" s="21" t="s">
        <v>26</v>
      </c>
      <c r="C14" s="22" t="s">
        <v>27</v>
      </c>
      <c r="D14" s="23">
        <v>15.05</v>
      </c>
      <c r="E14" s="35"/>
      <c r="F14" s="26">
        <f>'1 APR 2024'!J14</f>
        <v>4</v>
      </c>
      <c r="G14" s="26">
        <v>0</v>
      </c>
      <c r="H14" s="26">
        <f t="shared" si="0"/>
        <v>4</v>
      </c>
      <c r="I14" s="26">
        <v>0</v>
      </c>
      <c r="J14" s="35">
        <f t="shared" si="1"/>
        <v>4</v>
      </c>
      <c r="K14" s="65"/>
      <c r="L14" s="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>
      <c r="A15" s="30">
        <v>9</v>
      </c>
      <c r="B15" s="21" t="s">
        <v>28</v>
      </c>
      <c r="C15" s="29"/>
      <c r="D15" s="23">
        <v>24.82</v>
      </c>
      <c r="E15" s="35"/>
      <c r="F15" s="26">
        <f>'1 APR 2024'!J15</f>
        <v>0</v>
      </c>
      <c r="G15" s="26">
        <v>0</v>
      </c>
      <c r="H15" s="26">
        <f t="shared" si="0"/>
        <v>0</v>
      </c>
      <c r="I15" s="26">
        <v>0</v>
      </c>
      <c r="J15" s="35">
        <f t="shared" si="1"/>
        <v>0</v>
      </c>
      <c r="K15" s="65"/>
      <c r="L15" s="3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>
      <c r="A16" s="30">
        <v>10</v>
      </c>
      <c r="B16" s="21" t="s">
        <v>29</v>
      </c>
      <c r="C16" s="29"/>
      <c r="D16" s="23">
        <v>6.5</v>
      </c>
      <c r="E16" s="35"/>
      <c r="F16" s="35">
        <f>'1 APR 2024'!J16</f>
        <v>3</v>
      </c>
      <c r="G16" s="35">
        <v>4</v>
      </c>
      <c r="H16" s="35">
        <f t="shared" si="0"/>
        <v>7</v>
      </c>
      <c r="I16" s="35">
        <v>0</v>
      </c>
      <c r="J16" s="35">
        <f t="shared" si="1"/>
        <v>7</v>
      </c>
      <c r="K16" s="65"/>
      <c r="L16" s="3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>
      <c r="A17" s="30">
        <v>11</v>
      </c>
      <c r="B17" s="21" t="s">
        <v>30</v>
      </c>
      <c r="C17" s="29"/>
      <c r="D17" s="23">
        <v>9.25</v>
      </c>
      <c r="E17" s="35"/>
      <c r="F17" s="35">
        <f>'1 APR 2024'!J17</f>
        <v>0</v>
      </c>
      <c r="G17" s="26">
        <v>6</v>
      </c>
      <c r="H17" s="35">
        <f t="shared" si="0"/>
        <v>6</v>
      </c>
      <c r="I17" s="26">
        <v>0</v>
      </c>
      <c r="J17" s="35">
        <f t="shared" si="1"/>
        <v>6</v>
      </c>
      <c r="K17" s="65"/>
      <c r="L17" s="3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>
      <c r="A18" s="36">
        <v>12</v>
      </c>
      <c r="B18" s="37" t="s">
        <v>31</v>
      </c>
      <c r="C18" s="29"/>
      <c r="D18" s="38">
        <v>26</v>
      </c>
      <c r="E18" s="41">
        <v>6</v>
      </c>
      <c r="F18" s="41">
        <f>'1 APR 2024'!J18</f>
        <v>10</v>
      </c>
      <c r="G18" s="41">
        <v>0</v>
      </c>
      <c r="H18" s="41">
        <f t="shared" si="0"/>
        <v>10</v>
      </c>
      <c r="I18" s="41">
        <v>5</v>
      </c>
      <c r="J18" s="41">
        <f t="shared" si="1"/>
        <v>5</v>
      </c>
      <c r="K18" s="93"/>
      <c r="L18" s="44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ht="16.5" thickBot="1">
      <c r="A19" s="12">
        <v>13</v>
      </c>
      <c r="B19" s="21" t="s">
        <v>32</v>
      </c>
      <c r="C19" s="34"/>
      <c r="D19" s="23">
        <v>8.3000000000000007</v>
      </c>
      <c r="E19" s="26"/>
      <c r="F19" s="26">
        <f>'1 APR 2024'!J19</f>
        <v>0</v>
      </c>
      <c r="G19" s="26">
        <v>0</v>
      </c>
      <c r="H19" s="26">
        <f t="shared" si="0"/>
        <v>0</v>
      </c>
      <c r="I19" s="26">
        <v>0</v>
      </c>
      <c r="J19" s="26">
        <f t="shared" si="1"/>
        <v>0</v>
      </c>
      <c r="K19" s="75"/>
      <c r="L19" s="3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6.5" thickBot="1">
      <c r="A20" s="46">
        <v>14</v>
      </c>
      <c r="B20" s="47" t="s">
        <v>33</v>
      </c>
      <c r="C20" s="48" t="s">
        <v>18</v>
      </c>
      <c r="D20" s="49">
        <v>17.66</v>
      </c>
      <c r="E20" s="41">
        <v>6</v>
      </c>
      <c r="F20" s="41">
        <f>'1 APR 2024'!J20</f>
        <v>9</v>
      </c>
      <c r="G20" s="41">
        <v>0</v>
      </c>
      <c r="H20" s="41">
        <f t="shared" si="0"/>
        <v>9</v>
      </c>
      <c r="I20" s="41">
        <v>4</v>
      </c>
      <c r="J20" s="41">
        <f t="shared" si="1"/>
        <v>5</v>
      </c>
      <c r="K20" s="93"/>
      <c r="L20" s="44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ht="12.75">
      <c r="A21" s="55" t="s">
        <v>34</v>
      </c>
      <c r="B21" s="56"/>
      <c r="C21" s="57"/>
      <c r="D21" s="58">
        <f>SUM(D7:D20)</f>
        <v>181.39</v>
      </c>
      <c r="E21" s="26"/>
      <c r="F21" s="26">
        <f>'1 APR 2024'!J21</f>
        <v>41</v>
      </c>
      <c r="G21" s="94">
        <f t="shared" ref="G21:J21" si="2">SUM(G7:G20)</f>
        <v>25</v>
      </c>
      <c r="H21" s="94">
        <f t="shared" si="2"/>
        <v>66</v>
      </c>
      <c r="I21" s="94">
        <f t="shared" si="2"/>
        <v>9</v>
      </c>
      <c r="J21" s="94">
        <f t="shared" si="2"/>
        <v>57</v>
      </c>
      <c r="K21" s="95"/>
      <c r="L21" s="63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</row>
    <row r="22" spans="1:26" ht="12.75">
      <c r="A22" s="65"/>
      <c r="B22" s="65"/>
      <c r="C22" s="65"/>
      <c r="D22" s="65"/>
      <c r="E22" s="65"/>
      <c r="F22" s="26">
        <f>'1 APR 2024'!J22</f>
        <v>0</v>
      </c>
      <c r="G22" s="65"/>
      <c r="H22" s="65"/>
      <c r="I22" s="65"/>
      <c r="J22" s="65"/>
      <c r="K22" s="65"/>
      <c r="L22" s="3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>
      <c r="A23" s="65"/>
      <c r="B23" s="67" t="s">
        <v>35</v>
      </c>
      <c r="C23" s="65"/>
      <c r="D23" s="65"/>
      <c r="E23" s="65"/>
      <c r="F23" s="26">
        <f>'1 APR 2024'!J23</f>
        <v>0</v>
      </c>
      <c r="G23" s="65"/>
      <c r="H23" s="65"/>
      <c r="I23" s="65"/>
      <c r="J23" s="65"/>
      <c r="K23" s="65"/>
      <c r="L23" s="3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>
      <c r="A24" s="65"/>
      <c r="B24" s="65"/>
      <c r="C24" s="65"/>
      <c r="D24" s="65"/>
      <c r="E24" s="65"/>
      <c r="F24" s="26">
        <f>'1 APR 2024'!J24</f>
        <v>0</v>
      </c>
      <c r="G24" s="65"/>
      <c r="H24" s="65"/>
      <c r="I24" s="65"/>
      <c r="J24" s="65"/>
      <c r="K24" s="65"/>
      <c r="L24" s="3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7.25" customHeight="1">
      <c r="A25" s="96">
        <v>1</v>
      </c>
      <c r="B25" s="97" t="str">
        <f>'1 APR 2024'!B25</f>
        <v>KRENDETAN - CAWAS</v>
      </c>
      <c r="C25" s="98"/>
      <c r="D25" s="99">
        <f>'1 APR 2024'!D25</f>
        <v>6.26</v>
      </c>
      <c r="E25" s="65"/>
      <c r="F25" s="26">
        <f>'1 APR 2024'!J25</f>
        <v>0</v>
      </c>
      <c r="G25" s="71">
        <v>0</v>
      </c>
      <c r="H25" s="71">
        <f t="shared" ref="H25:H42" si="3">F25+G25</f>
        <v>0</v>
      </c>
      <c r="I25" s="71">
        <v>0</v>
      </c>
      <c r="J25" s="71">
        <f t="shared" ref="J25:J42" si="4">H25-I25</f>
        <v>0</v>
      </c>
      <c r="K25" s="65"/>
      <c r="L25" s="3">
        <v>0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>
      <c r="A26" s="96">
        <v>2</v>
      </c>
      <c r="B26" s="97" t="str">
        <f>'1 APR 2024'!B26</f>
        <v>WATUKELIR - KRENDETAN</v>
      </c>
      <c r="C26" s="100"/>
      <c r="D26" s="99">
        <f>'1 APR 2024'!D26</f>
        <v>0.85</v>
      </c>
      <c r="E26" s="65"/>
      <c r="F26" s="26">
        <f>'1 APR 2024'!J26</f>
        <v>0</v>
      </c>
      <c r="G26" s="71">
        <v>0</v>
      </c>
      <c r="H26" s="71">
        <f t="shared" si="3"/>
        <v>0</v>
      </c>
      <c r="I26" s="71">
        <v>0</v>
      </c>
      <c r="J26" s="71">
        <f t="shared" si="4"/>
        <v>0</v>
      </c>
      <c r="K26" s="65"/>
      <c r="L26" s="3">
        <v>0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>
      <c r="A27" s="101">
        <v>3</v>
      </c>
      <c r="B27" s="97" t="str">
        <f>'1 APR 2024'!B27</f>
        <v>KRENDETAN - BTS. PROV. DIY</v>
      </c>
      <c r="C27" s="100"/>
      <c r="D27" s="99">
        <f>'1 APR 2024'!D27</f>
        <v>3.08</v>
      </c>
      <c r="E27" s="75"/>
      <c r="F27" s="26">
        <f>'1 APR 2024'!J27</f>
        <v>0</v>
      </c>
      <c r="G27" s="71">
        <v>0</v>
      </c>
      <c r="H27" s="71">
        <f t="shared" si="3"/>
        <v>0</v>
      </c>
      <c r="I27" s="71">
        <v>0</v>
      </c>
      <c r="J27" s="76">
        <f t="shared" si="4"/>
        <v>0</v>
      </c>
      <c r="K27" s="75"/>
      <c r="L27" s="77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</row>
    <row r="28" spans="1:26" ht="15">
      <c r="A28" s="96">
        <v>4</v>
      </c>
      <c r="B28" s="97" t="str">
        <f>'1 APR 2024'!B28</f>
        <v>SURAKARTA - SUKOHARJO</v>
      </c>
      <c r="C28" s="100"/>
      <c r="D28" s="99">
        <f>'1 APR 2024'!D28</f>
        <v>5.93</v>
      </c>
      <c r="E28" s="65"/>
      <c r="F28" s="26">
        <f>'1 APR 2024'!J28</f>
        <v>0</v>
      </c>
      <c r="G28" s="71">
        <v>0</v>
      </c>
      <c r="H28" s="71">
        <f t="shared" si="3"/>
        <v>0</v>
      </c>
      <c r="I28" s="71">
        <v>0</v>
      </c>
      <c r="J28" s="71">
        <f t="shared" si="4"/>
        <v>0</v>
      </c>
      <c r="K28" s="65"/>
      <c r="L28" s="3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">
      <c r="A29" s="96">
        <v>5</v>
      </c>
      <c r="B29" s="97" t="str">
        <f>'1 APR 2024'!B29</f>
        <v>LINGKAR TIMUR SUKOHARJO</v>
      </c>
      <c r="C29" s="8"/>
      <c r="D29" s="99">
        <f>'1 APR 2024'!D29</f>
        <v>8.15</v>
      </c>
      <c r="E29" s="65"/>
      <c r="F29" s="26">
        <f>'1 APR 2024'!J29</f>
        <v>0</v>
      </c>
      <c r="G29" s="71">
        <v>8</v>
      </c>
      <c r="H29" s="71">
        <f t="shared" si="3"/>
        <v>8</v>
      </c>
      <c r="I29" s="71">
        <v>8</v>
      </c>
      <c r="J29" s="71">
        <f t="shared" si="4"/>
        <v>0</v>
      </c>
      <c r="K29" s="65"/>
      <c r="L29" s="3">
        <v>0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">
      <c r="A30" s="102">
        <v>6</v>
      </c>
      <c r="B30" s="97" t="str">
        <f>'1 APR 2024'!B30</f>
        <v>SUKOHARJO - NGUTER / BTS. KAB WONOGIRI</v>
      </c>
      <c r="C30" s="103"/>
      <c r="D30" s="99">
        <f>'1 APR 2024'!D30</f>
        <v>8.44</v>
      </c>
      <c r="E30" s="65"/>
      <c r="F30" s="26">
        <f>'1 APR 2024'!J30</f>
        <v>0</v>
      </c>
      <c r="G30" s="71">
        <v>0</v>
      </c>
      <c r="H30" s="71">
        <f t="shared" si="3"/>
        <v>0</v>
      </c>
      <c r="I30" s="71">
        <v>0</v>
      </c>
      <c r="J30" s="71">
        <f t="shared" si="4"/>
        <v>0</v>
      </c>
      <c r="K30" s="65"/>
      <c r="L30" s="3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">
      <c r="A31" s="104">
        <v>7</v>
      </c>
      <c r="B31" s="97" t="str">
        <f>'1 APR 2024'!B31</f>
        <v>NGUTER /BTS. KAB SUKOHARJO - WONOGIRI</v>
      </c>
      <c r="C31" s="105" t="s">
        <v>43</v>
      </c>
      <c r="D31" s="99">
        <f>'1 APR 2024'!D31</f>
        <v>5.64</v>
      </c>
      <c r="E31" s="75"/>
      <c r="F31" s="26">
        <f>'1 APR 2024'!J31</f>
        <v>0</v>
      </c>
      <c r="G31" s="71">
        <v>0</v>
      </c>
      <c r="H31" s="71">
        <f t="shared" si="3"/>
        <v>0</v>
      </c>
      <c r="I31" s="71">
        <v>0</v>
      </c>
      <c r="J31" s="71">
        <f t="shared" si="4"/>
        <v>0</v>
      </c>
      <c r="K31" s="75"/>
      <c r="L31" s="77">
        <v>3</v>
      </c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</row>
    <row r="32" spans="1:26" ht="15">
      <c r="A32" s="104">
        <v>8</v>
      </c>
      <c r="B32" s="97" t="str">
        <f>'1 APR 2024'!B32</f>
        <v>WONOGIRI - MANYARAN - BLIMBING / BTS. PROV DIY</v>
      </c>
      <c r="C32" s="100"/>
      <c r="D32" s="99">
        <f>'1 APR 2024'!D32</f>
        <v>33.369999999999997</v>
      </c>
      <c r="E32" s="75"/>
      <c r="F32" s="26">
        <f>'1 APR 2024'!J32</f>
        <v>0</v>
      </c>
      <c r="G32" s="71">
        <v>0</v>
      </c>
      <c r="H32" s="71">
        <f t="shared" si="3"/>
        <v>0</v>
      </c>
      <c r="I32" s="71">
        <v>0</v>
      </c>
      <c r="J32" s="71">
        <f t="shared" si="4"/>
        <v>0</v>
      </c>
      <c r="K32" s="75"/>
      <c r="L32" s="77">
        <v>0</v>
      </c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</row>
    <row r="33" spans="1:26" ht="15">
      <c r="A33" s="101">
        <v>9</v>
      </c>
      <c r="B33" s="97" t="str">
        <f>'1 APR 2024'!B33</f>
        <v>WURYANTORO - EROMOKO - PRACIMANTORO</v>
      </c>
      <c r="C33" s="8"/>
      <c r="D33" s="99">
        <f>'1 APR 2024'!D33</f>
        <v>21.06</v>
      </c>
      <c r="E33" s="75"/>
      <c r="F33" s="26">
        <f>'1 APR 2024'!J33</f>
        <v>0</v>
      </c>
      <c r="G33" s="71">
        <v>0</v>
      </c>
      <c r="H33" s="71">
        <f t="shared" si="3"/>
        <v>0</v>
      </c>
      <c r="I33" s="71">
        <v>0</v>
      </c>
      <c r="J33" s="71">
        <f t="shared" si="4"/>
        <v>0</v>
      </c>
      <c r="K33" s="75"/>
      <c r="L33" s="77">
        <v>0</v>
      </c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</row>
    <row r="34" spans="1:26" ht="15">
      <c r="A34" s="104">
        <v>10</v>
      </c>
      <c r="B34" s="97" t="str">
        <f>'1 APR 2024'!B34</f>
        <v>NGADIROJO - JATIPURO / BTS. KAB KARANGANYAR</v>
      </c>
      <c r="C34" s="66"/>
      <c r="D34" s="99">
        <f>'1 APR 2024'!D34</f>
        <v>10.87</v>
      </c>
      <c r="E34" s="75"/>
      <c r="F34" s="26">
        <f>'1 APR 2024'!J34</f>
        <v>0</v>
      </c>
      <c r="G34" s="71">
        <v>0</v>
      </c>
      <c r="H34" s="71">
        <f t="shared" si="3"/>
        <v>0</v>
      </c>
      <c r="I34" s="71">
        <v>0</v>
      </c>
      <c r="J34" s="71">
        <f t="shared" si="4"/>
        <v>0</v>
      </c>
      <c r="K34" s="75"/>
      <c r="L34" s="77">
        <v>0</v>
      </c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</row>
    <row r="35" spans="1:26" ht="15">
      <c r="A35" s="104">
        <v>11</v>
      </c>
      <c r="B35" s="97" t="str">
        <f>'1 APR 2024'!B35</f>
        <v>WONOGIRI - NGADIROJO</v>
      </c>
      <c r="C35" s="60" t="s">
        <v>48</v>
      </c>
      <c r="D35" s="99">
        <f>'1 APR 2024'!D35</f>
        <v>7.24</v>
      </c>
      <c r="E35" s="75"/>
      <c r="F35" s="26">
        <f>'1 APR 2024'!J35</f>
        <v>0</v>
      </c>
      <c r="G35" s="71">
        <v>0</v>
      </c>
      <c r="H35" s="71">
        <f t="shared" si="3"/>
        <v>0</v>
      </c>
      <c r="I35" s="71">
        <v>0</v>
      </c>
      <c r="J35" s="71">
        <f t="shared" si="4"/>
        <v>0</v>
      </c>
      <c r="K35" s="75"/>
      <c r="L35" s="77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</row>
    <row r="36" spans="1:26" ht="15">
      <c r="A36" s="104">
        <v>12</v>
      </c>
      <c r="B36" s="97" t="str">
        <f>'1 APR 2024'!B36</f>
        <v>NGADIROJO - GIRIWOYO</v>
      </c>
      <c r="C36" s="106" t="s">
        <v>50</v>
      </c>
      <c r="D36" s="99">
        <f>'1 APR 2024'!D36</f>
        <v>36.799999999999997</v>
      </c>
      <c r="E36" s="75"/>
      <c r="F36" s="26">
        <f>'1 APR 2024'!J36</f>
        <v>0</v>
      </c>
      <c r="G36" s="71">
        <v>0</v>
      </c>
      <c r="H36" s="71">
        <f t="shared" si="3"/>
        <v>0</v>
      </c>
      <c r="I36" s="71">
        <v>0</v>
      </c>
      <c r="J36" s="71">
        <f t="shared" si="4"/>
        <v>0</v>
      </c>
      <c r="K36" s="75"/>
      <c r="L36" s="77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</row>
    <row r="37" spans="1:26" ht="15">
      <c r="A37" s="104">
        <v>13</v>
      </c>
      <c r="B37" s="97" t="str">
        <f>'1 APR 2024'!B37</f>
        <v>GIRIBELAH - BTS. PROV. JATIM.</v>
      </c>
      <c r="C37" s="100"/>
      <c r="D37" s="99">
        <f>'1 APR 2024'!D37</f>
        <v>8.42</v>
      </c>
      <c r="E37" s="75"/>
      <c r="F37" s="26">
        <f>'1 APR 2024'!J37</f>
        <v>0</v>
      </c>
      <c r="G37" s="71">
        <v>0</v>
      </c>
      <c r="H37" s="71">
        <f t="shared" si="3"/>
        <v>0</v>
      </c>
      <c r="I37" s="71">
        <v>0</v>
      </c>
      <c r="J37" s="71">
        <f t="shared" si="4"/>
        <v>0</v>
      </c>
      <c r="K37" s="75"/>
      <c r="L37" s="77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</row>
    <row r="38" spans="1:26" ht="15">
      <c r="A38" s="104">
        <v>14</v>
      </c>
      <c r="B38" s="97" t="str">
        <f>'1 APR 2024'!B38</f>
        <v>NGADIROJO - BITING / BTS. PROV JATIM</v>
      </c>
      <c r="C38" s="8"/>
      <c r="D38" s="99">
        <f>'1 APR 2024'!D38</f>
        <v>40.9</v>
      </c>
      <c r="E38" s="75"/>
      <c r="F38" s="26">
        <f>'1 APR 2024'!J38</f>
        <v>0</v>
      </c>
      <c r="G38" s="71">
        <v>19</v>
      </c>
      <c r="H38" s="71">
        <f t="shared" si="3"/>
        <v>19</v>
      </c>
      <c r="I38" s="71">
        <v>19</v>
      </c>
      <c r="J38" s="71">
        <f t="shared" si="4"/>
        <v>0</v>
      </c>
      <c r="K38" s="75"/>
      <c r="L38" s="77">
        <v>7</v>
      </c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</row>
    <row r="39" spans="1:26" ht="15">
      <c r="A39" s="104">
        <v>15</v>
      </c>
      <c r="B39" s="97" t="str">
        <f>'1 APR 2024'!B39</f>
        <v>PURWANTORO - NAWANGAN / BTS. PROV JATIM</v>
      </c>
      <c r="C39" s="60" t="s">
        <v>54</v>
      </c>
      <c r="D39" s="99">
        <f>'1 APR 2024'!D39</f>
        <v>14.98</v>
      </c>
      <c r="E39" s="75"/>
      <c r="F39" s="26">
        <f>'1 APR 2024'!J39</f>
        <v>0</v>
      </c>
      <c r="G39" s="71">
        <v>0</v>
      </c>
      <c r="H39" s="71">
        <f t="shared" si="3"/>
        <v>0</v>
      </c>
      <c r="I39" s="71">
        <v>0</v>
      </c>
      <c r="J39" s="71">
        <f t="shared" si="4"/>
        <v>0</v>
      </c>
      <c r="K39" s="75"/>
      <c r="L39" s="77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</row>
    <row r="40" spans="1:26" ht="15">
      <c r="A40" s="104">
        <v>16</v>
      </c>
      <c r="B40" s="97" t="str">
        <f>'1 APR 2024'!B40</f>
        <v>SUKOHARJO - WERU - WATUKELIR</v>
      </c>
      <c r="C40" s="103"/>
      <c r="D40" s="99">
        <f>'1 APR 2024'!D40</f>
        <v>17.86</v>
      </c>
      <c r="E40" s="75"/>
      <c r="F40" s="26">
        <f>'1 APR 2024'!J40</f>
        <v>0</v>
      </c>
      <c r="G40" s="71">
        <v>0</v>
      </c>
      <c r="H40" s="71">
        <f t="shared" si="3"/>
        <v>0</v>
      </c>
      <c r="I40" s="71">
        <v>0</v>
      </c>
      <c r="J40" s="71">
        <f t="shared" si="4"/>
        <v>0</v>
      </c>
      <c r="K40" s="75"/>
      <c r="L40" s="77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</row>
    <row r="41" spans="1:26" ht="15">
      <c r="A41" s="104">
        <v>17</v>
      </c>
      <c r="B41" s="97" t="str">
        <f>'1 APR 2024'!B41</f>
        <v>WATUKELIR - GROGOL / BTS. KAB WONOGIRI</v>
      </c>
      <c r="C41" s="106" t="s">
        <v>43</v>
      </c>
      <c r="D41" s="99">
        <f>'1 APR 2024'!D41</f>
        <v>1.89</v>
      </c>
      <c r="E41" s="75"/>
      <c r="F41" s="26">
        <f>'1 APR 2024'!J41</f>
        <v>0</v>
      </c>
      <c r="G41" s="71">
        <v>0</v>
      </c>
      <c r="H41" s="71">
        <f t="shared" si="3"/>
        <v>0</v>
      </c>
      <c r="I41" s="71">
        <v>0</v>
      </c>
      <c r="J41" s="71">
        <f t="shared" si="4"/>
        <v>0</v>
      </c>
      <c r="K41" s="75"/>
      <c r="L41" s="77">
        <v>0</v>
      </c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</row>
    <row r="42" spans="1:26" ht="15">
      <c r="A42" s="71">
        <v>18</v>
      </c>
      <c r="B42" s="97" t="str">
        <f>'1 APR 2024'!B42</f>
        <v>GROGOL / BTS. KAB SUKOHARJO - MANYARAN</v>
      </c>
      <c r="C42" s="8"/>
      <c r="D42" s="99">
        <f>'1 APR 2024'!D42</f>
        <v>2.15</v>
      </c>
      <c r="E42" s="87"/>
      <c r="F42" s="26">
        <f>'1 APR 2024'!J42</f>
        <v>0</v>
      </c>
      <c r="G42" s="71">
        <v>0</v>
      </c>
      <c r="H42" s="71">
        <f t="shared" si="3"/>
        <v>0</v>
      </c>
      <c r="I42" s="71">
        <v>0</v>
      </c>
      <c r="J42" s="71">
        <f t="shared" si="4"/>
        <v>0</v>
      </c>
      <c r="K42" s="87"/>
      <c r="L42" s="88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</row>
    <row r="43" spans="1:26">
      <c r="A43" s="89" t="s">
        <v>58</v>
      </c>
      <c r="B43" s="56"/>
      <c r="C43" s="57"/>
      <c r="D43" s="80">
        <f>SUM(D25:D42)</f>
        <v>233.88999999999996</v>
      </c>
      <c r="E43" s="87"/>
      <c r="F43" s="90">
        <f t="shared" ref="F43:J43" si="5">SUM(F25:F42)</f>
        <v>0</v>
      </c>
      <c r="G43" s="107">
        <f t="shared" si="5"/>
        <v>27</v>
      </c>
      <c r="H43" s="107">
        <f t="shared" si="5"/>
        <v>27</v>
      </c>
      <c r="I43" s="107">
        <f t="shared" si="5"/>
        <v>27</v>
      </c>
      <c r="J43" s="107">
        <f t="shared" si="5"/>
        <v>0</v>
      </c>
      <c r="K43" s="87"/>
      <c r="L43" s="88">
        <f t="shared" ref="L43:L44" si="6">I43/H43*100</f>
        <v>100</v>
      </c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</row>
    <row r="44" spans="1:26">
      <c r="A44" s="89" t="s">
        <v>59</v>
      </c>
      <c r="B44" s="56"/>
      <c r="C44" s="57"/>
      <c r="D44" s="91">
        <f>SUM(D43+D21)</f>
        <v>415.28</v>
      </c>
      <c r="E44" s="65"/>
      <c r="F44" s="92">
        <f t="shared" ref="F44:J44" si="7">F43+F21</f>
        <v>41</v>
      </c>
      <c r="G44" s="92">
        <f t="shared" si="7"/>
        <v>52</v>
      </c>
      <c r="H44" s="92">
        <f t="shared" si="7"/>
        <v>93</v>
      </c>
      <c r="I44" s="92">
        <f t="shared" si="7"/>
        <v>36</v>
      </c>
      <c r="J44" s="92">
        <f t="shared" si="7"/>
        <v>57</v>
      </c>
      <c r="K44" s="65"/>
      <c r="L44" s="88">
        <f t="shared" si="6"/>
        <v>38.70967741935484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3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3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3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3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3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3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3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3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3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3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3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3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3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3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3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3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3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3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3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3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3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3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3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3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3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3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3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3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3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3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3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3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3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3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3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3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3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3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3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3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3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3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3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3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3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3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3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3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3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3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3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3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3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3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3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3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3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3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3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3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3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3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3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3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3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3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3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3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3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3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3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3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3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3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3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3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3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3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3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3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3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3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3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3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3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3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3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3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3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3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3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3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3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3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3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3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3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3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3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3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3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3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3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3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3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3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3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3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3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3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3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3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3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3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3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3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3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3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3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3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3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3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3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3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3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3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3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3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3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3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3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3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3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3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3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3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3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3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3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3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3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3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3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3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3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3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3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3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3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3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3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3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3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3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3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3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3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3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3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3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3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3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3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3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3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3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3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3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3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3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3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3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3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3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3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3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3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3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3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3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3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3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3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3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3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3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3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3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3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3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3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3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3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3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3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3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3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3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3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3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3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3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3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3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3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3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3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3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3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3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3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3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3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3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3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3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3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3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3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3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3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3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3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3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3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3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3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3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3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3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3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3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3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3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3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3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3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3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3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3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3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3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3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3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3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3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3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3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3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3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3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3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3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3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3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3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3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3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3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3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3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3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3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3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3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3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3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3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3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3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3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3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3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3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3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3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3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3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3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3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3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3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3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3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3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3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3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3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3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3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3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3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3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3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3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3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3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3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3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3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3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3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3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3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3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3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3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3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3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3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3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3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3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3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3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3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3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3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3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3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3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3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3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3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3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3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3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3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3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3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3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3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3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3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3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3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3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3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3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3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3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3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3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3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3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3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3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3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3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3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3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3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3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3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3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3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3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3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3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3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3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3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3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3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3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3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3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3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3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3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3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3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3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3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3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3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3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3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3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3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3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3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3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3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3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3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3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3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3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3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3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3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3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3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3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3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3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3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3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3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3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3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3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3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3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3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3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3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3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3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3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3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3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3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3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3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3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3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3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3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3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3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3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3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3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3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3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3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3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3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3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3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3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3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3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3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3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3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3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3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3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3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3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3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3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3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3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3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3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3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3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3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3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3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3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3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3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3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3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3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3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3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3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3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3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3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3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3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3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3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3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3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3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3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3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3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3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3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3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3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3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3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3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3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3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3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3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3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3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3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3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3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3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3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3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3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3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3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3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3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3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3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3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3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3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3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3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3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3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3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3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3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3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3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3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3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3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3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3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3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3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3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3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3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3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3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3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3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3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3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3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3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3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3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3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3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3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3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3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3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3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3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3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3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3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3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3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3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3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3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3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3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3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3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3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3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3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3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3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3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3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3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3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3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3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3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3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3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3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3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3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3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3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3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3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3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3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3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3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3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3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3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3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3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3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3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3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3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3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3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3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3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3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3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3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3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3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3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3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3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3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3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3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3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3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3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3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3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3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3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3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3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3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3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3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3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3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3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3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3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3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3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3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3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3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3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3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3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3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3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3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3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3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3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3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3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3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3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3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3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3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3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3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3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3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3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3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3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3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3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3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3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3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3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3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3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3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3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3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3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3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3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3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3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3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3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3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3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3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3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3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3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3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3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3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3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3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3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3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3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3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3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3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3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3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3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3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3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3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3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3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3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3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3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3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3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3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3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3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3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3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3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3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3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3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3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3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3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3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3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3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3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3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3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3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3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3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3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3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3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3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3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3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3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3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3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3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3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3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3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3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3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3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3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3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3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3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3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3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3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3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3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3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3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3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3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3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3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3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3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3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3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3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3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3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3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3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3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3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3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3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3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3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3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3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3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3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3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3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3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3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3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3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3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3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3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3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3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3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3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3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3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3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3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3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3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3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3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3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3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3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3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3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3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3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3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3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3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3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3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3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3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3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3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3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3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3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3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3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3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3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3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3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3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3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3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3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3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3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3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3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3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3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3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3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3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3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3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3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3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3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3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3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3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3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3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3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3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3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3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3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3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3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3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3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3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3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3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3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3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3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3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3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3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3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3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3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3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3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3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3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3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3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3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3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3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3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3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3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3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3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3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3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3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3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3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3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3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3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3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3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3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3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3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3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3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3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3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3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3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3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3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3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3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3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3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3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3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3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3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3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3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3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3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3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3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3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3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3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3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3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3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3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3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3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3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3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3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3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3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3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3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3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3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3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3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3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3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3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3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3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3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3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3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3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3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3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3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3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3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3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3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3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3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3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3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3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3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3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3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3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3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3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3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3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3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2.7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3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</sheetData>
  <mergeCells count="23">
    <mergeCell ref="A44:C44"/>
    <mergeCell ref="A21:C21"/>
    <mergeCell ref="C25:C29"/>
    <mergeCell ref="C31:C33"/>
    <mergeCell ref="C36:C38"/>
    <mergeCell ref="C41:C42"/>
    <mergeCell ref="A43:C43"/>
    <mergeCell ref="I4:I5"/>
    <mergeCell ref="J4:J5"/>
    <mergeCell ref="K4:K5"/>
    <mergeCell ref="C8:C11"/>
    <mergeCell ref="C12:C13"/>
    <mergeCell ref="C14:C19"/>
    <mergeCell ref="A1:K1"/>
    <mergeCell ref="A2:K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182DF-C49D-4DE0-A9FF-4F8B9CF13FD0}">
  <sheetPr>
    <outlinePr summaryBelow="0" summaryRight="0"/>
    <pageSetUpPr fitToPage="1"/>
  </sheetPr>
  <dimension ref="A1:Z1001"/>
  <sheetViews>
    <sheetView workbookViewId="0">
      <selection sqref="A1:K1"/>
    </sheetView>
  </sheetViews>
  <sheetFormatPr defaultColWidth="12.5703125" defaultRowHeight="15.75" customHeight="1"/>
  <cols>
    <col min="2" max="2" width="48.7109375" customWidth="1"/>
    <col min="3" max="3" width="18.28515625" customWidth="1"/>
    <col min="4" max="4" width="8.140625" customWidth="1"/>
    <col min="5" max="5" width="11.85546875" customWidth="1"/>
    <col min="6" max="6" width="18.42578125" customWidth="1"/>
    <col min="7" max="7" width="16.7109375" customWidth="1"/>
    <col min="8" max="9" width="16.5703125" customWidth="1"/>
    <col min="10" max="10" width="20.42578125" customWidth="1"/>
    <col min="11" max="11" width="9.5703125" customWidth="1"/>
  </cols>
  <sheetData>
    <row r="1" spans="1:26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4" t="s">
        <v>60</v>
      </c>
      <c r="M1" s="4">
        <v>3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>
      <c r="A2" s="5" t="str">
        <f>"TANGGAL "&amp;M1&amp;" "&amp;'1 APR 2024'!$N$1&amp;" "&amp;'1 APR 2024'!$N$2</f>
        <v>TANGGAL 3 APRIL 2024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>
      <c r="A4" s="6" t="s">
        <v>5</v>
      </c>
      <c r="B4" s="6" t="s">
        <v>6</v>
      </c>
      <c r="C4" s="6" t="s">
        <v>7</v>
      </c>
      <c r="D4" s="6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3.5" thickBot="1">
      <c r="A6" s="65"/>
      <c r="B6" s="67" t="s">
        <v>16</v>
      </c>
      <c r="C6" s="65"/>
      <c r="D6" s="65"/>
      <c r="E6" s="65"/>
      <c r="F6" s="65"/>
      <c r="G6" s="65"/>
      <c r="H6" s="65"/>
      <c r="I6" s="65"/>
      <c r="J6" s="65"/>
      <c r="K6" s="65"/>
      <c r="L6" s="3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6.5" thickBot="1">
      <c r="A7" s="12">
        <v>1</v>
      </c>
      <c r="B7" s="13" t="s">
        <v>17</v>
      </c>
      <c r="C7" s="14" t="s">
        <v>18</v>
      </c>
      <c r="D7" s="15">
        <v>24.37</v>
      </c>
      <c r="E7" s="26"/>
      <c r="F7" s="26">
        <f>'2 APR 2024'!J7</f>
        <v>0</v>
      </c>
      <c r="G7" s="26">
        <v>0</v>
      </c>
      <c r="H7" s="26">
        <f t="shared" ref="H7:H20" si="0">G7+F7</f>
        <v>0</v>
      </c>
      <c r="I7" s="26">
        <v>0</v>
      </c>
      <c r="J7" s="26">
        <f t="shared" ref="J7:J20" si="1">H7-I7</f>
        <v>0</v>
      </c>
      <c r="K7" s="75"/>
      <c r="L7" s="3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>
      <c r="A8" s="36">
        <v>2</v>
      </c>
      <c r="B8" s="37" t="s">
        <v>19</v>
      </c>
      <c r="C8" s="108" t="s">
        <v>20</v>
      </c>
      <c r="D8" s="38">
        <v>5.78</v>
      </c>
      <c r="E8" s="41">
        <v>6</v>
      </c>
      <c r="F8" s="41">
        <f>'2 APR 2024'!J8</f>
        <v>7</v>
      </c>
      <c r="G8" s="41">
        <v>0</v>
      </c>
      <c r="H8" s="41">
        <f t="shared" si="0"/>
        <v>7</v>
      </c>
      <c r="I8" s="41">
        <v>5</v>
      </c>
      <c r="J8" s="41">
        <f t="shared" si="1"/>
        <v>2</v>
      </c>
      <c r="K8" s="93"/>
      <c r="L8" s="44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 spans="1:26">
      <c r="A9" s="12">
        <v>3</v>
      </c>
      <c r="B9" s="21" t="s">
        <v>21</v>
      </c>
      <c r="C9" s="29"/>
      <c r="D9" s="23">
        <v>14.5</v>
      </c>
      <c r="E9" s="35"/>
      <c r="F9" s="26">
        <f>'2 APR 2024'!J9</f>
        <v>0</v>
      </c>
      <c r="G9" s="26">
        <v>0</v>
      </c>
      <c r="H9" s="35">
        <f t="shared" si="0"/>
        <v>0</v>
      </c>
      <c r="I9" s="26">
        <v>0</v>
      </c>
      <c r="J9" s="35">
        <f t="shared" si="1"/>
        <v>0</v>
      </c>
      <c r="K9" s="65"/>
      <c r="L9" s="3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>
      <c r="A10" s="30">
        <v>4</v>
      </c>
      <c r="B10" s="21" t="s">
        <v>22</v>
      </c>
      <c r="C10" s="29"/>
      <c r="D10" s="23">
        <v>0.43</v>
      </c>
      <c r="E10" s="35"/>
      <c r="F10" s="26">
        <f>'2 APR 2024'!J10</f>
        <v>0</v>
      </c>
      <c r="G10" s="26">
        <v>0</v>
      </c>
      <c r="H10" s="35">
        <f t="shared" si="0"/>
        <v>0</v>
      </c>
      <c r="I10" s="26">
        <v>0</v>
      </c>
      <c r="J10" s="35">
        <f t="shared" si="1"/>
        <v>0</v>
      </c>
      <c r="K10" s="65"/>
      <c r="L10" s="3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6.5" thickBot="1">
      <c r="A11" s="36">
        <v>5</v>
      </c>
      <c r="B11" s="37" t="s">
        <v>23</v>
      </c>
      <c r="C11" s="34"/>
      <c r="D11" s="38">
        <v>19.579999999999998</v>
      </c>
      <c r="E11" s="41">
        <v>6</v>
      </c>
      <c r="F11" s="41">
        <f>'2 APR 2024'!J11</f>
        <v>17</v>
      </c>
      <c r="G11" s="41">
        <v>0</v>
      </c>
      <c r="H11" s="41">
        <f t="shared" si="0"/>
        <v>17</v>
      </c>
      <c r="I11" s="41">
        <v>4</v>
      </c>
      <c r="J11" s="41">
        <f t="shared" si="1"/>
        <v>13</v>
      </c>
      <c r="K11" s="93"/>
      <c r="L11" s="44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>
      <c r="A12" s="30">
        <v>6</v>
      </c>
      <c r="B12" s="21" t="s">
        <v>24</v>
      </c>
      <c r="C12" s="22" t="s">
        <v>18</v>
      </c>
      <c r="D12" s="23">
        <v>7.85</v>
      </c>
      <c r="E12" s="35"/>
      <c r="F12" s="26">
        <f>'2 APR 2024'!J12</f>
        <v>2</v>
      </c>
      <c r="G12" s="26">
        <v>0</v>
      </c>
      <c r="H12" s="35">
        <f t="shared" si="0"/>
        <v>2</v>
      </c>
      <c r="I12" s="26">
        <v>0</v>
      </c>
      <c r="J12" s="35">
        <f t="shared" si="1"/>
        <v>2</v>
      </c>
      <c r="K12" s="65"/>
      <c r="L12" s="3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6.5" thickBot="1">
      <c r="A13" s="30">
        <v>7</v>
      </c>
      <c r="B13" s="21" t="s">
        <v>25</v>
      </c>
      <c r="C13" s="34"/>
      <c r="D13" s="23">
        <v>1.3</v>
      </c>
      <c r="E13" s="35"/>
      <c r="F13" s="26">
        <f>'2 APR 2024'!J13</f>
        <v>4</v>
      </c>
      <c r="G13" s="26">
        <v>0</v>
      </c>
      <c r="H13" s="35">
        <f t="shared" si="0"/>
        <v>4</v>
      </c>
      <c r="I13" s="26">
        <v>0</v>
      </c>
      <c r="J13" s="35">
        <f t="shared" si="1"/>
        <v>4</v>
      </c>
      <c r="K13" s="65"/>
      <c r="L13" s="3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>
      <c r="A14" s="30">
        <v>8</v>
      </c>
      <c r="B14" s="21" t="s">
        <v>26</v>
      </c>
      <c r="C14" s="22" t="s">
        <v>27</v>
      </c>
      <c r="D14" s="23">
        <v>15.05</v>
      </c>
      <c r="E14" s="35"/>
      <c r="F14" s="26">
        <f>'2 APR 2024'!J14</f>
        <v>4</v>
      </c>
      <c r="G14" s="26">
        <v>0</v>
      </c>
      <c r="H14" s="35">
        <f t="shared" si="0"/>
        <v>4</v>
      </c>
      <c r="I14" s="26">
        <v>0</v>
      </c>
      <c r="J14" s="35">
        <f t="shared" si="1"/>
        <v>4</v>
      </c>
      <c r="K14" s="65"/>
      <c r="L14" s="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>
      <c r="A15" s="30">
        <v>9</v>
      </c>
      <c r="B15" s="21" t="s">
        <v>28</v>
      </c>
      <c r="C15" s="29"/>
      <c r="D15" s="23">
        <v>24.82</v>
      </c>
      <c r="E15" s="35"/>
      <c r="F15" s="26">
        <f>'2 APR 2024'!J15</f>
        <v>0</v>
      </c>
      <c r="G15" s="26">
        <v>0</v>
      </c>
      <c r="H15" s="35">
        <f t="shared" si="0"/>
        <v>0</v>
      </c>
      <c r="I15" s="26">
        <v>0</v>
      </c>
      <c r="J15" s="35">
        <f t="shared" si="1"/>
        <v>0</v>
      </c>
      <c r="K15" s="65"/>
      <c r="L15" s="3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>
      <c r="A16" s="36">
        <v>10</v>
      </c>
      <c r="B16" s="37" t="s">
        <v>29</v>
      </c>
      <c r="C16" s="29"/>
      <c r="D16" s="38">
        <v>6.5</v>
      </c>
      <c r="E16" s="41">
        <v>6</v>
      </c>
      <c r="F16" s="41">
        <f>'2 APR 2024'!J16</f>
        <v>7</v>
      </c>
      <c r="G16" s="41">
        <v>0</v>
      </c>
      <c r="H16" s="41">
        <f t="shared" si="0"/>
        <v>7</v>
      </c>
      <c r="I16" s="41">
        <v>4</v>
      </c>
      <c r="J16" s="41">
        <f t="shared" si="1"/>
        <v>3</v>
      </c>
      <c r="K16" s="93"/>
      <c r="L16" s="44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>
      <c r="A17" s="36">
        <v>11</v>
      </c>
      <c r="B17" s="37" t="s">
        <v>30</v>
      </c>
      <c r="C17" s="29"/>
      <c r="D17" s="38">
        <v>9.25</v>
      </c>
      <c r="E17" s="41">
        <v>6</v>
      </c>
      <c r="F17" s="41">
        <f>'2 APR 2024'!J17</f>
        <v>6</v>
      </c>
      <c r="G17" s="41">
        <v>0</v>
      </c>
      <c r="H17" s="41">
        <f t="shared" si="0"/>
        <v>6</v>
      </c>
      <c r="I17" s="41">
        <v>4</v>
      </c>
      <c r="J17" s="41">
        <f t="shared" si="1"/>
        <v>2</v>
      </c>
      <c r="K17" s="93"/>
      <c r="L17" s="44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>
      <c r="A18" s="30">
        <v>12</v>
      </c>
      <c r="B18" s="21" t="s">
        <v>31</v>
      </c>
      <c r="C18" s="29"/>
      <c r="D18" s="23">
        <v>26</v>
      </c>
      <c r="E18" s="35"/>
      <c r="F18" s="26">
        <f>'2 APR 2024'!J18</f>
        <v>5</v>
      </c>
      <c r="G18" s="26">
        <v>0</v>
      </c>
      <c r="H18" s="35">
        <f t="shared" si="0"/>
        <v>5</v>
      </c>
      <c r="I18" s="26">
        <v>0</v>
      </c>
      <c r="J18" s="35">
        <f t="shared" si="1"/>
        <v>5</v>
      </c>
      <c r="K18" s="65"/>
      <c r="L18" s="3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6.5" thickBot="1">
      <c r="A19" s="12">
        <v>13</v>
      </c>
      <c r="B19" s="21" t="s">
        <v>32</v>
      </c>
      <c r="C19" s="34"/>
      <c r="D19" s="23">
        <v>8.3000000000000007</v>
      </c>
      <c r="E19" s="35"/>
      <c r="F19" s="26">
        <f>'2 APR 2024'!J19</f>
        <v>0</v>
      </c>
      <c r="G19" s="26">
        <v>0</v>
      </c>
      <c r="H19" s="35">
        <f t="shared" si="0"/>
        <v>0</v>
      </c>
      <c r="I19" s="26">
        <v>0</v>
      </c>
      <c r="J19" s="35">
        <f t="shared" si="1"/>
        <v>0</v>
      </c>
      <c r="K19" s="65"/>
      <c r="L19" s="3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6.5" thickBot="1">
      <c r="A20" s="109">
        <v>14</v>
      </c>
      <c r="B20" s="110" t="s">
        <v>33</v>
      </c>
      <c r="C20" s="14" t="s">
        <v>18</v>
      </c>
      <c r="D20" s="111">
        <v>17.66</v>
      </c>
      <c r="E20" s="35"/>
      <c r="F20" s="35">
        <f>'2 APR 2024'!J20</f>
        <v>5</v>
      </c>
      <c r="G20" s="35">
        <v>0</v>
      </c>
      <c r="H20" s="35">
        <f t="shared" si="0"/>
        <v>5</v>
      </c>
      <c r="I20" s="35">
        <v>0</v>
      </c>
      <c r="J20" s="35">
        <f t="shared" si="1"/>
        <v>5</v>
      </c>
      <c r="K20" s="65"/>
      <c r="L20" s="3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>
      <c r="A21" s="55" t="s">
        <v>34</v>
      </c>
      <c r="B21" s="56"/>
      <c r="C21" s="57"/>
      <c r="D21" s="58">
        <f>SUM(D7:D20)</f>
        <v>181.39</v>
      </c>
      <c r="E21" s="26"/>
      <c r="F21" s="26">
        <f>'2 APR 2024'!J21</f>
        <v>57</v>
      </c>
      <c r="G21" s="26">
        <f t="shared" ref="G21:J21" si="2">SUM(G7:G20)</f>
        <v>0</v>
      </c>
      <c r="H21" s="26">
        <f t="shared" si="2"/>
        <v>57</v>
      </c>
      <c r="I21" s="26">
        <f t="shared" si="2"/>
        <v>17</v>
      </c>
      <c r="J21" s="26">
        <f t="shared" si="2"/>
        <v>40</v>
      </c>
      <c r="K21" s="95"/>
      <c r="L21" s="63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</row>
    <row r="22" spans="1:26" ht="12.75">
      <c r="A22" s="65"/>
      <c r="B22" s="65"/>
      <c r="C22" s="65"/>
      <c r="D22" s="65"/>
      <c r="E22" s="65"/>
      <c r="F22" s="26">
        <f>'2 APR 2024'!J22</f>
        <v>0</v>
      </c>
      <c r="G22" s="65"/>
      <c r="H22" s="65"/>
      <c r="I22" s="65"/>
      <c r="J22" s="65"/>
      <c r="K22" s="65"/>
      <c r="L22" s="3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>
      <c r="A23" s="65"/>
      <c r="B23" s="67" t="s">
        <v>35</v>
      </c>
      <c r="C23" s="65"/>
      <c r="D23" s="65"/>
      <c r="E23" s="65"/>
      <c r="F23" s="26">
        <f>'2 APR 2024'!J23</f>
        <v>0</v>
      </c>
      <c r="G23" s="65"/>
      <c r="H23" s="65"/>
      <c r="I23" s="65"/>
      <c r="J23" s="65"/>
      <c r="K23" s="65"/>
      <c r="L23" s="3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>
      <c r="A24" s="65"/>
      <c r="B24" s="65"/>
      <c r="C24" s="65"/>
      <c r="D24" s="65"/>
      <c r="E24" s="65"/>
      <c r="F24" s="26">
        <f>'2 APR 2024'!J24</f>
        <v>0</v>
      </c>
      <c r="G24" s="65"/>
      <c r="H24" s="65"/>
      <c r="I24" s="65"/>
      <c r="J24" s="65"/>
      <c r="K24" s="65"/>
      <c r="L24" s="3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">
      <c r="A25" s="96">
        <v>1</v>
      </c>
      <c r="B25" s="112" t="str">
        <f>'1 APR 2024'!B25</f>
        <v>KRENDETAN - CAWAS</v>
      </c>
      <c r="C25" s="98"/>
      <c r="D25" s="113">
        <f>'1 APR 2024'!D25</f>
        <v>6.26</v>
      </c>
      <c r="E25" s="65"/>
      <c r="F25" s="26">
        <f>'2 APR 2024'!J25</f>
        <v>0</v>
      </c>
      <c r="G25" s="35">
        <v>0</v>
      </c>
      <c r="H25" s="35">
        <f t="shared" ref="H25:H42" si="3">G25+F25</f>
        <v>0</v>
      </c>
      <c r="I25" s="35">
        <v>0</v>
      </c>
      <c r="J25" s="35">
        <f t="shared" ref="J25:J42" si="4">H25-I25</f>
        <v>0</v>
      </c>
      <c r="K25" s="65"/>
      <c r="L25" s="3">
        <v>0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>
      <c r="A26" s="96">
        <v>2</v>
      </c>
      <c r="B26" s="112" t="str">
        <f>'1 APR 2024'!B26</f>
        <v>WATUKELIR - KRENDETAN</v>
      </c>
      <c r="C26" s="100"/>
      <c r="D26" s="113">
        <f>'1 APR 2024'!D26</f>
        <v>0.85</v>
      </c>
      <c r="E26" s="65"/>
      <c r="F26" s="26">
        <f>'2 APR 2024'!J26</f>
        <v>0</v>
      </c>
      <c r="G26" s="35">
        <v>0</v>
      </c>
      <c r="H26" s="35">
        <f t="shared" si="3"/>
        <v>0</v>
      </c>
      <c r="I26" s="35">
        <v>0</v>
      </c>
      <c r="J26" s="35">
        <f t="shared" si="4"/>
        <v>0</v>
      </c>
      <c r="K26" s="65"/>
      <c r="L26" s="3">
        <v>0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>
      <c r="A27" s="101">
        <v>3</v>
      </c>
      <c r="B27" s="112" t="str">
        <f>'1 APR 2024'!B27</f>
        <v>KRENDETAN - BTS. PROV. DIY</v>
      </c>
      <c r="C27" s="100"/>
      <c r="D27" s="113">
        <f>'1 APR 2024'!D27</f>
        <v>3.08</v>
      </c>
      <c r="E27" s="75"/>
      <c r="F27" s="26">
        <f>'2 APR 2024'!J27</f>
        <v>0</v>
      </c>
      <c r="G27" s="35">
        <v>0</v>
      </c>
      <c r="H27" s="26">
        <f t="shared" si="3"/>
        <v>0</v>
      </c>
      <c r="I27" s="35">
        <v>0</v>
      </c>
      <c r="J27" s="26">
        <f t="shared" si="4"/>
        <v>0</v>
      </c>
      <c r="K27" s="75"/>
      <c r="L27" s="77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</row>
    <row r="28" spans="1:26" ht="15">
      <c r="A28" s="96">
        <v>4</v>
      </c>
      <c r="B28" s="112" t="str">
        <f>'1 APR 2024'!B28</f>
        <v>SURAKARTA - SUKOHARJO</v>
      </c>
      <c r="C28" s="100"/>
      <c r="D28" s="113">
        <f>'1 APR 2024'!D28</f>
        <v>5.93</v>
      </c>
      <c r="E28" s="65"/>
      <c r="F28" s="26">
        <f>'2 APR 2024'!J28</f>
        <v>0</v>
      </c>
      <c r="G28" s="35">
        <v>0</v>
      </c>
      <c r="H28" s="35">
        <f t="shared" si="3"/>
        <v>0</v>
      </c>
      <c r="I28" s="35">
        <v>0</v>
      </c>
      <c r="J28" s="35">
        <f t="shared" si="4"/>
        <v>0</v>
      </c>
      <c r="K28" s="65"/>
      <c r="L28" s="3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">
      <c r="A29" s="96">
        <v>5</v>
      </c>
      <c r="B29" s="112" t="str">
        <f>'1 APR 2024'!B29</f>
        <v>LINGKAR TIMUR SUKOHARJO</v>
      </c>
      <c r="C29" s="8"/>
      <c r="D29" s="113">
        <f>'1 APR 2024'!D29</f>
        <v>8.15</v>
      </c>
      <c r="E29" s="65"/>
      <c r="F29" s="26">
        <f>'2 APR 2024'!J29</f>
        <v>0</v>
      </c>
      <c r="G29" s="35">
        <v>0</v>
      </c>
      <c r="H29" s="35">
        <f t="shared" si="3"/>
        <v>0</v>
      </c>
      <c r="I29" s="35">
        <v>0</v>
      </c>
      <c r="J29" s="35">
        <f t="shared" si="4"/>
        <v>0</v>
      </c>
      <c r="K29" s="65"/>
      <c r="L29" s="3">
        <v>0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">
      <c r="A30" s="102">
        <v>6</v>
      </c>
      <c r="B30" s="112" t="str">
        <f>'1 APR 2024'!B30</f>
        <v>SUKOHARJO - NGUTER / BTS. KAB WONOGIRI</v>
      </c>
      <c r="C30" s="103"/>
      <c r="D30" s="113">
        <f>'1 APR 2024'!D30</f>
        <v>8.44</v>
      </c>
      <c r="E30" s="65"/>
      <c r="F30" s="26">
        <f>'2 APR 2024'!J30</f>
        <v>0</v>
      </c>
      <c r="G30" s="35">
        <v>0</v>
      </c>
      <c r="H30" s="35">
        <f t="shared" si="3"/>
        <v>0</v>
      </c>
      <c r="I30" s="35">
        <v>0</v>
      </c>
      <c r="J30" s="35">
        <f t="shared" si="4"/>
        <v>0</v>
      </c>
      <c r="K30" s="65"/>
      <c r="L30" s="3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">
      <c r="A31" s="104">
        <v>7</v>
      </c>
      <c r="B31" s="112" t="str">
        <f>'1 APR 2024'!B31</f>
        <v>NGUTER /BTS. KAB SUKOHARJO - WONOGIRI</v>
      </c>
      <c r="C31" s="105" t="s">
        <v>43</v>
      </c>
      <c r="D31" s="113">
        <f>'1 APR 2024'!D31</f>
        <v>5.64</v>
      </c>
      <c r="E31" s="75"/>
      <c r="F31" s="26">
        <f>'2 APR 2024'!J31</f>
        <v>0</v>
      </c>
      <c r="G31" s="35">
        <v>0</v>
      </c>
      <c r="H31" s="35">
        <f t="shared" si="3"/>
        <v>0</v>
      </c>
      <c r="I31" s="35">
        <v>0</v>
      </c>
      <c r="J31" s="26">
        <f t="shared" si="4"/>
        <v>0</v>
      </c>
      <c r="K31" s="75"/>
      <c r="L31" s="77">
        <v>3</v>
      </c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</row>
    <row r="32" spans="1:26" ht="15">
      <c r="A32" s="104">
        <v>8</v>
      </c>
      <c r="B32" s="112" t="str">
        <f>'1 APR 2024'!B32</f>
        <v>WONOGIRI - MANYARAN - BLIMBING / BTS. PROV DIY</v>
      </c>
      <c r="C32" s="100"/>
      <c r="D32" s="113">
        <f>'1 APR 2024'!D32</f>
        <v>33.369999999999997</v>
      </c>
      <c r="E32" s="75"/>
      <c r="F32" s="26">
        <f>'2 APR 2024'!J32</f>
        <v>0</v>
      </c>
      <c r="G32" s="35">
        <v>11</v>
      </c>
      <c r="H32" s="35">
        <f t="shared" si="3"/>
        <v>11</v>
      </c>
      <c r="I32" s="35">
        <v>11</v>
      </c>
      <c r="J32" s="26">
        <f t="shared" si="4"/>
        <v>0</v>
      </c>
      <c r="K32" s="75"/>
      <c r="L32" s="77">
        <v>0</v>
      </c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</row>
    <row r="33" spans="1:26" ht="15">
      <c r="A33" s="101">
        <v>9</v>
      </c>
      <c r="B33" s="112" t="str">
        <f>'1 APR 2024'!B33</f>
        <v>WURYANTORO - EROMOKO - PRACIMANTORO</v>
      </c>
      <c r="C33" s="8"/>
      <c r="D33" s="113">
        <f>'1 APR 2024'!D33</f>
        <v>21.06</v>
      </c>
      <c r="E33" s="75"/>
      <c r="F33" s="26">
        <f>'2 APR 2024'!J33</f>
        <v>0</v>
      </c>
      <c r="G33" s="35">
        <v>0</v>
      </c>
      <c r="H33" s="35">
        <f t="shared" si="3"/>
        <v>0</v>
      </c>
      <c r="I33" s="35">
        <v>0</v>
      </c>
      <c r="J33" s="26">
        <f t="shared" si="4"/>
        <v>0</v>
      </c>
      <c r="K33" s="75"/>
      <c r="L33" s="77">
        <v>0</v>
      </c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</row>
    <row r="34" spans="1:26" ht="15">
      <c r="A34" s="104">
        <v>10</v>
      </c>
      <c r="B34" s="112" t="str">
        <f>'1 APR 2024'!B34</f>
        <v>NGADIROJO - JATIPURO / BTS. KAB KARANGANYAR</v>
      </c>
      <c r="C34" s="66"/>
      <c r="D34" s="113">
        <f>'1 APR 2024'!D34</f>
        <v>10.87</v>
      </c>
      <c r="E34" s="75"/>
      <c r="F34" s="26">
        <f>'2 APR 2024'!J34</f>
        <v>0</v>
      </c>
      <c r="G34" s="35">
        <v>0</v>
      </c>
      <c r="H34" s="35">
        <f t="shared" si="3"/>
        <v>0</v>
      </c>
      <c r="I34" s="35">
        <v>0</v>
      </c>
      <c r="J34" s="26">
        <f t="shared" si="4"/>
        <v>0</v>
      </c>
      <c r="K34" s="75"/>
      <c r="L34" s="77">
        <v>0</v>
      </c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</row>
    <row r="35" spans="1:26" ht="15">
      <c r="A35" s="104">
        <v>11</v>
      </c>
      <c r="B35" s="112" t="str">
        <f>'1 APR 2024'!B35</f>
        <v>WONOGIRI - NGADIROJO</v>
      </c>
      <c r="C35" s="60" t="s">
        <v>48</v>
      </c>
      <c r="D35" s="113">
        <f>'1 APR 2024'!D35</f>
        <v>7.24</v>
      </c>
      <c r="E35" s="75"/>
      <c r="F35" s="26">
        <f>'2 APR 2024'!J35</f>
        <v>0</v>
      </c>
      <c r="G35" s="35">
        <v>0</v>
      </c>
      <c r="H35" s="35">
        <f t="shared" si="3"/>
        <v>0</v>
      </c>
      <c r="I35" s="35">
        <v>0</v>
      </c>
      <c r="J35" s="26">
        <f t="shared" si="4"/>
        <v>0</v>
      </c>
      <c r="K35" s="75"/>
      <c r="L35" s="77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</row>
    <row r="36" spans="1:26" ht="15">
      <c r="A36" s="104">
        <v>12</v>
      </c>
      <c r="B36" s="112" t="str">
        <f>'1 APR 2024'!B36</f>
        <v>NGADIROJO - GIRIWOYO</v>
      </c>
      <c r="C36" s="106" t="s">
        <v>50</v>
      </c>
      <c r="D36" s="113">
        <f>'1 APR 2024'!D36</f>
        <v>36.799999999999997</v>
      </c>
      <c r="E36" s="75"/>
      <c r="F36" s="26">
        <f>'2 APR 2024'!J36</f>
        <v>0</v>
      </c>
      <c r="G36" s="35">
        <v>17</v>
      </c>
      <c r="H36" s="35">
        <f t="shared" si="3"/>
        <v>17</v>
      </c>
      <c r="I36" s="35">
        <v>17</v>
      </c>
      <c r="J36" s="26">
        <f t="shared" si="4"/>
        <v>0</v>
      </c>
      <c r="K36" s="75"/>
      <c r="L36" s="77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</row>
    <row r="37" spans="1:26" ht="15">
      <c r="A37" s="104">
        <v>13</v>
      </c>
      <c r="B37" s="112" t="str">
        <f>'1 APR 2024'!B37</f>
        <v>GIRIBELAH - BTS. PROV. JATIM.</v>
      </c>
      <c r="C37" s="100"/>
      <c r="D37" s="113">
        <f>'1 APR 2024'!D37</f>
        <v>8.42</v>
      </c>
      <c r="E37" s="65"/>
      <c r="F37" s="26">
        <f>'2 APR 2024'!J37</f>
        <v>0</v>
      </c>
      <c r="G37" s="35">
        <v>0</v>
      </c>
      <c r="H37" s="35">
        <f t="shared" si="3"/>
        <v>0</v>
      </c>
      <c r="I37" s="35">
        <v>0</v>
      </c>
      <c r="J37" s="26">
        <f t="shared" si="4"/>
        <v>0</v>
      </c>
      <c r="K37" s="75"/>
      <c r="L37" s="77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</row>
    <row r="38" spans="1:26" ht="15">
      <c r="A38" s="96">
        <v>14</v>
      </c>
      <c r="B38" s="112" t="str">
        <f>'1 APR 2024'!B38</f>
        <v>NGADIROJO - BITING / BTS. PROV JATIM</v>
      </c>
      <c r="C38" s="8"/>
      <c r="D38" s="113">
        <f>'1 APR 2024'!D38</f>
        <v>40.9</v>
      </c>
      <c r="E38" s="65"/>
      <c r="F38" s="26">
        <f>'2 APR 2024'!J38</f>
        <v>0</v>
      </c>
      <c r="G38" s="35">
        <v>0</v>
      </c>
      <c r="H38" s="35">
        <f t="shared" si="3"/>
        <v>0</v>
      </c>
      <c r="I38" s="35">
        <v>0</v>
      </c>
      <c r="J38" s="26">
        <f t="shared" si="4"/>
        <v>0</v>
      </c>
      <c r="K38" s="65"/>
      <c r="L38" s="3">
        <v>7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">
      <c r="A39" s="96">
        <v>15</v>
      </c>
      <c r="B39" s="112" t="str">
        <f>'1 APR 2024'!B39</f>
        <v>PURWANTORO - NAWANGAN / BTS. PROV JATIM</v>
      </c>
      <c r="C39" s="60" t="s">
        <v>54</v>
      </c>
      <c r="D39" s="113">
        <f>'1 APR 2024'!D39</f>
        <v>14.98</v>
      </c>
      <c r="E39" s="65"/>
      <c r="F39" s="26">
        <f>'2 APR 2024'!J39</f>
        <v>0</v>
      </c>
      <c r="G39" s="35">
        <v>0</v>
      </c>
      <c r="H39" s="35">
        <f t="shared" si="3"/>
        <v>0</v>
      </c>
      <c r="I39" s="35">
        <v>0</v>
      </c>
      <c r="J39" s="26">
        <f t="shared" si="4"/>
        <v>0</v>
      </c>
      <c r="K39" s="65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">
      <c r="A40" s="96">
        <v>16</v>
      </c>
      <c r="B40" s="112" t="str">
        <f>'1 APR 2024'!B40</f>
        <v>SUKOHARJO - WERU - WATUKELIR</v>
      </c>
      <c r="C40" s="103"/>
      <c r="D40" s="113">
        <f>'1 APR 2024'!D40</f>
        <v>17.86</v>
      </c>
      <c r="E40" s="65"/>
      <c r="F40" s="26">
        <f>'2 APR 2024'!J40</f>
        <v>0</v>
      </c>
      <c r="G40" s="35">
        <v>0</v>
      </c>
      <c r="H40" s="35">
        <f t="shared" si="3"/>
        <v>0</v>
      </c>
      <c r="I40" s="35">
        <v>0</v>
      </c>
      <c r="J40" s="26">
        <f t="shared" si="4"/>
        <v>0</v>
      </c>
      <c r="K40" s="65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">
      <c r="A41" s="96">
        <v>17</v>
      </c>
      <c r="B41" s="112" t="str">
        <f>'1 APR 2024'!B41</f>
        <v>WATUKELIR - GROGOL / BTS. KAB WONOGIRI</v>
      </c>
      <c r="C41" s="106" t="s">
        <v>43</v>
      </c>
      <c r="D41" s="113">
        <f>'1 APR 2024'!D41</f>
        <v>1.89</v>
      </c>
      <c r="E41" s="65"/>
      <c r="F41" s="26">
        <f>'2 APR 2024'!J41</f>
        <v>0</v>
      </c>
      <c r="G41" s="35">
        <v>0</v>
      </c>
      <c r="H41" s="35">
        <f t="shared" si="3"/>
        <v>0</v>
      </c>
      <c r="I41" s="35">
        <v>0</v>
      </c>
      <c r="J41" s="26">
        <f t="shared" si="4"/>
        <v>0</v>
      </c>
      <c r="K41" s="65"/>
      <c r="L41" s="3"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">
      <c r="A42" s="71">
        <v>18</v>
      </c>
      <c r="B42" s="112" t="str">
        <f>'1 APR 2024'!B42</f>
        <v>GROGOL / BTS. KAB SUKOHARJO - MANYARAN</v>
      </c>
      <c r="C42" s="8"/>
      <c r="D42" s="113">
        <f>'1 APR 2024'!D42</f>
        <v>2.15</v>
      </c>
      <c r="E42" s="87"/>
      <c r="F42" s="26">
        <f>'2 APR 2024'!J42</f>
        <v>0</v>
      </c>
      <c r="G42" s="35">
        <v>2</v>
      </c>
      <c r="H42" s="35">
        <f t="shared" si="3"/>
        <v>2</v>
      </c>
      <c r="I42" s="35">
        <v>2</v>
      </c>
      <c r="J42" s="26">
        <f t="shared" si="4"/>
        <v>0</v>
      </c>
      <c r="K42" s="87"/>
      <c r="L42" s="88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</row>
    <row r="43" spans="1:26" ht="15.75" customHeight="1">
      <c r="A43" s="89" t="s">
        <v>58</v>
      </c>
      <c r="B43" s="56"/>
      <c r="C43" s="57"/>
      <c r="D43" s="80">
        <f>SUM(D25:D42)</f>
        <v>233.88999999999996</v>
      </c>
      <c r="E43" s="95"/>
      <c r="F43" s="94">
        <f t="shared" ref="F43:J43" si="5">SUM(F25:F42)</f>
        <v>0</v>
      </c>
      <c r="G43" s="94">
        <f t="shared" si="5"/>
        <v>30</v>
      </c>
      <c r="H43" s="94">
        <f t="shared" si="5"/>
        <v>30</v>
      </c>
      <c r="I43" s="94">
        <f t="shared" si="5"/>
        <v>30</v>
      </c>
      <c r="J43" s="94">
        <f t="shared" si="5"/>
        <v>0</v>
      </c>
      <c r="K43" s="95"/>
      <c r="L43" s="114">
        <f t="shared" ref="L43:L44" si="6">I43/H43*100</f>
        <v>100</v>
      </c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</row>
    <row r="44" spans="1:26" ht="15.75" customHeight="1">
      <c r="A44" s="89" t="s">
        <v>59</v>
      </c>
      <c r="B44" s="56"/>
      <c r="C44" s="57"/>
      <c r="D44" s="91">
        <f>SUM(D43+D21)</f>
        <v>415.28</v>
      </c>
      <c r="E44" s="65"/>
      <c r="F44" s="92">
        <f t="shared" ref="F44:J44" si="7">F43+F21</f>
        <v>57</v>
      </c>
      <c r="G44" s="92">
        <f t="shared" si="7"/>
        <v>30</v>
      </c>
      <c r="H44" s="92">
        <f t="shared" si="7"/>
        <v>87</v>
      </c>
      <c r="I44" s="92">
        <f t="shared" si="7"/>
        <v>47</v>
      </c>
      <c r="J44" s="92">
        <f t="shared" si="7"/>
        <v>40</v>
      </c>
      <c r="K44" s="65"/>
      <c r="L44" s="88">
        <f t="shared" si="6"/>
        <v>54.022988505747129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3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3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3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3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3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3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3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3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3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3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3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3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3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3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3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3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3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3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3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3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3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3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3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3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3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3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3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3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3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3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3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3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3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3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3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3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3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3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3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3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3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3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3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3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3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3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3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3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3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3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3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3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3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3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3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3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3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3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3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3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3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3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3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3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3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3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3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3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3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3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3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3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3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3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3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3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3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3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3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3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3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3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3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3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3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3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3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3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3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3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3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3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3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3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3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3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3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3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3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3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3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3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3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3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3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3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3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3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3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3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3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3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3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3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3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3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3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3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3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3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3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3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3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3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3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3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3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3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3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3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3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3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3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3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3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3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3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3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3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3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3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3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3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3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3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3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3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3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3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3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3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3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3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3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3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3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3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3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3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3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3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3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3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3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3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3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3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3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3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3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3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3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3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3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3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3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3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3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3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3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3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3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3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3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3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3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3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3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3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3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3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3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3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3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3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3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3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3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3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3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3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3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3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3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3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3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3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3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3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3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3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3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3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3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3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3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3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3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3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3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3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3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3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3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3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3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3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3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3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3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3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3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3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3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3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3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3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3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3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3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3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3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3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3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3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3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3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3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3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3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3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3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3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3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3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3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3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3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3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3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3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3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3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3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3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3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3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3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3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3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3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3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3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3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3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3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3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3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3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3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3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3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3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3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3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3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3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3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3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3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3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3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3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3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3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3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3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3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3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3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3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3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3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3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3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3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3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3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3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3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3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3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3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3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3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3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3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3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3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3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3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3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3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3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3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3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3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3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3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3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3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3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3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3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3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3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3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3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3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3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3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3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3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3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3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3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3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3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3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3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3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3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3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3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3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3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3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3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3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3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3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3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3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3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3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3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3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3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3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3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3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3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3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3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3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3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3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3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3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3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3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3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3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3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3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3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3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3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3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3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3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3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3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3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3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3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3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3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3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3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3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3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3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3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3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3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3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3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3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3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3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3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3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3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3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3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3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3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3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3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3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3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3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3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3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3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3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3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3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3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3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3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3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3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3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3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3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3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3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3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3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3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3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3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3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3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3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3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3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3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3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3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3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3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3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3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3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3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3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3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3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3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3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3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3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3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3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3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3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3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3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3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3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3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3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3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3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3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3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3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3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3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3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3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3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3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3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3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3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3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3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3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3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3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3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3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3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3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3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3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3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3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3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3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3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3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3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3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3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3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3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3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3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3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3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3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3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3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3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3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3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3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3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3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3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3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3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3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3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3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3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3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3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3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3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3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3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3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3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3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3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3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3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3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3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3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3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3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3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3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3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3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3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3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3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3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3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3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3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3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3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3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3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3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3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3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3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3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3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3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3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3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3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3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3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3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3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3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3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3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3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3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3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3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3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3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3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3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3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3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3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3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3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3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3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3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3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3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3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3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3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3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3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3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3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3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3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3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3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3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3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3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3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3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3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3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3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3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3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3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3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3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3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3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3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3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3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3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3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3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3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3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3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3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3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3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3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3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3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3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3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3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3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3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3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3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3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3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3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3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3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3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3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3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3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3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3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3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3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3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3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3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3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3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3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3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3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3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3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3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3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3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3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3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3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3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3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3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3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3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3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3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3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3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3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3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3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3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3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3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3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3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3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3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3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3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3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3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3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3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3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3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3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3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3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3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3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3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3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3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3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3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3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3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3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3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3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3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3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3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3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3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3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3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3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3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3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3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3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3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3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3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3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3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3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3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3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3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3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3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3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3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3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3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3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3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3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3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3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3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3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3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3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3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3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3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3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3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3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3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3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3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3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3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3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3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3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3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3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3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3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3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3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3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3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3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3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3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3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3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3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3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3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3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3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3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3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3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3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3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3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3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3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3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3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3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3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3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3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3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3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3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3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3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3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3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3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3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3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3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3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3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3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3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3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3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3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3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3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3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3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3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3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3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3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3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3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3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3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3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3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3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3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3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3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3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3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3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3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3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3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3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3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3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3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3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3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3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3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3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3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3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3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3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3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3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3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3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3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3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3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3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3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3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3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3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3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3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3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3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3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3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3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3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3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3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3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3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3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3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3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3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3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3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3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3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3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3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3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3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3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3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3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3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3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3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3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3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3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3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3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3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3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3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3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3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3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3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3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3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3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3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3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3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3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3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3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3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3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3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3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3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3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3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3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3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3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3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3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3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3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3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3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3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3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3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3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3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3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3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3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3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3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3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3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3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3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3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3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3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3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3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3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3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3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3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2.7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3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</sheetData>
  <mergeCells count="23">
    <mergeCell ref="A44:C44"/>
    <mergeCell ref="A21:C21"/>
    <mergeCell ref="C25:C29"/>
    <mergeCell ref="C31:C33"/>
    <mergeCell ref="C36:C38"/>
    <mergeCell ref="C41:C42"/>
    <mergeCell ref="A43:C43"/>
    <mergeCell ref="I4:I5"/>
    <mergeCell ref="J4:J5"/>
    <mergeCell ref="K4:K5"/>
    <mergeCell ref="C8:C11"/>
    <mergeCell ref="C12:C13"/>
    <mergeCell ref="C14:C19"/>
    <mergeCell ref="A1:K1"/>
    <mergeCell ref="A2:K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ABC18-0E31-4D66-9D91-BE2A80028CA7}">
  <sheetPr>
    <outlinePr summaryBelow="0" summaryRight="0"/>
    <pageSetUpPr fitToPage="1"/>
  </sheetPr>
  <dimension ref="A1:Z1001"/>
  <sheetViews>
    <sheetView workbookViewId="0">
      <selection sqref="A1:K1"/>
    </sheetView>
  </sheetViews>
  <sheetFormatPr defaultColWidth="12.5703125" defaultRowHeight="15.75" customHeight="1"/>
  <cols>
    <col min="2" max="2" width="48.7109375" customWidth="1"/>
    <col min="3" max="3" width="18.28515625" customWidth="1"/>
    <col min="4" max="4" width="8.140625" customWidth="1"/>
    <col min="5" max="5" width="11.85546875" customWidth="1"/>
    <col min="6" max="6" width="18.42578125" customWidth="1"/>
    <col min="7" max="7" width="16.7109375" customWidth="1"/>
    <col min="8" max="9" width="16.5703125" customWidth="1"/>
    <col min="10" max="10" width="20.42578125" customWidth="1"/>
    <col min="11" max="11" width="9.5703125" customWidth="1"/>
  </cols>
  <sheetData>
    <row r="1" spans="1:26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4" t="s">
        <v>60</v>
      </c>
      <c r="M1" s="4">
        <v>4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>
      <c r="A2" s="5" t="str">
        <f>"TANGGAL "&amp;M1&amp;" "&amp;'1 APR 2024'!$N$1&amp;" "&amp;'1 APR 2024'!$N$2</f>
        <v>TANGGAL 4 APRIL 2024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>
      <c r="A4" s="6" t="s">
        <v>5</v>
      </c>
      <c r="B4" s="6" t="s">
        <v>6</v>
      </c>
      <c r="C4" s="6" t="s">
        <v>7</v>
      </c>
      <c r="D4" s="6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3.5" thickBot="1">
      <c r="A6" s="65"/>
      <c r="B6" s="67" t="s">
        <v>16</v>
      </c>
      <c r="C6" s="65"/>
      <c r="D6" s="65"/>
      <c r="E6" s="65"/>
      <c r="F6" s="65"/>
      <c r="G6" s="65"/>
      <c r="H6" s="65"/>
      <c r="I6" s="65"/>
      <c r="J6" s="65"/>
      <c r="K6" s="65"/>
      <c r="L6" s="3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6.5" thickBot="1">
      <c r="A7" s="12">
        <v>1</v>
      </c>
      <c r="B7" s="13" t="s">
        <v>17</v>
      </c>
      <c r="C7" s="14" t="s">
        <v>18</v>
      </c>
      <c r="D7" s="15">
        <v>24.37</v>
      </c>
      <c r="E7" s="26"/>
      <c r="F7" s="26">
        <f>'3 APR 2024'!J7</f>
        <v>0</v>
      </c>
      <c r="G7" s="26">
        <v>0</v>
      </c>
      <c r="H7" s="26">
        <f t="shared" ref="H7:H20" si="0">G7+F7</f>
        <v>0</v>
      </c>
      <c r="I7" s="26">
        <v>0</v>
      </c>
      <c r="J7" s="26">
        <f t="shared" ref="J7:J20" si="1">H7-I7</f>
        <v>0</v>
      </c>
      <c r="K7" s="75"/>
      <c r="L7" s="3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>
      <c r="A8" s="12">
        <v>2</v>
      </c>
      <c r="B8" s="21" t="s">
        <v>19</v>
      </c>
      <c r="C8" s="22" t="s">
        <v>20</v>
      </c>
      <c r="D8" s="23">
        <v>5.78</v>
      </c>
      <c r="E8" s="35"/>
      <c r="F8" s="35">
        <f>'3 APR 2024'!J8</f>
        <v>2</v>
      </c>
      <c r="G8" s="35">
        <v>0</v>
      </c>
      <c r="H8" s="35">
        <f t="shared" si="0"/>
        <v>2</v>
      </c>
      <c r="I8" s="35">
        <v>0</v>
      </c>
      <c r="J8" s="35">
        <f t="shared" si="1"/>
        <v>2</v>
      </c>
      <c r="K8" s="65"/>
      <c r="L8" s="3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>
      <c r="A9" s="12">
        <v>3</v>
      </c>
      <c r="B9" s="21" t="s">
        <v>21</v>
      </c>
      <c r="C9" s="29"/>
      <c r="D9" s="23">
        <v>14.5</v>
      </c>
      <c r="E9" s="35"/>
      <c r="F9" s="26">
        <f>'3 APR 2024'!J9</f>
        <v>0</v>
      </c>
      <c r="G9" s="26">
        <v>0</v>
      </c>
      <c r="H9" s="35">
        <f t="shared" si="0"/>
        <v>0</v>
      </c>
      <c r="I9" s="26">
        <v>0</v>
      </c>
      <c r="J9" s="35">
        <f t="shared" si="1"/>
        <v>0</v>
      </c>
      <c r="K9" s="65"/>
      <c r="L9" s="3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>
      <c r="A10" s="30">
        <v>4</v>
      </c>
      <c r="B10" s="21" t="s">
        <v>22</v>
      </c>
      <c r="C10" s="29"/>
      <c r="D10" s="23">
        <v>0.43</v>
      </c>
      <c r="E10" s="35"/>
      <c r="F10" s="26">
        <f>'3 APR 2024'!J10</f>
        <v>0</v>
      </c>
      <c r="G10" s="26">
        <v>0</v>
      </c>
      <c r="H10" s="35">
        <f t="shared" si="0"/>
        <v>0</v>
      </c>
      <c r="I10" s="26">
        <v>0</v>
      </c>
      <c r="J10" s="35">
        <f t="shared" si="1"/>
        <v>0</v>
      </c>
      <c r="K10" s="65"/>
      <c r="L10" s="3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6.5" thickBot="1">
      <c r="A11" s="30">
        <v>5</v>
      </c>
      <c r="B11" s="21" t="s">
        <v>23</v>
      </c>
      <c r="C11" s="34"/>
      <c r="D11" s="23">
        <v>19.579999999999998</v>
      </c>
      <c r="E11" s="35"/>
      <c r="F11" s="26">
        <f>'3 APR 2024'!J11</f>
        <v>13</v>
      </c>
      <c r="G11" s="26">
        <v>0</v>
      </c>
      <c r="H11" s="35">
        <f t="shared" si="0"/>
        <v>13</v>
      </c>
      <c r="I11" s="26">
        <v>0</v>
      </c>
      <c r="J11" s="35">
        <f t="shared" si="1"/>
        <v>13</v>
      </c>
      <c r="K11" s="65"/>
      <c r="L11" s="3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>
      <c r="A12" s="30">
        <v>6</v>
      </c>
      <c r="B12" s="21" t="s">
        <v>24</v>
      </c>
      <c r="C12" s="22" t="s">
        <v>18</v>
      </c>
      <c r="D12" s="23">
        <v>7.85</v>
      </c>
      <c r="E12" s="35"/>
      <c r="F12" s="26">
        <f>'3 APR 2024'!J12</f>
        <v>2</v>
      </c>
      <c r="G12" s="26">
        <v>0</v>
      </c>
      <c r="H12" s="35">
        <f t="shared" si="0"/>
        <v>2</v>
      </c>
      <c r="I12" s="26">
        <v>0</v>
      </c>
      <c r="J12" s="35">
        <f t="shared" si="1"/>
        <v>2</v>
      </c>
      <c r="K12" s="65"/>
      <c r="L12" s="3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6.5" thickBot="1">
      <c r="A13" s="30">
        <v>7</v>
      </c>
      <c r="B13" s="21" t="s">
        <v>25</v>
      </c>
      <c r="C13" s="34"/>
      <c r="D13" s="23">
        <v>1.3</v>
      </c>
      <c r="E13" s="35"/>
      <c r="F13" s="26">
        <f>'3 APR 2024'!J13</f>
        <v>4</v>
      </c>
      <c r="G13" s="26">
        <v>0</v>
      </c>
      <c r="H13" s="35">
        <f t="shared" si="0"/>
        <v>4</v>
      </c>
      <c r="I13" s="26">
        <v>0</v>
      </c>
      <c r="J13" s="35">
        <f t="shared" si="1"/>
        <v>4</v>
      </c>
      <c r="K13" s="65"/>
      <c r="L13" s="3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>
      <c r="A14" s="30">
        <v>8</v>
      </c>
      <c r="B14" s="21" t="s">
        <v>26</v>
      </c>
      <c r="C14" s="22" t="s">
        <v>27</v>
      </c>
      <c r="D14" s="23">
        <v>15.05</v>
      </c>
      <c r="E14" s="35"/>
      <c r="F14" s="26">
        <f>'3 APR 2024'!J14</f>
        <v>4</v>
      </c>
      <c r="G14" s="26">
        <v>0</v>
      </c>
      <c r="H14" s="35">
        <f t="shared" si="0"/>
        <v>4</v>
      </c>
      <c r="I14" s="26">
        <v>0</v>
      </c>
      <c r="J14" s="35">
        <f t="shared" si="1"/>
        <v>4</v>
      </c>
      <c r="K14" s="65"/>
      <c r="L14" s="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>
      <c r="A15" s="30">
        <v>9</v>
      </c>
      <c r="B15" s="21" t="s">
        <v>28</v>
      </c>
      <c r="C15" s="29"/>
      <c r="D15" s="23">
        <v>24.82</v>
      </c>
      <c r="E15" s="35"/>
      <c r="F15" s="26">
        <f>'3 APR 2024'!J15</f>
        <v>0</v>
      </c>
      <c r="G15" s="26">
        <v>0</v>
      </c>
      <c r="H15" s="35">
        <f t="shared" si="0"/>
        <v>0</v>
      </c>
      <c r="I15" s="26">
        <v>0</v>
      </c>
      <c r="J15" s="35">
        <f t="shared" si="1"/>
        <v>0</v>
      </c>
      <c r="K15" s="65"/>
      <c r="L15" s="3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>
      <c r="A16" s="30">
        <v>10</v>
      </c>
      <c r="B16" s="21" t="s">
        <v>29</v>
      </c>
      <c r="C16" s="29"/>
      <c r="D16" s="23">
        <v>6.5</v>
      </c>
      <c r="E16" s="35"/>
      <c r="F16" s="26">
        <f>'3 APR 2024'!J16</f>
        <v>3</v>
      </c>
      <c r="G16" s="26">
        <v>0</v>
      </c>
      <c r="H16" s="35">
        <f t="shared" si="0"/>
        <v>3</v>
      </c>
      <c r="I16" s="26">
        <v>0</v>
      </c>
      <c r="J16" s="35">
        <f t="shared" si="1"/>
        <v>3</v>
      </c>
      <c r="K16" s="65"/>
      <c r="L16" s="3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>
      <c r="A17" s="30">
        <v>11</v>
      </c>
      <c r="B17" s="21" t="s">
        <v>30</v>
      </c>
      <c r="C17" s="29"/>
      <c r="D17" s="23">
        <v>9.25</v>
      </c>
      <c r="E17" s="35"/>
      <c r="F17" s="26">
        <f>'3 APR 2024'!J17</f>
        <v>2</v>
      </c>
      <c r="G17" s="26">
        <v>0</v>
      </c>
      <c r="H17" s="35">
        <f t="shared" si="0"/>
        <v>2</v>
      </c>
      <c r="I17" s="26">
        <v>0</v>
      </c>
      <c r="J17" s="35">
        <f t="shared" si="1"/>
        <v>2</v>
      </c>
      <c r="K17" s="65"/>
      <c r="L17" s="3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>
      <c r="A18" s="30">
        <v>12</v>
      </c>
      <c r="B18" s="21" t="s">
        <v>31</v>
      </c>
      <c r="C18" s="29"/>
      <c r="D18" s="23">
        <v>26</v>
      </c>
      <c r="E18" s="35"/>
      <c r="F18" s="26">
        <f>'3 APR 2024'!J18</f>
        <v>5</v>
      </c>
      <c r="G18" s="26">
        <v>0</v>
      </c>
      <c r="H18" s="35">
        <f t="shared" si="0"/>
        <v>5</v>
      </c>
      <c r="I18" s="26">
        <v>0</v>
      </c>
      <c r="J18" s="35">
        <f t="shared" si="1"/>
        <v>5</v>
      </c>
      <c r="K18" s="65"/>
      <c r="L18" s="3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6.5" thickBot="1">
      <c r="A19" s="12">
        <v>13</v>
      </c>
      <c r="B19" s="21" t="s">
        <v>32</v>
      </c>
      <c r="C19" s="34"/>
      <c r="D19" s="23">
        <v>8.3000000000000007</v>
      </c>
      <c r="E19" s="35"/>
      <c r="F19" s="26">
        <f>'3 APR 2024'!J19</f>
        <v>0</v>
      </c>
      <c r="G19" s="26">
        <v>0</v>
      </c>
      <c r="H19" s="35">
        <f t="shared" si="0"/>
        <v>0</v>
      </c>
      <c r="I19" s="26">
        <v>0</v>
      </c>
      <c r="J19" s="35">
        <f t="shared" si="1"/>
        <v>0</v>
      </c>
      <c r="K19" s="65"/>
      <c r="L19" s="3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6.5" thickBot="1">
      <c r="A20" s="109">
        <v>14</v>
      </c>
      <c r="B20" s="110" t="s">
        <v>33</v>
      </c>
      <c r="C20" s="14" t="s">
        <v>18</v>
      </c>
      <c r="D20" s="111">
        <v>17.66</v>
      </c>
      <c r="E20" s="35"/>
      <c r="F20" s="35">
        <f>'3 APR 2024'!J20</f>
        <v>5</v>
      </c>
      <c r="G20" s="35">
        <v>0</v>
      </c>
      <c r="H20" s="35">
        <f t="shared" si="0"/>
        <v>5</v>
      </c>
      <c r="I20" s="35">
        <v>0</v>
      </c>
      <c r="J20" s="35">
        <f t="shared" si="1"/>
        <v>5</v>
      </c>
      <c r="K20" s="65"/>
      <c r="L20" s="3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>
      <c r="A21" s="55" t="s">
        <v>34</v>
      </c>
      <c r="B21" s="56"/>
      <c r="C21" s="57"/>
      <c r="D21" s="58">
        <f>SUM(D7:D20)</f>
        <v>181.39</v>
      </c>
      <c r="E21" s="26"/>
      <c r="F21" s="26">
        <f>'3 APR 2024'!J21</f>
        <v>40</v>
      </c>
      <c r="G21" s="26">
        <f t="shared" ref="G21:J21" si="2">SUM(G7:G20)</f>
        <v>0</v>
      </c>
      <c r="H21" s="26">
        <f t="shared" si="2"/>
        <v>40</v>
      </c>
      <c r="I21" s="26">
        <f t="shared" si="2"/>
        <v>0</v>
      </c>
      <c r="J21" s="26">
        <f t="shared" si="2"/>
        <v>40</v>
      </c>
      <c r="K21" s="95"/>
      <c r="L21" s="63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</row>
    <row r="22" spans="1:26" ht="12.75">
      <c r="A22" s="65"/>
      <c r="B22" s="65"/>
      <c r="C22" s="65"/>
      <c r="D22" s="65"/>
      <c r="E22" s="65"/>
      <c r="F22" s="26">
        <f>'3 APR 2024'!J22</f>
        <v>0</v>
      </c>
      <c r="G22" s="65"/>
      <c r="H22" s="65"/>
      <c r="I22" s="65"/>
      <c r="J22" s="65"/>
      <c r="K22" s="65"/>
      <c r="L22" s="3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>
      <c r="A23" s="65"/>
      <c r="B23" s="67" t="s">
        <v>35</v>
      </c>
      <c r="C23" s="65"/>
      <c r="D23" s="65"/>
      <c r="E23" s="65"/>
      <c r="F23" s="26">
        <f>'3 APR 2024'!J23</f>
        <v>0</v>
      </c>
      <c r="G23" s="65"/>
      <c r="H23" s="65"/>
      <c r="I23" s="65"/>
      <c r="J23" s="65"/>
      <c r="K23" s="65"/>
      <c r="L23" s="3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>
      <c r="A24" s="65"/>
      <c r="B24" s="65"/>
      <c r="C24" s="65"/>
      <c r="D24" s="65"/>
      <c r="E24" s="65"/>
      <c r="F24" s="26">
        <f>'3 APR 2024'!J24</f>
        <v>0</v>
      </c>
      <c r="G24" s="65"/>
      <c r="H24" s="65"/>
      <c r="I24" s="65"/>
      <c r="J24" s="65"/>
      <c r="K24" s="65"/>
      <c r="L24" s="3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">
      <c r="A25" s="96">
        <v>1</v>
      </c>
      <c r="B25" s="116" t="str">
        <f>'1 APR 2024'!B25</f>
        <v>KRENDETAN - CAWAS</v>
      </c>
      <c r="C25" s="98"/>
      <c r="D25" s="113">
        <f>'1 APR 2024'!D25</f>
        <v>6.26</v>
      </c>
      <c r="E25" s="65"/>
      <c r="F25" s="26">
        <f>'3 APR 2024'!J25</f>
        <v>0</v>
      </c>
      <c r="G25" s="35">
        <v>0</v>
      </c>
      <c r="H25" s="35">
        <f t="shared" ref="H25:H42" si="3">G25+F25</f>
        <v>0</v>
      </c>
      <c r="I25" s="35">
        <v>0</v>
      </c>
      <c r="J25" s="35">
        <f t="shared" ref="J25:J42" si="4">H25-I25</f>
        <v>0</v>
      </c>
      <c r="K25" s="65"/>
      <c r="L25" s="3">
        <v>0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>
      <c r="A26" s="96">
        <v>2</v>
      </c>
      <c r="B26" s="116" t="str">
        <f>'1 APR 2024'!B26</f>
        <v>WATUKELIR - KRENDETAN</v>
      </c>
      <c r="C26" s="100"/>
      <c r="D26" s="113">
        <f>'1 APR 2024'!D26</f>
        <v>0.85</v>
      </c>
      <c r="E26" s="65"/>
      <c r="F26" s="26">
        <f>'3 APR 2024'!J26</f>
        <v>0</v>
      </c>
      <c r="G26" s="35">
        <v>0</v>
      </c>
      <c r="H26" s="35">
        <f t="shared" si="3"/>
        <v>0</v>
      </c>
      <c r="I26" s="35">
        <v>0</v>
      </c>
      <c r="J26" s="35">
        <f t="shared" si="4"/>
        <v>0</v>
      </c>
      <c r="K26" s="65"/>
      <c r="L26" s="3">
        <v>0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>
      <c r="A27" s="101">
        <v>3</v>
      </c>
      <c r="B27" s="116" t="str">
        <f>'1 APR 2024'!B27</f>
        <v>KRENDETAN - BTS. PROV. DIY</v>
      </c>
      <c r="C27" s="100"/>
      <c r="D27" s="113">
        <f>'1 APR 2024'!D27</f>
        <v>3.08</v>
      </c>
      <c r="E27" s="75"/>
      <c r="F27" s="26">
        <f>'3 APR 2024'!J27</f>
        <v>0</v>
      </c>
      <c r="G27" s="35">
        <v>0</v>
      </c>
      <c r="H27" s="26">
        <f t="shared" si="3"/>
        <v>0</v>
      </c>
      <c r="I27" s="35">
        <v>0</v>
      </c>
      <c r="J27" s="26">
        <f t="shared" si="4"/>
        <v>0</v>
      </c>
      <c r="K27" s="75"/>
      <c r="L27" s="77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</row>
    <row r="28" spans="1:26" ht="15">
      <c r="A28" s="96">
        <v>4</v>
      </c>
      <c r="B28" s="116" t="str">
        <f>'1 APR 2024'!B28</f>
        <v>SURAKARTA - SUKOHARJO</v>
      </c>
      <c r="C28" s="100"/>
      <c r="D28" s="113">
        <f>'1 APR 2024'!D28</f>
        <v>5.93</v>
      </c>
      <c r="E28" s="65"/>
      <c r="F28" s="26">
        <f>'3 APR 2024'!J28</f>
        <v>0</v>
      </c>
      <c r="G28" s="35">
        <v>0</v>
      </c>
      <c r="H28" s="35">
        <f t="shared" si="3"/>
        <v>0</v>
      </c>
      <c r="I28" s="35">
        <v>0</v>
      </c>
      <c r="J28" s="35">
        <f t="shared" si="4"/>
        <v>0</v>
      </c>
      <c r="K28" s="65"/>
      <c r="L28" s="3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">
      <c r="A29" s="96">
        <v>5</v>
      </c>
      <c r="B29" s="116" t="str">
        <f>'1 APR 2024'!B29</f>
        <v>LINGKAR TIMUR SUKOHARJO</v>
      </c>
      <c r="C29" s="8"/>
      <c r="D29" s="113">
        <f>'1 APR 2024'!D29</f>
        <v>8.15</v>
      </c>
      <c r="E29" s="65"/>
      <c r="F29" s="26">
        <f>'3 APR 2024'!J29</f>
        <v>0</v>
      </c>
      <c r="G29" s="35">
        <v>0</v>
      </c>
      <c r="H29" s="35">
        <f t="shared" si="3"/>
        <v>0</v>
      </c>
      <c r="I29" s="35">
        <v>0</v>
      </c>
      <c r="J29" s="35">
        <f t="shared" si="4"/>
        <v>0</v>
      </c>
      <c r="K29" s="65"/>
      <c r="L29" s="3">
        <v>0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">
      <c r="A30" s="102">
        <v>6</v>
      </c>
      <c r="B30" s="116" t="str">
        <f>'1 APR 2024'!B30</f>
        <v>SUKOHARJO - NGUTER / BTS. KAB WONOGIRI</v>
      </c>
      <c r="C30" s="103"/>
      <c r="D30" s="113">
        <f>'1 APR 2024'!D30</f>
        <v>8.44</v>
      </c>
      <c r="E30" s="65"/>
      <c r="F30" s="26">
        <f>'3 APR 2024'!J30</f>
        <v>0</v>
      </c>
      <c r="G30" s="35">
        <v>0</v>
      </c>
      <c r="H30" s="35">
        <f t="shared" si="3"/>
        <v>0</v>
      </c>
      <c r="I30" s="35">
        <v>0</v>
      </c>
      <c r="J30" s="35">
        <f t="shared" si="4"/>
        <v>0</v>
      </c>
      <c r="K30" s="65"/>
      <c r="L30" s="3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">
      <c r="A31" s="104">
        <v>7</v>
      </c>
      <c r="B31" s="116" t="str">
        <f>'1 APR 2024'!B31</f>
        <v>NGUTER /BTS. KAB SUKOHARJO - WONOGIRI</v>
      </c>
      <c r="C31" s="105" t="s">
        <v>43</v>
      </c>
      <c r="D31" s="113">
        <f>'1 APR 2024'!D31</f>
        <v>5.64</v>
      </c>
      <c r="E31" s="75"/>
      <c r="F31" s="26">
        <f>'3 APR 2024'!J31</f>
        <v>0</v>
      </c>
      <c r="G31" s="35">
        <v>3</v>
      </c>
      <c r="H31" s="35">
        <f t="shared" si="3"/>
        <v>3</v>
      </c>
      <c r="I31" s="35">
        <v>3</v>
      </c>
      <c r="J31" s="26">
        <f t="shared" si="4"/>
        <v>0</v>
      </c>
      <c r="K31" s="75"/>
      <c r="L31" s="77">
        <v>3</v>
      </c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</row>
    <row r="32" spans="1:26" ht="15">
      <c r="A32" s="104">
        <v>8</v>
      </c>
      <c r="B32" s="116" t="str">
        <f>'1 APR 2024'!B32</f>
        <v>WONOGIRI - MANYARAN - BLIMBING / BTS. PROV DIY</v>
      </c>
      <c r="C32" s="100"/>
      <c r="D32" s="113">
        <f>'1 APR 2024'!D32</f>
        <v>33.369999999999997</v>
      </c>
      <c r="E32" s="75"/>
      <c r="F32" s="26">
        <f>'3 APR 2024'!J32</f>
        <v>0</v>
      </c>
      <c r="G32" s="35">
        <v>1</v>
      </c>
      <c r="H32" s="35">
        <f t="shared" si="3"/>
        <v>1</v>
      </c>
      <c r="I32" s="35">
        <v>1</v>
      </c>
      <c r="J32" s="26">
        <f t="shared" si="4"/>
        <v>0</v>
      </c>
      <c r="K32" s="75"/>
      <c r="L32" s="77">
        <v>0</v>
      </c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</row>
    <row r="33" spans="1:26" ht="15">
      <c r="A33" s="101">
        <v>9</v>
      </c>
      <c r="B33" s="116" t="str">
        <f>'1 APR 2024'!B33</f>
        <v>WURYANTORO - EROMOKO - PRACIMANTORO</v>
      </c>
      <c r="C33" s="8"/>
      <c r="D33" s="113">
        <f>'1 APR 2024'!D33</f>
        <v>21.06</v>
      </c>
      <c r="E33" s="75"/>
      <c r="F33" s="26">
        <f>'3 APR 2024'!J33</f>
        <v>0</v>
      </c>
      <c r="G33" s="35">
        <v>0</v>
      </c>
      <c r="H33" s="35">
        <f t="shared" si="3"/>
        <v>0</v>
      </c>
      <c r="I33" s="35">
        <v>0</v>
      </c>
      <c r="J33" s="26">
        <f t="shared" si="4"/>
        <v>0</v>
      </c>
      <c r="K33" s="75"/>
      <c r="L33" s="77">
        <v>0</v>
      </c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</row>
    <row r="34" spans="1:26" ht="15">
      <c r="A34" s="104">
        <v>10</v>
      </c>
      <c r="B34" s="116" t="str">
        <f>'1 APR 2024'!B34</f>
        <v>NGADIROJO - JATIPURO / BTS. KAB KARANGANYAR</v>
      </c>
      <c r="C34" s="66"/>
      <c r="D34" s="113">
        <f>'1 APR 2024'!D34</f>
        <v>10.87</v>
      </c>
      <c r="E34" s="75"/>
      <c r="F34" s="26">
        <f>'3 APR 2024'!J34</f>
        <v>0</v>
      </c>
      <c r="G34" s="35">
        <v>0</v>
      </c>
      <c r="H34" s="35">
        <f t="shared" si="3"/>
        <v>0</v>
      </c>
      <c r="I34" s="35">
        <v>0</v>
      </c>
      <c r="J34" s="26">
        <f t="shared" si="4"/>
        <v>0</v>
      </c>
      <c r="K34" s="75"/>
      <c r="L34" s="77">
        <v>0</v>
      </c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</row>
    <row r="35" spans="1:26" ht="15">
      <c r="A35" s="104">
        <v>11</v>
      </c>
      <c r="B35" s="116" t="str">
        <f>'1 APR 2024'!B35</f>
        <v>WONOGIRI - NGADIROJO</v>
      </c>
      <c r="C35" s="60" t="s">
        <v>48</v>
      </c>
      <c r="D35" s="113">
        <f>'1 APR 2024'!D35</f>
        <v>7.24</v>
      </c>
      <c r="E35" s="75"/>
      <c r="F35" s="26">
        <f>'3 APR 2024'!J35</f>
        <v>0</v>
      </c>
      <c r="G35" s="35">
        <v>0</v>
      </c>
      <c r="H35" s="35">
        <f t="shared" si="3"/>
        <v>0</v>
      </c>
      <c r="I35" s="35">
        <v>0</v>
      </c>
      <c r="J35" s="26">
        <f t="shared" si="4"/>
        <v>0</v>
      </c>
      <c r="K35" s="75"/>
      <c r="L35" s="77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</row>
    <row r="36" spans="1:26" ht="15">
      <c r="A36" s="104">
        <v>12</v>
      </c>
      <c r="B36" s="116" t="str">
        <f>'1 APR 2024'!B36</f>
        <v>NGADIROJO - GIRIWOYO</v>
      </c>
      <c r="C36" s="106" t="s">
        <v>50</v>
      </c>
      <c r="D36" s="113">
        <f>'1 APR 2024'!D36</f>
        <v>36.799999999999997</v>
      </c>
      <c r="E36" s="75"/>
      <c r="F36" s="26">
        <f>'3 APR 2024'!J36</f>
        <v>0</v>
      </c>
      <c r="G36" s="35">
        <v>0</v>
      </c>
      <c r="H36" s="35">
        <f t="shared" si="3"/>
        <v>0</v>
      </c>
      <c r="I36" s="35">
        <v>0</v>
      </c>
      <c r="J36" s="26">
        <f t="shared" si="4"/>
        <v>0</v>
      </c>
      <c r="K36" s="75"/>
      <c r="L36" s="77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</row>
    <row r="37" spans="1:26" ht="15">
      <c r="A37" s="104">
        <v>13</v>
      </c>
      <c r="B37" s="116" t="str">
        <f>'1 APR 2024'!B37</f>
        <v>GIRIBELAH - BTS. PROV. JATIM.</v>
      </c>
      <c r="C37" s="100"/>
      <c r="D37" s="113">
        <f>'1 APR 2024'!D37</f>
        <v>8.42</v>
      </c>
      <c r="E37" s="65"/>
      <c r="F37" s="26">
        <f>'3 APR 2024'!J37</f>
        <v>0</v>
      </c>
      <c r="G37" s="35">
        <v>0</v>
      </c>
      <c r="H37" s="35">
        <f t="shared" si="3"/>
        <v>0</v>
      </c>
      <c r="I37" s="35">
        <v>0</v>
      </c>
      <c r="J37" s="26">
        <f t="shared" si="4"/>
        <v>0</v>
      </c>
      <c r="K37" s="75"/>
      <c r="L37" s="77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</row>
    <row r="38" spans="1:26" ht="15">
      <c r="A38" s="96">
        <v>14</v>
      </c>
      <c r="B38" s="116" t="str">
        <f>'1 APR 2024'!B38</f>
        <v>NGADIROJO - BITING / BTS. PROV JATIM</v>
      </c>
      <c r="C38" s="8"/>
      <c r="D38" s="113">
        <f>'1 APR 2024'!D38</f>
        <v>40.9</v>
      </c>
      <c r="E38" s="65"/>
      <c r="F38" s="26">
        <f>'3 APR 2024'!J38</f>
        <v>0</v>
      </c>
      <c r="G38" s="35">
        <v>9</v>
      </c>
      <c r="H38" s="35">
        <f t="shared" si="3"/>
        <v>9</v>
      </c>
      <c r="I38" s="35">
        <v>9</v>
      </c>
      <c r="J38" s="26">
        <f t="shared" si="4"/>
        <v>0</v>
      </c>
      <c r="K38" s="65"/>
      <c r="L38" s="3">
        <v>7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">
      <c r="A39" s="96">
        <v>15</v>
      </c>
      <c r="B39" s="116" t="str">
        <f>'1 APR 2024'!B39</f>
        <v>PURWANTORO - NAWANGAN / BTS. PROV JATIM</v>
      </c>
      <c r="C39" s="60" t="s">
        <v>54</v>
      </c>
      <c r="D39" s="113">
        <f>'1 APR 2024'!D39</f>
        <v>14.98</v>
      </c>
      <c r="E39" s="65"/>
      <c r="F39" s="26">
        <f>'3 APR 2024'!J39</f>
        <v>0</v>
      </c>
      <c r="G39" s="35">
        <v>0</v>
      </c>
      <c r="H39" s="35">
        <f t="shared" si="3"/>
        <v>0</v>
      </c>
      <c r="I39" s="35">
        <v>0</v>
      </c>
      <c r="J39" s="26">
        <f t="shared" si="4"/>
        <v>0</v>
      </c>
      <c r="K39" s="65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">
      <c r="A40" s="96">
        <v>16</v>
      </c>
      <c r="B40" s="116" t="str">
        <f>'1 APR 2024'!B40</f>
        <v>SUKOHARJO - WERU - WATUKELIR</v>
      </c>
      <c r="C40" s="103"/>
      <c r="D40" s="113">
        <f>'1 APR 2024'!D40</f>
        <v>17.86</v>
      </c>
      <c r="E40" s="65"/>
      <c r="F40" s="26">
        <f>'3 APR 2024'!J40</f>
        <v>0</v>
      </c>
      <c r="G40" s="35">
        <v>0</v>
      </c>
      <c r="H40" s="35">
        <f t="shared" si="3"/>
        <v>0</v>
      </c>
      <c r="I40" s="35">
        <v>0</v>
      </c>
      <c r="J40" s="26">
        <f t="shared" si="4"/>
        <v>0</v>
      </c>
      <c r="K40" s="65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">
      <c r="A41" s="96">
        <v>17</v>
      </c>
      <c r="B41" s="116" t="str">
        <f>'1 APR 2024'!B41</f>
        <v>WATUKELIR - GROGOL / BTS. KAB WONOGIRI</v>
      </c>
      <c r="C41" s="106" t="s">
        <v>43</v>
      </c>
      <c r="D41" s="113">
        <f>'1 APR 2024'!D41</f>
        <v>1.89</v>
      </c>
      <c r="E41" s="65"/>
      <c r="F41" s="26">
        <f>'3 APR 2024'!J41</f>
        <v>0</v>
      </c>
      <c r="G41" s="35">
        <v>0</v>
      </c>
      <c r="H41" s="35">
        <f t="shared" si="3"/>
        <v>0</v>
      </c>
      <c r="I41" s="35">
        <v>0</v>
      </c>
      <c r="J41" s="26">
        <f t="shared" si="4"/>
        <v>0</v>
      </c>
      <c r="K41" s="65"/>
      <c r="L41" s="3"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">
      <c r="A42" s="71">
        <v>18</v>
      </c>
      <c r="B42" s="116" t="str">
        <f>'1 APR 2024'!B42</f>
        <v>GROGOL / BTS. KAB SUKOHARJO - MANYARAN</v>
      </c>
      <c r="C42" s="8"/>
      <c r="D42" s="113">
        <f>'1 APR 2024'!D42</f>
        <v>2.15</v>
      </c>
      <c r="E42" s="87"/>
      <c r="F42" s="26">
        <f>'3 APR 2024'!J42</f>
        <v>0</v>
      </c>
      <c r="G42" s="35">
        <v>8</v>
      </c>
      <c r="H42" s="35">
        <f t="shared" si="3"/>
        <v>8</v>
      </c>
      <c r="I42" s="35">
        <v>8</v>
      </c>
      <c r="J42" s="26">
        <f t="shared" si="4"/>
        <v>0</v>
      </c>
      <c r="K42" s="87"/>
      <c r="L42" s="88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</row>
    <row r="43" spans="1:26" ht="15.75" customHeight="1">
      <c r="A43" s="89" t="s">
        <v>58</v>
      </c>
      <c r="B43" s="56"/>
      <c r="C43" s="57"/>
      <c r="D43" s="80">
        <f>SUM(D25:D42)</f>
        <v>233.88999999999996</v>
      </c>
      <c r="E43" s="95"/>
      <c r="F43" s="94">
        <f t="shared" ref="F43:J43" si="5">SUM(F25:F42)</f>
        <v>0</v>
      </c>
      <c r="G43" s="94">
        <f t="shared" si="5"/>
        <v>21</v>
      </c>
      <c r="H43" s="94">
        <f t="shared" si="5"/>
        <v>21</v>
      </c>
      <c r="I43" s="94">
        <f t="shared" si="5"/>
        <v>21</v>
      </c>
      <c r="J43" s="94">
        <f t="shared" si="5"/>
        <v>0</v>
      </c>
      <c r="K43" s="95"/>
      <c r="L43" s="114">
        <f t="shared" ref="L43:L44" si="6">I43/H43*100</f>
        <v>100</v>
      </c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</row>
    <row r="44" spans="1:26" ht="15.75" customHeight="1">
      <c r="A44" s="89" t="s">
        <v>59</v>
      </c>
      <c r="B44" s="56"/>
      <c r="C44" s="57"/>
      <c r="D44" s="91">
        <f>SUM(D43+D21)</f>
        <v>415.28</v>
      </c>
      <c r="E44" s="65"/>
      <c r="F44" s="92">
        <f t="shared" ref="F44:J44" si="7">F43+F21</f>
        <v>40</v>
      </c>
      <c r="G44" s="92">
        <f t="shared" si="7"/>
        <v>21</v>
      </c>
      <c r="H44" s="92">
        <f t="shared" si="7"/>
        <v>61</v>
      </c>
      <c r="I44" s="92">
        <f t="shared" si="7"/>
        <v>21</v>
      </c>
      <c r="J44" s="92">
        <f t="shared" si="7"/>
        <v>40</v>
      </c>
      <c r="K44" s="65"/>
      <c r="L44" s="88">
        <f t="shared" si="6"/>
        <v>34.42622950819672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3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3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3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3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3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3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3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3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3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3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3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3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3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3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3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3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3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3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3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3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3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3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3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3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3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3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3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3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3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3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3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3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3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3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3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3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3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3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3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3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3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3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3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3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3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3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3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3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3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3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3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3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3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3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3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3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3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3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3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3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3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3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3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3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3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3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3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3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3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3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3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3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3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3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3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3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3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3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3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3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3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3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3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3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3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3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3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3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3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3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3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3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3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3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3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3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3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3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3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3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3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3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3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3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3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3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3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3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3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3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3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3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3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3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3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3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3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3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3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3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3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3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3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3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3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3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3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3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3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3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3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3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3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3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3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3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3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3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3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3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3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3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3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3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3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3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3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3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3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3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3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3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3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3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3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3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3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3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3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3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3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3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3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3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3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3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3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3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3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3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3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3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3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3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3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3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3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3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3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3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3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3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3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3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3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3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3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3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3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3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3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3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3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3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3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3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3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3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3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3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3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3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3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3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3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3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3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3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3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3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3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3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3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3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3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3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3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3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3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3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3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3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3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3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3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3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3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3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3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3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3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3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3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3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3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3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3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3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3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3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3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3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3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3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3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3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3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3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3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3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3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3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3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3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3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3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3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3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3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3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3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3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3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3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3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3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3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3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3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3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3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3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3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3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3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3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3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3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3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3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3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3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3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3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3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3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3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3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3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3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3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3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3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3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3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3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3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3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3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3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3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3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3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3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3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3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3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3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3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3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3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3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3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3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3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3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3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3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3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3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3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3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3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3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3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3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3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3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3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3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3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3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3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3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3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3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3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3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3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3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3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3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3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3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3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3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3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3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3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3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3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3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3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3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3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3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3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3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3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3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3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3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3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3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3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3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3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3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3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3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3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3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3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3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3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3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3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3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3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3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3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3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3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3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3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3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3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3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3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3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3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3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3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3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3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3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3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3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3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3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3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3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3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3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3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3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3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3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3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3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3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3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3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3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3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3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3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3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3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3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3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3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3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3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3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3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3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3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3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3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3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3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3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3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3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3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3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3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3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3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3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3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3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3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3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3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3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3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3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3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3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3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3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3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3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3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3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3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3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3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3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3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3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3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3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3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3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3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3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3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3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3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3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3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3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3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3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3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3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3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3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3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3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3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3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3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3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3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3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3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3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3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3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3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3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3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3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3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3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3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3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3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3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3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3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3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3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3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3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3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3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3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3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3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3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3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3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3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3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3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3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3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3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3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3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3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3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3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3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3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3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3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3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3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3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3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3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3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3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3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3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3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3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3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3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3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3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3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3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3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3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3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3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3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3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3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3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3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3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3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3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3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3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3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3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3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3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3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3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3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3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3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3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3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3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3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3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3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3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3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3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3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3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3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3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3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3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3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3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3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3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3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3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3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3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3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3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3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3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3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3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3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3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3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3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3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3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3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3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3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3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3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3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3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3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3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3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3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3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3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3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3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3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3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3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3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3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3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3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3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3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3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3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3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3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3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3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3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3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3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3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3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3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3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3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3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3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3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3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3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3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3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3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3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3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3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3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3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3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3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3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3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3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3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3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3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3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3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3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3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3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3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3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3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3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3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3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3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3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3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3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3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3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3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3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3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3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3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3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3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3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3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3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3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3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3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3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3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3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3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3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3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3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3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3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3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3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3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3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3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3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3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3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3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3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3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3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3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3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3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3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3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3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3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3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3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3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3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3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3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3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3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3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3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3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3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3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3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3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3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3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3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3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3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3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3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3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3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3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3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3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3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3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3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3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3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3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3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3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3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3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3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3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3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3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3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3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3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3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3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3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3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3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3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3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3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3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3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3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3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3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3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3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3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3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3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3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3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3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3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3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3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3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3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3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3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3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3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3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3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3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3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3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3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3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3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3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3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3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3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3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3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3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3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3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3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3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3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3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3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3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3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3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3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3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3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3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3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3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3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3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3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3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3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3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3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3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3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3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3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3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3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3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3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3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3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3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3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3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3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3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3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3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3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3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3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3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3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3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3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3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3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3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3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3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3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3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3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3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3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3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3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3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3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3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3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3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3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3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3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3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3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3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3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3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3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3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3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3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3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3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3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3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3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3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3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3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3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3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3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3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3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3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3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3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3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3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3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3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3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3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3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3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3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3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3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3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3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3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3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3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3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3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3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3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3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3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3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3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3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3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3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3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3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3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3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3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3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3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3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3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3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3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3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3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3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3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3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3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3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3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3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3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3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3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3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2.7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3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</sheetData>
  <mergeCells count="23">
    <mergeCell ref="A44:C44"/>
    <mergeCell ref="A21:C21"/>
    <mergeCell ref="C25:C29"/>
    <mergeCell ref="C31:C33"/>
    <mergeCell ref="C36:C38"/>
    <mergeCell ref="C41:C42"/>
    <mergeCell ref="A43:C43"/>
    <mergeCell ref="I4:I5"/>
    <mergeCell ref="J4:J5"/>
    <mergeCell ref="K4:K5"/>
    <mergeCell ref="C8:C11"/>
    <mergeCell ref="C12:C13"/>
    <mergeCell ref="C14:C19"/>
    <mergeCell ref="A1:K1"/>
    <mergeCell ref="A2:K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6E490-AB6B-413B-B204-66ACF0749C64}">
  <sheetPr>
    <outlinePr summaryBelow="0" summaryRight="0"/>
    <pageSetUpPr fitToPage="1"/>
  </sheetPr>
  <dimension ref="A1:Z1001"/>
  <sheetViews>
    <sheetView showGridLines="0" workbookViewId="0">
      <selection sqref="A1:K1"/>
    </sheetView>
  </sheetViews>
  <sheetFormatPr defaultColWidth="12.5703125" defaultRowHeight="15.75" customHeight="1"/>
  <cols>
    <col min="2" max="2" width="50.140625" customWidth="1"/>
    <col min="3" max="3" width="18.42578125" customWidth="1"/>
    <col min="4" max="4" width="14.5703125" customWidth="1"/>
    <col min="6" max="6" width="13.28515625" customWidth="1"/>
    <col min="7" max="7" width="12.28515625" customWidth="1"/>
    <col min="8" max="8" width="12.42578125" customWidth="1"/>
    <col min="9" max="9" width="10" customWidth="1"/>
    <col min="10" max="10" width="12.7109375" customWidth="1"/>
  </cols>
  <sheetData>
    <row r="1" spans="1:26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4" t="s">
        <v>60</v>
      </c>
      <c r="M1" s="4">
        <v>5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>
      <c r="A2" s="5" t="str">
        <f>"TANGGAL "&amp;M1&amp;" "&amp;'1 APR 2024'!$N$1&amp;" "&amp;'1 APR 2024'!$N$2</f>
        <v>TANGGAL 5 APRIL 2024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>
      <c r="A4" s="6" t="s">
        <v>5</v>
      </c>
      <c r="B4" s="6" t="s">
        <v>6</v>
      </c>
      <c r="C4" s="6" t="s">
        <v>7</v>
      </c>
      <c r="D4" s="6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3.5" thickBot="1">
      <c r="A6" s="65"/>
      <c r="B6" s="67" t="s">
        <v>16</v>
      </c>
      <c r="C6" s="65"/>
      <c r="D6" s="65"/>
      <c r="E6" s="65"/>
      <c r="F6" s="35"/>
      <c r="G6" s="35"/>
      <c r="H6" s="35"/>
      <c r="I6" s="35"/>
      <c r="J6" s="35"/>
      <c r="K6" s="35"/>
      <c r="L6" s="3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6.5" thickBot="1">
      <c r="A7" s="12">
        <v>1</v>
      </c>
      <c r="B7" s="13" t="s">
        <v>17</v>
      </c>
      <c r="C7" s="14" t="s">
        <v>18</v>
      </c>
      <c r="D7" s="15">
        <v>24.37</v>
      </c>
      <c r="E7" s="35"/>
      <c r="F7" s="35">
        <f>'4 APR 2024'!J7</f>
        <v>0</v>
      </c>
      <c r="G7" s="35">
        <v>0</v>
      </c>
      <c r="H7" s="35">
        <f t="shared" ref="H7:H20" si="0">G7+F7</f>
        <v>0</v>
      </c>
      <c r="I7" s="35">
        <v>0</v>
      </c>
      <c r="J7" s="35">
        <f t="shared" ref="J7:J20" si="1">H7-I7</f>
        <v>0</v>
      </c>
      <c r="K7" s="35"/>
      <c r="L7" s="3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>
      <c r="A8" s="12">
        <v>2</v>
      </c>
      <c r="B8" s="21" t="s">
        <v>19</v>
      </c>
      <c r="C8" s="22" t="s">
        <v>20</v>
      </c>
      <c r="D8" s="23">
        <v>5.78</v>
      </c>
      <c r="E8" s="35"/>
      <c r="F8" s="35">
        <f>'4 APR 2024'!J8</f>
        <v>2</v>
      </c>
      <c r="G8" s="35">
        <v>0</v>
      </c>
      <c r="H8" s="35">
        <f t="shared" si="0"/>
        <v>2</v>
      </c>
      <c r="I8" s="35">
        <v>0</v>
      </c>
      <c r="J8" s="35">
        <f t="shared" si="1"/>
        <v>2</v>
      </c>
      <c r="K8" s="35"/>
      <c r="L8" s="3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>
      <c r="A9" s="12">
        <v>3</v>
      </c>
      <c r="B9" s="21" t="s">
        <v>21</v>
      </c>
      <c r="C9" s="29"/>
      <c r="D9" s="23">
        <v>14.5</v>
      </c>
      <c r="E9" s="35"/>
      <c r="F9" s="35">
        <f>'4 APR 2024'!J9</f>
        <v>0</v>
      </c>
      <c r="G9" s="35">
        <v>0</v>
      </c>
      <c r="H9" s="35">
        <f t="shared" si="0"/>
        <v>0</v>
      </c>
      <c r="I9" s="35">
        <v>0</v>
      </c>
      <c r="J9" s="35">
        <f t="shared" si="1"/>
        <v>0</v>
      </c>
      <c r="K9" s="35"/>
      <c r="L9" s="3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>
      <c r="A10" s="30">
        <v>4</v>
      </c>
      <c r="B10" s="21" t="s">
        <v>22</v>
      </c>
      <c r="C10" s="29"/>
      <c r="D10" s="23">
        <v>0.43</v>
      </c>
      <c r="E10" s="35"/>
      <c r="F10" s="35">
        <f>'4 APR 2024'!J10</f>
        <v>0</v>
      </c>
      <c r="G10" s="35">
        <v>0</v>
      </c>
      <c r="H10" s="35">
        <f t="shared" si="0"/>
        <v>0</v>
      </c>
      <c r="I10" s="35">
        <v>0</v>
      </c>
      <c r="J10" s="35">
        <f t="shared" si="1"/>
        <v>0</v>
      </c>
      <c r="K10" s="35"/>
      <c r="L10" s="3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6.5" thickBot="1">
      <c r="A11" s="30">
        <v>5</v>
      </c>
      <c r="B11" s="21" t="s">
        <v>23</v>
      </c>
      <c r="C11" s="34"/>
      <c r="D11" s="23">
        <v>19.579999999999998</v>
      </c>
      <c r="E11" s="35"/>
      <c r="F11" s="35">
        <f>'4 APR 2024'!J11</f>
        <v>13</v>
      </c>
      <c r="G11" s="35">
        <v>0</v>
      </c>
      <c r="H11" s="35">
        <f t="shared" si="0"/>
        <v>13</v>
      </c>
      <c r="I11" s="35">
        <v>0</v>
      </c>
      <c r="J11" s="35">
        <f t="shared" si="1"/>
        <v>13</v>
      </c>
      <c r="K11" s="35"/>
      <c r="L11" s="3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>
      <c r="A12" s="30">
        <v>6</v>
      </c>
      <c r="B12" s="21" t="s">
        <v>24</v>
      </c>
      <c r="C12" s="22" t="s">
        <v>18</v>
      </c>
      <c r="D12" s="23">
        <v>7.85</v>
      </c>
      <c r="E12" s="35"/>
      <c r="F12" s="35">
        <f>'4 APR 2024'!J12</f>
        <v>2</v>
      </c>
      <c r="G12" s="35">
        <v>0</v>
      </c>
      <c r="H12" s="35">
        <f t="shared" si="0"/>
        <v>2</v>
      </c>
      <c r="I12" s="35">
        <v>0</v>
      </c>
      <c r="J12" s="35">
        <f t="shared" si="1"/>
        <v>2</v>
      </c>
      <c r="K12" s="35"/>
      <c r="L12" s="3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6.5" thickBot="1">
      <c r="A13" s="30">
        <v>7</v>
      </c>
      <c r="B13" s="21" t="s">
        <v>25</v>
      </c>
      <c r="C13" s="34"/>
      <c r="D13" s="23">
        <v>1.3</v>
      </c>
      <c r="E13" s="35"/>
      <c r="F13" s="35">
        <f>'4 APR 2024'!J13</f>
        <v>4</v>
      </c>
      <c r="G13" s="35">
        <v>0</v>
      </c>
      <c r="H13" s="35">
        <f t="shared" si="0"/>
        <v>4</v>
      </c>
      <c r="I13" s="35">
        <v>0</v>
      </c>
      <c r="J13" s="35">
        <f t="shared" si="1"/>
        <v>4</v>
      </c>
      <c r="K13" s="35"/>
      <c r="L13" s="3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>
      <c r="A14" s="30">
        <v>8</v>
      </c>
      <c r="B14" s="21" t="s">
        <v>26</v>
      </c>
      <c r="C14" s="22" t="s">
        <v>27</v>
      </c>
      <c r="D14" s="23">
        <v>15.05</v>
      </c>
      <c r="E14" s="35"/>
      <c r="F14" s="35">
        <f>'4 APR 2024'!J14</f>
        <v>4</v>
      </c>
      <c r="G14" s="35">
        <v>0</v>
      </c>
      <c r="H14" s="35">
        <f t="shared" si="0"/>
        <v>4</v>
      </c>
      <c r="I14" s="35">
        <v>0</v>
      </c>
      <c r="J14" s="35">
        <f t="shared" si="1"/>
        <v>4</v>
      </c>
      <c r="K14" s="35"/>
      <c r="L14" s="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>
      <c r="A15" s="30">
        <v>9</v>
      </c>
      <c r="B15" s="21" t="s">
        <v>28</v>
      </c>
      <c r="C15" s="29"/>
      <c r="D15" s="23">
        <v>24.82</v>
      </c>
      <c r="E15" s="35"/>
      <c r="F15" s="35">
        <f>'4 APR 2024'!J15</f>
        <v>0</v>
      </c>
      <c r="G15" s="35">
        <v>0</v>
      </c>
      <c r="H15" s="35">
        <f t="shared" si="0"/>
        <v>0</v>
      </c>
      <c r="I15" s="35">
        <v>0</v>
      </c>
      <c r="J15" s="35">
        <f t="shared" si="1"/>
        <v>0</v>
      </c>
      <c r="K15" s="35"/>
      <c r="L15" s="3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>
      <c r="A16" s="30">
        <v>10</v>
      </c>
      <c r="B16" s="21" t="s">
        <v>29</v>
      </c>
      <c r="C16" s="29"/>
      <c r="D16" s="23">
        <v>6.5</v>
      </c>
      <c r="E16" s="26"/>
      <c r="F16" s="35">
        <f>'4 APR 2024'!J16</f>
        <v>3</v>
      </c>
      <c r="G16" s="35">
        <v>0</v>
      </c>
      <c r="H16" s="26">
        <f t="shared" si="0"/>
        <v>3</v>
      </c>
      <c r="I16" s="35">
        <v>0</v>
      </c>
      <c r="J16" s="26">
        <f t="shared" si="1"/>
        <v>3</v>
      </c>
      <c r="K16" s="26"/>
      <c r="L16" s="77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</row>
    <row r="17" spans="1:26">
      <c r="A17" s="30">
        <v>11</v>
      </c>
      <c r="B17" s="21" t="s">
        <v>30</v>
      </c>
      <c r="C17" s="29"/>
      <c r="D17" s="23">
        <v>9.25</v>
      </c>
      <c r="E17" s="35"/>
      <c r="F17" s="35">
        <f>'4 APR 2024'!J17</f>
        <v>2</v>
      </c>
      <c r="G17" s="35">
        <v>0</v>
      </c>
      <c r="H17" s="35">
        <f t="shared" si="0"/>
        <v>2</v>
      </c>
      <c r="I17" s="35">
        <v>0</v>
      </c>
      <c r="J17" s="35">
        <f t="shared" si="1"/>
        <v>2</v>
      </c>
      <c r="K17" s="35"/>
      <c r="L17" s="3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>
      <c r="A18" s="30">
        <v>12</v>
      </c>
      <c r="B18" s="21" t="s">
        <v>31</v>
      </c>
      <c r="C18" s="29"/>
      <c r="D18" s="23">
        <v>26</v>
      </c>
      <c r="E18" s="35"/>
      <c r="F18" s="35">
        <f>'4 APR 2024'!J18</f>
        <v>5</v>
      </c>
      <c r="G18" s="35">
        <v>0</v>
      </c>
      <c r="H18" s="35">
        <f t="shared" si="0"/>
        <v>5</v>
      </c>
      <c r="I18" s="35">
        <v>0</v>
      </c>
      <c r="J18" s="35">
        <f t="shared" si="1"/>
        <v>5</v>
      </c>
      <c r="K18" s="35"/>
      <c r="L18" s="3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6.5" thickBot="1">
      <c r="A19" s="12">
        <v>13</v>
      </c>
      <c r="B19" s="21" t="s">
        <v>32</v>
      </c>
      <c r="C19" s="34"/>
      <c r="D19" s="23">
        <v>8.3000000000000007</v>
      </c>
      <c r="E19" s="35"/>
      <c r="F19" s="35">
        <f>'4 APR 2024'!J19</f>
        <v>0</v>
      </c>
      <c r="G19" s="35">
        <v>0</v>
      </c>
      <c r="H19" s="35">
        <f t="shared" si="0"/>
        <v>0</v>
      </c>
      <c r="I19" s="35">
        <v>0</v>
      </c>
      <c r="J19" s="35">
        <f t="shared" si="1"/>
        <v>0</v>
      </c>
      <c r="K19" s="35"/>
      <c r="L19" s="3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6.5" thickBot="1">
      <c r="A20" s="109">
        <v>14</v>
      </c>
      <c r="B20" s="110" t="s">
        <v>33</v>
      </c>
      <c r="C20" s="14" t="s">
        <v>18</v>
      </c>
      <c r="D20" s="111">
        <v>17.66</v>
      </c>
      <c r="E20" s="35"/>
      <c r="F20" s="35">
        <f>'4 APR 2024'!J20</f>
        <v>5</v>
      </c>
      <c r="G20" s="35">
        <v>0</v>
      </c>
      <c r="H20" s="35">
        <f t="shared" si="0"/>
        <v>5</v>
      </c>
      <c r="I20" s="35">
        <v>0</v>
      </c>
      <c r="J20" s="35">
        <f t="shared" si="1"/>
        <v>5</v>
      </c>
      <c r="K20" s="35"/>
      <c r="L20" s="3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>
      <c r="A21" s="55" t="s">
        <v>34</v>
      </c>
      <c r="B21" s="56"/>
      <c r="C21" s="57"/>
      <c r="D21" s="58">
        <f>SUM(D7:D20)</f>
        <v>181.39</v>
      </c>
      <c r="E21" s="26"/>
      <c r="F21" s="35">
        <f>'4 APR 2024'!J21</f>
        <v>40</v>
      </c>
      <c r="G21" s="26">
        <f t="shared" ref="G21:J21" si="2">SUM(G7:G20)</f>
        <v>0</v>
      </c>
      <c r="H21" s="26">
        <f t="shared" si="2"/>
        <v>40</v>
      </c>
      <c r="I21" s="26">
        <f t="shared" si="2"/>
        <v>0</v>
      </c>
      <c r="J21" s="26">
        <f t="shared" si="2"/>
        <v>40</v>
      </c>
      <c r="K21" s="94"/>
      <c r="L21" s="63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</row>
    <row r="22" spans="1:26" ht="12.75">
      <c r="A22" s="65"/>
      <c r="B22" s="65"/>
      <c r="C22" s="65"/>
      <c r="D22" s="65"/>
      <c r="E22" s="65"/>
      <c r="F22" s="35">
        <f>'4 APR 2024'!J22</f>
        <v>0</v>
      </c>
      <c r="G22" s="35"/>
      <c r="H22" s="35"/>
      <c r="I22" s="35"/>
      <c r="J22" s="35"/>
      <c r="K22" s="35"/>
      <c r="L22" s="3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>
      <c r="A23" s="65"/>
      <c r="B23" s="67" t="s">
        <v>35</v>
      </c>
      <c r="C23" s="65"/>
      <c r="D23" s="65"/>
      <c r="E23" s="65"/>
      <c r="F23" s="35">
        <f>'4 APR 2024'!J23</f>
        <v>0</v>
      </c>
      <c r="G23" s="35"/>
      <c r="H23" s="35"/>
      <c r="I23" s="35"/>
      <c r="J23" s="35"/>
      <c r="K23" s="35"/>
      <c r="L23" s="3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>
      <c r="A24" s="65"/>
      <c r="B24" s="65"/>
      <c r="C24" s="65"/>
      <c r="D24" s="65"/>
      <c r="E24" s="65"/>
      <c r="F24" s="35">
        <f>'4 APR 2024'!J24</f>
        <v>0</v>
      </c>
      <c r="G24" s="35"/>
      <c r="H24" s="35"/>
      <c r="I24" s="35"/>
      <c r="J24" s="35"/>
      <c r="K24" s="35"/>
      <c r="L24" s="3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">
      <c r="A25" s="96">
        <v>1</v>
      </c>
      <c r="B25" s="97" t="str">
        <f>'1 APR 2024'!B25</f>
        <v>KRENDETAN - CAWAS</v>
      </c>
      <c r="C25" s="98"/>
      <c r="D25" s="99">
        <f>'1 APR 2024'!D25</f>
        <v>6.26</v>
      </c>
      <c r="E25" s="65"/>
      <c r="F25" s="35">
        <f>'4 APR 2024'!J25</f>
        <v>0</v>
      </c>
      <c r="G25" s="117">
        <v>0</v>
      </c>
      <c r="H25" s="117">
        <f t="shared" ref="H25:H42" si="3">G25+F25</f>
        <v>0</v>
      </c>
      <c r="I25" s="117">
        <v>0</v>
      </c>
      <c r="J25" s="117">
        <f t="shared" ref="J25:J42" si="4">H25-I25</f>
        <v>0</v>
      </c>
      <c r="K25" s="35"/>
      <c r="L25" s="3">
        <v>0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>
      <c r="A26" s="96">
        <v>2</v>
      </c>
      <c r="B26" s="97" t="str">
        <f>'1 APR 2024'!B26</f>
        <v>WATUKELIR - KRENDETAN</v>
      </c>
      <c r="C26" s="100"/>
      <c r="D26" s="99">
        <f>'1 APR 2024'!D26</f>
        <v>0.85</v>
      </c>
      <c r="E26" s="65"/>
      <c r="F26" s="35">
        <f>'4 APR 2024'!J26</f>
        <v>0</v>
      </c>
      <c r="G26" s="117">
        <v>0</v>
      </c>
      <c r="H26" s="117">
        <f t="shared" si="3"/>
        <v>0</v>
      </c>
      <c r="I26" s="117">
        <v>0</v>
      </c>
      <c r="J26" s="117">
        <f t="shared" si="4"/>
        <v>0</v>
      </c>
      <c r="K26" s="35"/>
      <c r="L26" s="3">
        <v>0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>
      <c r="A27" s="101">
        <v>3</v>
      </c>
      <c r="B27" s="97" t="str">
        <f>'1 APR 2024'!B27</f>
        <v>KRENDETAN - BTS. PROV. DIY</v>
      </c>
      <c r="C27" s="100"/>
      <c r="D27" s="99">
        <f>'1 APR 2024'!D27</f>
        <v>3.08</v>
      </c>
      <c r="E27" s="118"/>
      <c r="F27" s="35">
        <f>'4 APR 2024'!J27</f>
        <v>0</v>
      </c>
      <c r="G27" s="117">
        <v>0</v>
      </c>
      <c r="H27" s="119">
        <f t="shared" si="3"/>
        <v>0</v>
      </c>
      <c r="I27" s="117">
        <v>0</v>
      </c>
      <c r="J27" s="119">
        <f t="shared" si="4"/>
        <v>0</v>
      </c>
      <c r="K27" s="26"/>
      <c r="L27" s="77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</row>
    <row r="28" spans="1:26" ht="15">
      <c r="A28" s="96">
        <v>4</v>
      </c>
      <c r="B28" s="97" t="str">
        <f>'1 APR 2024'!B28</f>
        <v>SURAKARTA - SUKOHARJO</v>
      </c>
      <c r="C28" s="100"/>
      <c r="D28" s="99">
        <f>'1 APR 2024'!D28</f>
        <v>5.93</v>
      </c>
      <c r="E28" s="65"/>
      <c r="F28" s="35">
        <f>'4 APR 2024'!J28</f>
        <v>0</v>
      </c>
      <c r="G28" s="117">
        <v>0</v>
      </c>
      <c r="H28" s="117">
        <f t="shared" si="3"/>
        <v>0</v>
      </c>
      <c r="I28" s="117">
        <v>0</v>
      </c>
      <c r="J28" s="117">
        <f t="shared" si="4"/>
        <v>0</v>
      </c>
      <c r="K28" s="35"/>
      <c r="L28" s="3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">
      <c r="A29" s="96">
        <v>5</v>
      </c>
      <c r="B29" s="97" t="str">
        <f>'1 APR 2024'!B29</f>
        <v>LINGKAR TIMUR SUKOHARJO</v>
      </c>
      <c r="C29" s="8"/>
      <c r="D29" s="99">
        <f>'1 APR 2024'!D29</f>
        <v>8.15</v>
      </c>
      <c r="E29" s="65"/>
      <c r="F29" s="35">
        <f>'4 APR 2024'!J29</f>
        <v>0</v>
      </c>
      <c r="G29" s="117">
        <v>0</v>
      </c>
      <c r="H29" s="117">
        <f t="shared" si="3"/>
        <v>0</v>
      </c>
      <c r="I29" s="117">
        <v>0</v>
      </c>
      <c r="J29" s="117">
        <f t="shared" si="4"/>
        <v>0</v>
      </c>
      <c r="K29" s="35"/>
      <c r="L29" s="3">
        <v>0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">
      <c r="A30" s="102">
        <v>6</v>
      </c>
      <c r="B30" s="97" t="str">
        <f>'1 APR 2024'!B30</f>
        <v>SUKOHARJO - NGUTER / BTS. KAB WONOGIRI</v>
      </c>
      <c r="C30" s="103"/>
      <c r="D30" s="99">
        <f>'1 APR 2024'!D30</f>
        <v>8.44</v>
      </c>
      <c r="E30" s="65"/>
      <c r="F30" s="35">
        <f>'4 APR 2024'!J30</f>
        <v>0</v>
      </c>
      <c r="G30" s="117">
        <v>0</v>
      </c>
      <c r="H30" s="117">
        <f t="shared" si="3"/>
        <v>0</v>
      </c>
      <c r="I30" s="117">
        <v>0</v>
      </c>
      <c r="J30" s="117">
        <f t="shared" si="4"/>
        <v>0</v>
      </c>
      <c r="K30" s="35"/>
      <c r="L30" s="3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">
      <c r="A31" s="104">
        <v>7</v>
      </c>
      <c r="B31" s="97" t="str">
        <f>'1 APR 2024'!B31</f>
        <v>NGUTER /BTS. KAB SUKOHARJO - WONOGIRI</v>
      </c>
      <c r="C31" s="105" t="s">
        <v>43</v>
      </c>
      <c r="D31" s="99">
        <f>'1 APR 2024'!D31</f>
        <v>5.64</v>
      </c>
      <c r="E31" s="65"/>
      <c r="F31" s="35">
        <f>'4 APR 2024'!J31</f>
        <v>0</v>
      </c>
      <c r="G31" s="117">
        <v>0</v>
      </c>
      <c r="H31" s="117">
        <f t="shared" si="3"/>
        <v>0</v>
      </c>
      <c r="I31" s="117">
        <v>0</v>
      </c>
      <c r="J31" s="117">
        <f t="shared" si="4"/>
        <v>0</v>
      </c>
      <c r="K31" s="35"/>
      <c r="L31" s="77">
        <v>3</v>
      </c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</row>
    <row r="32" spans="1:26" ht="15">
      <c r="A32" s="104">
        <v>8</v>
      </c>
      <c r="B32" s="97" t="str">
        <f>'1 APR 2024'!B32</f>
        <v>WONOGIRI - MANYARAN - BLIMBING / BTS. PROV DIY</v>
      </c>
      <c r="C32" s="100"/>
      <c r="D32" s="99">
        <f>'1 APR 2024'!D32</f>
        <v>33.369999999999997</v>
      </c>
      <c r="E32" s="65"/>
      <c r="F32" s="35">
        <f>'4 APR 2024'!J32</f>
        <v>0</v>
      </c>
      <c r="G32" s="117">
        <v>0</v>
      </c>
      <c r="H32" s="117">
        <f t="shared" si="3"/>
        <v>0</v>
      </c>
      <c r="I32" s="117">
        <v>0</v>
      </c>
      <c r="J32" s="117">
        <f t="shared" si="4"/>
        <v>0</v>
      </c>
      <c r="K32" s="35"/>
      <c r="L32" s="77">
        <v>0</v>
      </c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</row>
    <row r="33" spans="1:26" ht="15">
      <c r="A33" s="101">
        <v>9</v>
      </c>
      <c r="B33" s="97" t="str">
        <f>'1 APR 2024'!B33</f>
        <v>WURYANTORO - EROMOKO - PRACIMANTORO</v>
      </c>
      <c r="C33" s="8"/>
      <c r="D33" s="99">
        <f>'1 APR 2024'!D33</f>
        <v>21.06</v>
      </c>
      <c r="E33" s="65"/>
      <c r="F33" s="35">
        <f>'4 APR 2024'!J33</f>
        <v>0</v>
      </c>
      <c r="G33" s="117">
        <v>0</v>
      </c>
      <c r="H33" s="117">
        <f t="shared" si="3"/>
        <v>0</v>
      </c>
      <c r="I33" s="117">
        <v>0</v>
      </c>
      <c r="J33" s="117">
        <f t="shared" si="4"/>
        <v>0</v>
      </c>
      <c r="K33" s="35"/>
      <c r="L33" s="77">
        <v>0</v>
      </c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</row>
    <row r="34" spans="1:26" ht="15">
      <c r="A34" s="104">
        <v>10</v>
      </c>
      <c r="B34" s="97" t="str">
        <f>'1 APR 2024'!B34</f>
        <v>NGADIROJO - JATIPURO / BTS. KAB KARANGANYAR</v>
      </c>
      <c r="C34" s="66"/>
      <c r="D34" s="99">
        <f>'1 APR 2024'!D34</f>
        <v>10.87</v>
      </c>
      <c r="E34" s="65"/>
      <c r="F34" s="35">
        <f>'4 APR 2024'!J34</f>
        <v>0</v>
      </c>
      <c r="G34" s="117">
        <v>0</v>
      </c>
      <c r="H34" s="117">
        <f t="shared" si="3"/>
        <v>0</v>
      </c>
      <c r="I34" s="117">
        <v>0</v>
      </c>
      <c r="J34" s="117">
        <f t="shared" si="4"/>
        <v>0</v>
      </c>
      <c r="K34" s="35"/>
      <c r="L34" s="77">
        <v>0</v>
      </c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</row>
    <row r="35" spans="1:26" ht="15">
      <c r="A35" s="104">
        <v>11</v>
      </c>
      <c r="B35" s="97" t="str">
        <f>'1 APR 2024'!B35</f>
        <v>WONOGIRI - NGADIROJO</v>
      </c>
      <c r="C35" s="60" t="s">
        <v>48</v>
      </c>
      <c r="D35" s="99">
        <f>'1 APR 2024'!D35</f>
        <v>7.24</v>
      </c>
      <c r="E35" s="65"/>
      <c r="F35" s="35">
        <f>'4 APR 2024'!J35</f>
        <v>0</v>
      </c>
      <c r="G35" s="117">
        <v>0</v>
      </c>
      <c r="H35" s="117">
        <f t="shared" si="3"/>
        <v>0</v>
      </c>
      <c r="I35" s="117">
        <v>0</v>
      </c>
      <c r="J35" s="117">
        <f t="shared" si="4"/>
        <v>0</v>
      </c>
      <c r="K35" s="35"/>
      <c r="L35" s="77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</row>
    <row r="36" spans="1:26" ht="15">
      <c r="A36" s="104">
        <v>12</v>
      </c>
      <c r="B36" s="97" t="str">
        <f>'1 APR 2024'!B36</f>
        <v>NGADIROJO - GIRIWOYO</v>
      </c>
      <c r="C36" s="106" t="s">
        <v>50</v>
      </c>
      <c r="D36" s="99">
        <f>'1 APR 2024'!D36</f>
        <v>36.799999999999997</v>
      </c>
      <c r="E36" s="65"/>
      <c r="F36" s="35">
        <f>'4 APR 2024'!J36</f>
        <v>0</v>
      </c>
      <c r="G36" s="117">
        <v>0</v>
      </c>
      <c r="H36" s="117">
        <f t="shared" si="3"/>
        <v>0</v>
      </c>
      <c r="I36" s="117">
        <v>0</v>
      </c>
      <c r="J36" s="117">
        <f t="shared" si="4"/>
        <v>0</v>
      </c>
      <c r="K36" s="35"/>
      <c r="L36" s="77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</row>
    <row r="37" spans="1:26" ht="15">
      <c r="A37" s="104">
        <v>13</v>
      </c>
      <c r="B37" s="97" t="str">
        <f>'1 APR 2024'!B37</f>
        <v>GIRIBELAH - BTS. PROV. JATIM.</v>
      </c>
      <c r="C37" s="100"/>
      <c r="D37" s="99">
        <f>'1 APR 2024'!D37</f>
        <v>8.42</v>
      </c>
      <c r="E37" s="65"/>
      <c r="F37" s="35">
        <f>'4 APR 2024'!J37</f>
        <v>0</v>
      </c>
      <c r="G37" s="117">
        <v>21</v>
      </c>
      <c r="H37" s="117">
        <f t="shared" si="3"/>
        <v>21</v>
      </c>
      <c r="I37" s="117">
        <v>21</v>
      </c>
      <c r="J37" s="117">
        <f t="shared" si="4"/>
        <v>0</v>
      </c>
      <c r="K37" s="35"/>
      <c r="L37" s="77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</row>
    <row r="38" spans="1:26" ht="15">
      <c r="A38" s="96">
        <v>14</v>
      </c>
      <c r="B38" s="97" t="str">
        <f>'1 APR 2024'!B38</f>
        <v>NGADIROJO - BITING / BTS. PROV JATIM</v>
      </c>
      <c r="C38" s="8"/>
      <c r="D38" s="99">
        <f>'1 APR 2024'!D38</f>
        <v>40.9</v>
      </c>
      <c r="E38" s="65"/>
      <c r="F38" s="35">
        <f>'4 APR 2024'!J38</f>
        <v>0</v>
      </c>
      <c r="G38" s="117">
        <v>3</v>
      </c>
      <c r="H38" s="117">
        <f t="shared" si="3"/>
        <v>3</v>
      </c>
      <c r="I38" s="117">
        <v>3</v>
      </c>
      <c r="J38" s="117">
        <f t="shared" si="4"/>
        <v>0</v>
      </c>
      <c r="K38" s="35"/>
      <c r="L38" s="3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">
      <c r="A39" s="96">
        <v>15</v>
      </c>
      <c r="B39" s="97" t="str">
        <f>'1 APR 2024'!B39</f>
        <v>PURWANTORO - NAWANGAN / BTS. PROV JATIM</v>
      </c>
      <c r="C39" s="60" t="s">
        <v>54</v>
      </c>
      <c r="D39" s="99">
        <f>'1 APR 2024'!D39</f>
        <v>14.98</v>
      </c>
      <c r="E39" s="65"/>
      <c r="F39" s="35">
        <f>'4 APR 2024'!J39</f>
        <v>0</v>
      </c>
      <c r="G39" s="117">
        <v>0</v>
      </c>
      <c r="H39" s="117">
        <f t="shared" si="3"/>
        <v>0</v>
      </c>
      <c r="I39" s="117">
        <v>0</v>
      </c>
      <c r="J39" s="117">
        <f t="shared" si="4"/>
        <v>0</v>
      </c>
      <c r="K39" s="35"/>
      <c r="L39" s="3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">
      <c r="A40" s="104">
        <v>16</v>
      </c>
      <c r="B40" s="97" t="str">
        <f>'1 APR 2024'!B40</f>
        <v>SUKOHARJO - WERU - WATUKELIR</v>
      </c>
      <c r="C40" s="103"/>
      <c r="D40" s="99">
        <f>'1 APR 2024'!D40</f>
        <v>17.86</v>
      </c>
      <c r="E40" s="65"/>
      <c r="F40" s="35">
        <f>'4 APR 2024'!J40</f>
        <v>0</v>
      </c>
      <c r="G40" s="117">
        <v>0</v>
      </c>
      <c r="H40" s="117">
        <f t="shared" si="3"/>
        <v>0</v>
      </c>
      <c r="I40" s="117">
        <v>0</v>
      </c>
      <c r="J40" s="117">
        <f t="shared" si="4"/>
        <v>0</v>
      </c>
      <c r="K40" s="35"/>
      <c r="L40" s="77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</row>
    <row r="41" spans="1:26" ht="15">
      <c r="A41" s="96">
        <v>17</v>
      </c>
      <c r="B41" s="97" t="str">
        <f>'1 APR 2024'!B41</f>
        <v>WATUKELIR - GROGOL / BTS. KAB WONOGIRI</v>
      </c>
      <c r="C41" s="106" t="s">
        <v>43</v>
      </c>
      <c r="D41" s="99">
        <f>'1 APR 2024'!D41</f>
        <v>1.89</v>
      </c>
      <c r="E41" s="65"/>
      <c r="F41" s="35">
        <f>'4 APR 2024'!J41</f>
        <v>0</v>
      </c>
      <c r="G41" s="117">
        <v>0</v>
      </c>
      <c r="H41" s="117">
        <f t="shared" si="3"/>
        <v>0</v>
      </c>
      <c r="I41" s="117">
        <v>0</v>
      </c>
      <c r="J41" s="117">
        <f t="shared" si="4"/>
        <v>0</v>
      </c>
      <c r="K41" s="35"/>
      <c r="L41" s="3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">
      <c r="A42" s="71">
        <v>18</v>
      </c>
      <c r="B42" s="97" t="str">
        <f>'1 APR 2024'!B42</f>
        <v>GROGOL / BTS. KAB SUKOHARJO - MANYARAN</v>
      </c>
      <c r="C42" s="8"/>
      <c r="D42" s="99">
        <f>'1 APR 2024'!D42</f>
        <v>2.15</v>
      </c>
      <c r="E42" s="87"/>
      <c r="F42" s="35">
        <f>'4 APR 2024'!J42</f>
        <v>0</v>
      </c>
      <c r="G42" s="117">
        <v>0</v>
      </c>
      <c r="H42" s="117">
        <f t="shared" si="3"/>
        <v>0</v>
      </c>
      <c r="I42" s="117">
        <v>0</v>
      </c>
      <c r="J42" s="117">
        <f t="shared" si="4"/>
        <v>0</v>
      </c>
      <c r="K42" s="107"/>
      <c r="L42" s="88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</row>
    <row r="43" spans="1:26" ht="15.75" customHeight="1">
      <c r="A43" s="89" t="s">
        <v>58</v>
      </c>
      <c r="B43" s="56"/>
      <c r="C43" s="57"/>
      <c r="D43" s="80">
        <f>SUM(D25:D42)</f>
        <v>233.88999999999996</v>
      </c>
      <c r="E43" s="95"/>
      <c r="F43" s="120">
        <f t="shared" ref="F43:H43" si="5">SUM(F25:F42)</f>
        <v>0</v>
      </c>
      <c r="G43" s="120">
        <f t="shared" si="5"/>
        <v>24</v>
      </c>
      <c r="H43" s="120">
        <f t="shared" si="5"/>
        <v>24</v>
      </c>
      <c r="I43" s="120">
        <f>SUM(I25:I41)</f>
        <v>24</v>
      </c>
      <c r="J43" s="120">
        <f>SUM(J25:J42)</f>
        <v>0</v>
      </c>
      <c r="K43" s="94"/>
      <c r="L43" s="114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</row>
    <row r="44" spans="1:26" ht="15.75" customHeight="1">
      <c r="A44" s="89" t="s">
        <v>59</v>
      </c>
      <c r="B44" s="56"/>
      <c r="C44" s="57"/>
      <c r="D44" s="91">
        <f>SUM(D43+D21)</f>
        <v>415.28</v>
      </c>
      <c r="E44" s="65"/>
      <c r="F44" s="121">
        <f t="shared" ref="F44:J44" si="6">F43+F21</f>
        <v>40</v>
      </c>
      <c r="G44" s="121">
        <f t="shared" si="6"/>
        <v>24</v>
      </c>
      <c r="H44" s="121">
        <f t="shared" si="6"/>
        <v>64</v>
      </c>
      <c r="I44" s="121">
        <f t="shared" si="6"/>
        <v>24</v>
      </c>
      <c r="J44" s="121">
        <f t="shared" si="6"/>
        <v>40</v>
      </c>
      <c r="K44" s="92"/>
      <c r="L44" s="88">
        <f>I44/H44*100</f>
        <v>37.5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3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3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3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3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3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3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3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3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3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3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3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3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3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3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3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3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3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3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3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3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3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3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3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3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3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3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3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3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3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3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3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3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3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3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3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3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3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3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3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3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3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3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3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3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3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3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3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3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3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3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3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3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3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3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3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3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3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3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3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3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3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3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3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3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3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3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3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3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3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3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3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3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3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3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3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3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3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3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3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3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3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3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3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3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3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3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3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3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3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3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3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3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3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3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3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3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3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3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3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3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3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3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3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3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3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3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3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3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3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3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3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3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3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3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3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3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3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3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3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3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3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3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3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3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3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3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3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3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3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3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3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3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3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3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3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3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3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3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3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3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3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3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3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3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3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3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3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3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3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3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3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3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3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3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3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3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3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3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3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3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3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3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3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3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3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3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3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3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3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3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3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3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3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3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3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3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3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3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3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3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3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3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3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3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3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3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3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3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3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3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3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3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3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3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3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3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3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3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3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3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3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3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3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3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3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3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3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3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3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3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3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3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3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3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3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3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3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3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3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3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3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3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3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3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3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3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3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3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3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3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3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3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3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3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3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3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3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3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3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3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3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3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3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3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3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3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3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3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3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3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3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3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3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3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3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3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3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3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3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3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3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3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3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3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3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3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3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3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3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3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3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3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3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3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3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3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3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3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3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3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3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3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3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3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3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3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3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3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3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3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3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3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3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3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3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3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3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3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3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3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3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3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3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3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3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3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3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3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3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3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3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3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3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3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3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3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3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3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3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3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3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3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3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3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3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3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3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3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3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3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3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3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3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3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3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3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3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3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3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3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3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3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3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3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3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3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3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3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3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3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3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3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3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3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3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3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3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3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3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3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3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3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3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3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3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3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3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3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3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3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3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3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3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3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3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3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3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3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3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3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3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3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3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3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3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3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3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3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3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3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3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3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3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3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3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3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3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3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3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3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3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3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3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3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3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3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3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3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3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3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3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3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3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3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3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3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3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3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3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3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3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3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3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3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3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3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3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3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3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3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3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3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3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3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3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3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3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3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3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3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3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3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3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3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3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3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3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3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3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3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3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3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3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3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3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3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3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3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3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3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3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3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3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3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3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3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3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3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3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3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3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3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3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3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3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3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3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3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3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3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3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3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3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3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3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3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3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3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3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3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3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3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3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3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3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3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3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3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3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3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3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3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3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3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3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3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3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3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3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3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3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3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3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3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3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3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3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3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3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3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3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3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3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3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3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3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3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3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3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3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3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3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3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3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3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3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3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3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3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3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3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3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3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3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3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3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3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3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3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3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3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3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3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3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3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3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3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3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3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3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3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3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3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3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3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3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3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3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3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3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3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3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3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3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3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3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3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3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3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3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3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3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3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3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3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3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3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3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3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3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3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3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3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3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3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3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3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3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3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3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3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3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3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3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3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3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3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3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3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3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3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3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3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3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3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3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3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3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3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3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3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3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3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3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3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3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3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3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3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3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3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3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3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3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3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3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3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3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3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3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3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3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3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3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3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3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3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3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3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3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3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3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3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3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3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3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3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3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3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3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3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3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3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3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3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3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3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3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3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3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3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3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3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3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3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3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3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3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3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3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3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3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3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3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3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3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3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3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3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3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3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3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3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3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3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3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3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3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3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3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3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3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3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3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3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3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3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3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3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3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3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3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3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3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3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3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3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3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3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3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3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3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3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3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3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3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3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3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3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3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3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3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3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3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3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3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3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3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3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3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3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3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3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3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3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3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3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3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3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3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3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3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3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3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3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3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3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3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3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3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3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3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3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3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3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3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3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3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3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3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3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3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3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3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3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3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3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3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3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3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3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3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3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3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3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3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3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3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3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3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3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3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3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3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3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3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3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3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3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3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3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3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3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3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3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3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3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3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3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3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3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3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3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3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3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3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3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3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3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3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3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3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3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3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3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3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3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3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3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3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3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3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3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3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3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3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3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3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3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3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3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3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3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3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3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3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3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3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3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3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3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3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3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3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3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3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3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3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3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3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3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3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3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3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3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3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3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3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3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3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3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3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3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3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3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3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3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3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3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3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3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3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3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3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3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3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3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3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3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3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3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3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3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3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3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3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3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3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3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3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3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3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3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3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3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3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3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3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3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3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3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3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3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3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3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3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3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3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3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3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3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3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3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3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3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3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3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3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3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3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3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3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3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3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3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3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3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3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3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3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3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3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3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3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3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3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3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3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3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3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3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3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3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3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3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3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2.7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3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</sheetData>
  <mergeCells count="23">
    <mergeCell ref="A44:C44"/>
    <mergeCell ref="A21:C21"/>
    <mergeCell ref="C25:C29"/>
    <mergeCell ref="C31:C33"/>
    <mergeCell ref="C36:C38"/>
    <mergeCell ref="C41:C42"/>
    <mergeCell ref="A43:C43"/>
    <mergeCell ref="I4:I5"/>
    <mergeCell ref="J4:J5"/>
    <mergeCell ref="K4:K5"/>
    <mergeCell ref="C8:C11"/>
    <mergeCell ref="C12:C13"/>
    <mergeCell ref="C14:C19"/>
    <mergeCell ref="A1:K1"/>
    <mergeCell ref="A2:K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5ED8C-903B-44B2-9AAC-1BACFB632D24}">
  <sheetPr>
    <outlinePr summaryBelow="0" summaryRight="0"/>
    <pageSetUpPr fitToPage="1"/>
  </sheetPr>
  <dimension ref="A1:Z1001"/>
  <sheetViews>
    <sheetView workbookViewId="0">
      <selection sqref="A1:K1"/>
    </sheetView>
  </sheetViews>
  <sheetFormatPr defaultColWidth="12.5703125" defaultRowHeight="15.75" customHeight="1"/>
  <cols>
    <col min="2" max="2" width="28.5703125" customWidth="1"/>
    <col min="3" max="3" width="18.42578125" customWidth="1"/>
    <col min="4" max="4" width="14.5703125" customWidth="1"/>
    <col min="6" max="6" width="17.140625" customWidth="1"/>
    <col min="7" max="7" width="17" customWidth="1"/>
    <col min="8" max="8" width="16.5703125" customWidth="1"/>
    <col min="9" max="9" width="17.140625" customWidth="1"/>
    <col min="10" max="10" width="19.85546875" customWidth="1"/>
  </cols>
  <sheetData>
    <row r="1" spans="1:26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4" t="s">
        <v>60</v>
      </c>
      <c r="M1" s="4">
        <v>6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>
      <c r="A2" s="5" t="str">
        <f>"TANGGAL "&amp;M1&amp;" "&amp;'1 APR 2024'!$N$1&amp;" "&amp;'1 APR 2024'!$N$2</f>
        <v>TANGGAL 6 APRIL 2024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>
      <c r="A4" s="6" t="s">
        <v>5</v>
      </c>
      <c r="B4" s="6" t="s">
        <v>6</v>
      </c>
      <c r="C4" s="6" t="s">
        <v>7</v>
      </c>
      <c r="D4" s="6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3.5" thickBot="1">
      <c r="A6" s="65"/>
      <c r="B6" s="67" t="s">
        <v>16</v>
      </c>
      <c r="C6" s="65"/>
      <c r="D6" s="65"/>
      <c r="E6" s="65"/>
      <c r="F6" s="65"/>
      <c r="G6" s="65"/>
      <c r="H6" s="65"/>
      <c r="I6" s="65"/>
      <c r="J6" s="65"/>
      <c r="K6" s="65"/>
      <c r="L6" s="3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6.5" thickBot="1">
      <c r="A7" s="12">
        <v>1</v>
      </c>
      <c r="B7" s="13" t="s">
        <v>17</v>
      </c>
      <c r="C7" s="14" t="s">
        <v>18</v>
      </c>
      <c r="D7" s="15">
        <v>24.37</v>
      </c>
      <c r="E7" s="26"/>
      <c r="F7" s="26">
        <f>'5 APR 2024'!J7</f>
        <v>0</v>
      </c>
      <c r="G7" s="26">
        <v>0</v>
      </c>
      <c r="H7" s="26">
        <f t="shared" ref="H7:H20" si="0">G7+F7</f>
        <v>0</v>
      </c>
      <c r="I7" s="26">
        <v>0</v>
      </c>
      <c r="J7" s="26">
        <f t="shared" ref="J7:J20" si="1">H7-I7</f>
        <v>0</v>
      </c>
      <c r="K7" s="75"/>
      <c r="L7" s="3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>
      <c r="A8" s="12">
        <v>2</v>
      </c>
      <c r="B8" s="21" t="s">
        <v>19</v>
      </c>
      <c r="C8" s="22" t="s">
        <v>20</v>
      </c>
      <c r="D8" s="23">
        <v>5.78</v>
      </c>
      <c r="E8" s="35"/>
      <c r="F8" s="35">
        <f>'5 APR 2024'!J8</f>
        <v>2</v>
      </c>
      <c r="G8" s="35">
        <v>0</v>
      </c>
      <c r="H8" s="35">
        <f t="shared" si="0"/>
        <v>2</v>
      </c>
      <c r="I8" s="35">
        <v>0</v>
      </c>
      <c r="J8" s="35">
        <f t="shared" si="1"/>
        <v>2</v>
      </c>
      <c r="K8" s="65"/>
      <c r="L8" s="3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>
      <c r="A9" s="12">
        <v>3</v>
      </c>
      <c r="B9" s="21" t="s">
        <v>21</v>
      </c>
      <c r="C9" s="29"/>
      <c r="D9" s="23">
        <v>14.5</v>
      </c>
      <c r="E9" s="26"/>
      <c r="F9" s="26">
        <f>'5 APR 2024'!J9</f>
        <v>0</v>
      </c>
      <c r="G9" s="26">
        <v>0</v>
      </c>
      <c r="H9" s="26">
        <f t="shared" si="0"/>
        <v>0</v>
      </c>
      <c r="I9" s="26">
        <v>0</v>
      </c>
      <c r="J9" s="26">
        <f t="shared" si="1"/>
        <v>0</v>
      </c>
      <c r="K9" s="75"/>
      <c r="L9" s="3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>
      <c r="A10" s="30">
        <v>4</v>
      </c>
      <c r="B10" s="21" t="s">
        <v>22</v>
      </c>
      <c r="C10" s="29"/>
      <c r="D10" s="23">
        <v>0.43</v>
      </c>
      <c r="E10" s="35"/>
      <c r="F10" s="26">
        <f>'5 APR 2024'!J10</f>
        <v>0</v>
      </c>
      <c r="G10" s="26">
        <v>0</v>
      </c>
      <c r="H10" s="35">
        <f t="shared" si="0"/>
        <v>0</v>
      </c>
      <c r="I10" s="26">
        <v>0</v>
      </c>
      <c r="J10" s="35">
        <f t="shared" si="1"/>
        <v>0</v>
      </c>
      <c r="K10" s="65"/>
      <c r="L10" s="3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6.5" thickBot="1">
      <c r="A11" s="30">
        <v>5</v>
      </c>
      <c r="B11" s="21" t="s">
        <v>23</v>
      </c>
      <c r="C11" s="34"/>
      <c r="D11" s="23">
        <v>19.579999999999998</v>
      </c>
      <c r="E11" s="35"/>
      <c r="F11" s="26">
        <f>'5 APR 2024'!J11</f>
        <v>13</v>
      </c>
      <c r="G11" s="26">
        <v>0</v>
      </c>
      <c r="H11" s="35">
        <f t="shared" si="0"/>
        <v>13</v>
      </c>
      <c r="I11" s="26">
        <v>0</v>
      </c>
      <c r="J11" s="35">
        <f t="shared" si="1"/>
        <v>13</v>
      </c>
      <c r="K11" s="65"/>
      <c r="L11" s="3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>
      <c r="A12" s="30">
        <v>6</v>
      </c>
      <c r="B12" s="21" t="s">
        <v>24</v>
      </c>
      <c r="C12" s="22" t="s">
        <v>18</v>
      </c>
      <c r="D12" s="23">
        <v>7.85</v>
      </c>
      <c r="E12" s="35"/>
      <c r="F12" s="35">
        <f>'5 APR 2024'!J12</f>
        <v>2</v>
      </c>
      <c r="G12" s="26">
        <v>0</v>
      </c>
      <c r="H12" s="35">
        <f t="shared" si="0"/>
        <v>2</v>
      </c>
      <c r="I12" s="26">
        <v>0</v>
      </c>
      <c r="J12" s="35">
        <f t="shared" si="1"/>
        <v>2</v>
      </c>
      <c r="K12" s="65"/>
      <c r="L12" s="3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6.5" thickBot="1">
      <c r="A13" s="30">
        <v>7</v>
      </c>
      <c r="B13" s="21" t="s">
        <v>25</v>
      </c>
      <c r="C13" s="34"/>
      <c r="D13" s="23">
        <v>1.3</v>
      </c>
      <c r="E13" s="35"/>
      <c r="F13" s="26">
        <f>'5 APR 2024'!J13</f>
        <v>4</v>
      </c>
      <c r="G13" s="26">
        <v>0</v>
      </c>
      <c r="H13" s="35">
        <f t="shared" si="0"/>
        <v>4</v>
      </c>
      <c r="I13" s="26">
        <v>0</v>
      </c>
      <c r="J13" s="35">
        <f t="shared" si="1"/>
        <v>4</v>
      </c>
      <c r="K13" s="65"/>
      <c r="L13" s="3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>
      <c r="A14" s="30">
        <v>8</v>
      </c>
      <c r="B14" s="21" t="s">
        <v>26</v>
      </c>
      <c r="C14" s="22" t="s">
        <v>27</v>
      </c>
      <c r="D14" s="23">
        <v>15.05</v>
      </c>
      <c r="E14" s="35"/>
      <c r="F14" s="26">
        <f>'5 APR 2024'!J14</f>
        <v>4</v>
      </c>
      <c r="G14" s="26">
        <v>0</v>
      </c>
      <c r="H14" s="35">
        <f t="shared" si="0"/>
        <v>4</v>
      </c>
      <c r="I14" s="26">
        <v>0</v>
      </c>
      <c r="J14" s="35">
        <f t="shared" si="1"/>
        <v>4</v>
      </c>
      <c r="K14" s="65"/>
      <c r="L14" s="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>
      <c r="A15" s="30">
        <v>9</v>
      </c>
      <c r="B15" s="21" t="s">
        <v>28</v>
      </c>
      <c r="C15" s="29"/>
      <c r="D15" s="23">
        <v>24.82</v>
      </c>
      <c r="E15" s="35"/>
      <c r="F15" s="35">
        <f>'5 APR 2024'!J15</f>
        <v>0</v>
      </c>
      <c r="G15" s="26">
        <v>0</v>
      </c>
      <c r="H15" s="35">
        <f t="shared" si="0"/>
        <v>0</v>
      </c>
      <c r="I15" s="26">
        <v>0</v>
      </c>
      <c r="J15" s="35">
        <f t="shared" si="1"/>
        <v>0</v>
      </c>
      <c r="K15" s="65"/>
      <c r="L15" s="3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>
      <c r="A16" s="30">
        <v>10</v>
      </c>
      <c r="B16" s="21" t="s">
        <v>29</v>
      </c>
      <c r="C16" s="29"/>
      <c r="D16" s="23">
        <v>6.5</v>
      </c>
      <c r="E16" s="35"/>
      <c r="F16" s="35">
        <f>'5 APR 2024'!J16</f>
        <v>3</v>
      </c>
      <c r="G16" s="35">
        <v>0</v>
      </c>
      <c r="H16" s="35">
        <f t="shared" si="0"/>
        <v>3</v>
      </c>
      <c r="I16" s="35">
        <v>0</v>
      </c>
      <c r="J16" s="35">
        <f t="shared" si="1"/>
        <v>3</v>
      </c>
      <c r="K16" s="65"/>
      <c r="L16" s="3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>
      <c r="A17" s="30">
        <v>11</v>
      </c>
      <c r="B17" s="21" t="s">
        <v>30</v>
      </c>
      <c r="C17" s="29"/>
      <c r="D17" s="23">
        <v>9.25</v>
      </c>
      <c r="E17" s="35"/>
      <c r="F17" s="26">
        <f>'5 APR 2024'!J17</f>
        <v>2</v>
      </c>
      <c r="G17" s="26">
        <v>0</v>
      </c>
      <c r="H17" s="35">
        <f t="shared" si="0"/>
        <v>2</v>
      </c>
      <c r="I17" s="26">
        <v>0</v>
      </c>
      <c r="J17" s="35">
        <f t="shared" si="1"/>
        <v>2</v>
      </c>
      <c r="K17" s="65"/>
      <c r="L17" s="3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>
      <c r="A18" s="30">
        <v>12</v>
      </c>
      <c r="B18" s="21" t="s">
        <v>31</v>
      </c>
      <c r="C18" s="29"/>
      <c r="D18" s="23">
        <v>26</v>
      </c>
      <c r="E18" s="35"/>
      <c r="F18" s="35">
        <f>'5 APR 2024'!J18</f>
        <v>5</v>
      </c>
      <c r="G18" s="26">
        <v>0</v>
      </c>
      <c r="H18" s="35">
        <f t="shared" si="0"/>
        <v>5</v>
      </c>
      <c r="I18" s="26">
        <v>0</v>
      </c>
      <c r="J18" s="35">
        <f t="shared" si="1"/>
        <v>5</v>
      </c>
      <c r="K18" s="65"/>
      <c r="L18" s="3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6.5" thickBot="1">
      <c r="A19" s="12">
        <v>13</v>
      </c>
      <c r="B19" s="21" t="s">
        <v>32</v>
      </c>
      <c r="C19" s="34"/>
      <c r="D19" s="23">
        <v>8.3000000000000007</v>
      </c>
      <c r="E19" s="35"/>
      <c r="F19" s="26">
        <f>'5 APR 2024'!J19</f>
        <v>0</v>
      </c>
      <c r="G19" s="26">
        <v>0</v>
      </c>
      <c r="H19" s="35">
        <f t="shared" si="0"/>
        <v>0</v>
      </c>
      <c r="I19" s="26">
        <v>0</v>
      </c>
      <c r="J19" s="35">
        <f t="shared" si="1"/>
        <v>0</v>
      </c>
      <c r="K19" s="65"/>
      <c r="L19" s="3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6.5" thickBot="1">
      <c r="A20" s="109">
        <v>14</v>
      </c>
      <c r="B20" s="110" t="s">
        <v>33</v>
      </c>
      <c r="C20" s="14" t="s">
        <v>18</v>
      </c>
      <c r="D20" s="111">
        <v>17.66</v>
      </c>
      <c r="E20" s="35"/>
      <c r="F20" s="26">
        <f>'5 APR 2024'!J20</f>
        <v>5</v>
      </c>
      <c r="G20" s="26">
        <v>0</v>
      </c>
      <c r="H20" s="35">
        <f t="shared" si="0"/>
        <v>5</v>
      </c>
      <c r="I20" s="26">
        <v>0</v>
      </c>
      <c r="J20" s="35">
        <f t="shared" si="1"/>
        <v>5</v>
      </c>
      <c r="K20" s="65"/>
      <c r="L20" s="3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>
      <c r="A21" s="55" t="s">
        <v>34</v>
      </c>
      <c r="B21" s="56"/>
      <c r="C21" s="57"/>
      <c r="D21" s="58">
        <f>SUM(D7:D20)</f>
        <v>181.39</v>
      </c>
      <c r="E21" s="26"/>
      <c r="F21" s="26">
        <f>'5 APR 2024'!J21</f>
        <v>40</v>
      </c>
      <c r="G21" s="26">
        <f t="shared" ref="G21:J21" si="2">SUM(G7:G20)</f>
        <v>0</v>
      </c>
      <c r="H21" s="26">
        <f t="shared" si="2"/>
        <v>40</v>
      </c>
      <c r="I21" s="26">
        <f t="shared" si="2"/>
        <v>0</v>
      </c>
      <c r="J21" s="26">
        <f t="shared" si="2"/>
        <v>40</v>
      </c>
      <c r="K21" s="95"/>
      <c r="L21" s="63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</row>
    <row r="22" spans="1:26" ht="12.75">
      <c r="A22" s="65"/>
      <c r="B22" s="65"/>
      <c r="C22" s="65"/>
      <c r="D22" s="65"/>
      <c r="E22" s="65"/>
      <c r="F22" s="26">
        <f>'5 APR 2024'!J22</f>
        <v>0</v>
      </c>
      <c r="G22" s="65"/>
      <c r="H22" s="65"/>
      <c r="I22" s="65"/>
      <c r="J22" s="65"/>
      <c r="K22" s="65"/>
      <c r="L22" s="3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>
      <c r="A23" s="65"/>
      <c r="B23" s="67" t="s">
        <v>35</v>
      </c>
      <c r="C23" s="65"/>
      <c r="D23" s="65"/>
      <c r="E23" s="65"/>
      <c r="F23" s="26">
        <f>'5 APR 2024'!J23</f>
        <v>0</v>
      </c>
      <c r="G23" s="65"/>
      <c r="H23" s="65"/>
      <c r="I23" s="65"/>
      <c r="J23" s="65"/>
      <c r="K23" s="65"/>
      <c r="L23" s="3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>
      <c r="A24" s="65"/>
      <c r="B24" s="65"/>
      <c r="C24" s="65"/>
      <c r="D24" s="65"/>
      <c r="E24" s="65"/>
      <c r="F24" s="26">
        <f>'5 APR 2024'!J24</f>
        <v>0</v>
      </c>
      <c r="G24" s="65"/>
      <c r="H24" s="65"/>
      <c r="I24" s="65"/>
      <c r="J24" s="65"/>
      <c r="K24" s="65"/>
      <c r="L24" s="3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">
      <c r="A25" s="96">
        <v>1</v>
      </c>
      <c r="B25" s="97" t="str">
        <f>'1 APR 2024'!B25</f>
        <v>KRENDETAN - CAWAS</v>
      </c>
      <c r="C25" s="98"/>
      <c r="D25" s="99">
        <f>'1 APR 2024'!D25</f>
        <v>6.26</v>
      </c>
      <c r="E25" s="65"/>
      <c r="F25" s="26">
        <f>'5 APR 2024'!J25</f>
        <v>0</v>
      </c>
      <c r="G25" s="35">
        <v>0</v>
      </c>
      <c r="H25" s="35">
        <f t="shared" ref="H25:H42" si="3">G25+F25</f>
        <v>0</v>
      </c>
      <c r="I25" s="26">
        <v>0</v>
      </c>
      <c r="J25" s="35">
        <f t="shared" ref="J25:J32" si="4">H25-I25</f>
        <v>0</v>
      </c>
      <c r="K25" s="65"/>
      <c r="L25" s="3">
        <v>0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>
      <c r="A26" s="96">
        <v>2</v>
      </c>
      <c r="B26" s="97" t="str">
        <f>'1 APR 2024'!B26</f>
        <v>WATUKELIR - KRENDETAN</v>
      </c>
      <c r="C26" s="100"/>
      <c r="D26" s="99">
        <f>'1 APR 2024'!D26</f>
        <v>0.85</v>
      </c>
      <c r="E26" s="65"/>
      <c r="F26" s="26">
        <f>'5 APR 2024'!J26</f>
        <v>0</v>
      </c>
      <c r="G26" s="35">
        <v>0</v>
      </c>
      <c r="H26" s="35">
        <f t="shared" si="3"/>
        <v>0</v>
      </c>
      <c r="I26" s="26">
        <v>0</v>
      </c>
      <c r="J26" s="35">
        <f t="shared" si="4"/>
        <v>0</v>
      </c>
      <c r="K26" s="65"/>
      <c r="L26" s="3">
        <v>0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>
      <c r="A27" s="101">
        <v>3</v>
      </c>
      <c r="B27" s="97" t="str">
        <f>'1 APR 2024'!B27</f>
        <v>KRENDETAN - BTS. PROV. DIY</v>
      </c>
      <c r="C27" s="100"/>
      <c r="D27" s="99">
        <f>'1 APR 2024'!D27</f>
        <v>3.08</v>
      </c>
      <c r="E27" s="75"/>
      <c r="F27" s="26">
        <f>'5 APR 2024'!J27</f>
        <v>0</v>
      </c>
      <c r="G27" s="35">
        <v>0</v>
      </c>
      <c r="H27" s="35">
        <f t="shared" si="3"/>
        <v>0</v>
      </c>
      <c r="I27" s="26">
        <v>0</v>
      </c>
      <c r="J27" s="26">
        <f t="shared" si="4"/>
        <v>0</v>
      </c>
      <c r="K27" s="75"/>
      <c r="L27" s="77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</row>
    <row r="28" spans="1:26" ht="15">
      <c r="A28" s="96">
        <v>4</v>
      </c>
      <c r="B28" s="97" t="str">
        <f>'1 APR 2024'!B28</f>
        <v>SURAKARTA - SUKOHARJO</v>
      </c>
      <c r="C28" s="100"/>
      <c r="D28" s="99">
        <f>'1 APR 2024'!D28</f>
        <v>5.93</v>
      </c>
      <c r="E28" s="65"/>
      <c r="F28" s="26">
        <f>'5 APR 2024'!J28</f>
        <v>0</v>
      </c>
      <c r="G28" s="35">
        <v>0</v>
      </c>
      <c r="H28" s="35">
        <f t="shared" si="3"/>
        <v>0</v>
      </c>
      <c r="I28" s="26">
        <v>0</v>
      </c>
      <c r="J28" s="35">
        <f t="shared" si="4"/>
        <v>0</v>
      </c>
      <c r="K28" s="65"/>
      <c r="L28" s="3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">
      <c r="A29" s="96">
        <v>5</v>
      </c>
      <c r="B29" s="97" t="str">
        <f>'1 APR 2024'!B29</f>
        <v>LINGKAR TIMUR SUKOHARJO</v>
      </c>
      <c r="C29" s="8"/>
      <c r="D29" s="99">
        <f>'1 APR 2024'!D29</f>
        <v>8.15</v>
      </c>
      <c r="E29" s="65"/>
      <c r="F29" s="26">
        <f>'5 APR 2024'!J29</f>
        <v>0</v>
      </c>
      <c r="G29" s="35">
        <v>0</v>
      </c>
      <c r="H29" s="35">
        <f t="shared" si="3"/>
        <v>0</v>
      </c>
      <c r="I29" s="26">
        <v>0</v>
      </c>
      <c r="J29" s="35">
        <f t="shared" si="4"/>
        <v>0</v>
      </c>
      <c r="K29" s="65"/>
      <c r="L29" s="3">
        <v>0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">
      <c r="A30" s="102">
        <v>6</v>
      </c>
      <c r="B30" s="97" t="str">
        <f>'1 APR 2024'!B30</f>
        <v>SUKOHARJO - NGUTER / BTS. KAB WONOGIRI</v>
      </c>
      <c r="C30" s="103"/>
      <c r="D30" s="99">
        <f>'1 APR 2024'!D30</f>
        <v>8.44</v>
      </c>
      <c r="E30" s="65"/>
      <c r="F30" s="26">
        <f>'5 APR 2024'!J30</f>
        <v>0</v>
      </c>
      <c r="G30" s="35">
        <v>0</v>
      </c>
      <c r="H30" s="35">
        <f t="shared" si="3"/>
        <v>0</v>
      </c>
      <c r="I30" s="26">
        <v>0</v>
      </c>
      <c r="J30" s="35">
        <f t="shared" si="4"/>
        <v>0</v>
      </c>
      <c r="K30" s="65"/>
      <c r="L30" s="3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">
      <c r="A31" s="104">
        <v>7</v>
      </c>
      <c r="B31" s="97" t="str">
        <f>'1 APR 2024'!B31</f>
        <v>NGUTER /BTS. KAB SUKOHARJO - WONOGIRI</v>
      </c>
      <c r="C31" s="105" t="s">
        <v>43</v>
      </c>
      <c r="D31" s="99">
        <f>'1 APR 2024'!D31</f>
        <v>5.64</v>
      </c>
      <c r="E31" s="75"/>
      <c r="F31" s="26">
        <f>'5 APR 2024'!J31</f>
        <v>0</v>
      </c>
      <c r="G31" s="35">
        <v>0</v>
      </c>
      <c r="H31" s="35">
        <f t="shared" si="3"/>
        <v>0</v>
      </c>
      <c r="I31" s="26">
        <v>0</v>
      </c>
      <c r="J31" s="26">
        <f t="shared" si="4"/>
        <v>0</v>
      </c>
      <c r="K31" s="75"/>
      <c r="L31" s="77">
        <v>3</v>
      </c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</row>
    <row r="32" spans="1:26" ht="15">
      <c r="A32" s="104">
        <v>8</v>
      </c>
      <c r="B32" s="97" t="str">
        <f>'1 APR 2024'!B32</f>
        <v>WONOGIRI - MANYARAN - BLIMBING / BTS. PROV DIY</v>
      </c>
      <c r="C32" s="100"/>
      <c r="D32" s="99">
        <f>'1 APR 2024'!D32</f>
        <v>33.369999999999997</v>
      </c>
      <c r="E32" s="75"/>
      <c r="F32" s="26">
        <f>'5 APR 2024'!J32</f>
        <v>0</v>
      </c>
      <c r="G32" s="35">
        <v>0</v>
      </c>
      <c r="H32" s="35">
        <f t="shared" si="3"/>
        <v>0</v>
      </c>
      <c r="I32" s="26">
        <v>0</v>
      </c>
      <c r="J32" s="26">
        <f t="shared" si="4"/>
        <v>0</v>
      </c>
      <c r="K32" s="75"/>
      <c r="L32" s="77">
        <v>0</v>
      </c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</row>
    <row r="33" spans="1:26" ht="15">
      <c r="A33" s="101">
        <v>9</v>
      </c>
      <c r="B33" s="97" t="str">
        <f>'1 APR 2024'!B33</f>
        <v>WURYANTORO - EROMOKO - PRACIMANTORO</v>
      </c>
      <c r="C33" s="8"/>
      <c r="D33" s="99">
        <f>'1 APR 2024'!D33</f>
        <v>21.06</v>
      </c>
      <c r="E33" s="75"/>
      <c r="F33" s="26">
        <f>'5 APR 2024'!J33</f>
        <v>0</v>
      </c>
      <c r="G33" s="35">
        <v>0</v>
      </c>
      <c r="H33" s="35">
        <f t="shared" si="3"/>
        <v>0</v>
      </c>
      <c r="I33" s="26">
        <v>0</v>
      </c>
      <c r="J33" s="26">
        <v>0</v>
      </c>
      <c r="K33" s="75"/>
      <c r="L33" s="77">
        <v>0</v>
      </c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</row>
    <row r="34" spans="1:26" ht="15">
      <c r="A34" s="104">
        <v>10</v>
      </c>
      <c r="B34" s="97" t="str">
        <f>'1 APR 2024'!B34</f>
        <v>NGADIROJO - JATIPURO / BTS. KAB KARANGANYAR</v>
      </c>
      <c r="C34" s="66"/>
      <c r="D34" s="99">
        <f>'1 APR 2024'!D34</f>
        <v>10.87</v>
      </c>
      <c r="E34" s="75"/>
      <c r="F34" s="26">
        <f>'5 APR 2024'!J34</f>
        <v>0</v>
      </c>
      <c r="G34" s="35">
        <v>0</v>
      </c>
      <c r="H34" s="35">
        <f t="shared" si="3"/>
        <v>0</v>
      </c>
      <c r="I34" s="26">
        <v>0</v>
      </c>
      <c r="J34" s="26">
        <f t="shared" ref="J34:J42" si="5">H34-I34</f>
        <v>0</v>
      </c>
      <c r="K34" s="75"/>
      <c r="L34" s="77">
        <v>0</v>
      </c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</row>
    <row r="35" spans="1:26" ht="15">
      <c r="A35" s="104">
        <v>11</v>
      </c>
      <c r="B35" s="97" t="str">
        <f>'1 APR 2024'!B35</f>
        <v>WONOGIRI - NGADIROJO</v>
      </c>
      <c r="C35" s="60" t="s">
        <v>48</v>
      </c>
      <c r="D35" s="99">
        <f>'1 APR 2024'!D35</f>
        <v>7.24</v>
      </c>
      <c r="E35" s="75"/>
      <c r="F35" s="26">
        <f>'5 APR 2024'!J35</f>
        <v>0</v>
      </c>
      <c r="G35" s="35">
        <v>0</v>
      </c>
      <c r="H35" s="35">
        <f t="shared" si="3"/>
        <v>0</v>
      </c>
      <c r="I35" s="26">
        <v>0</v>
      </c>
      <c r="J35" s="26">
        <f t="shared" si="5"/>
        <v>0</v>
      </c>
      <c r="K35" s="75"/>
      <c r="L35" s="77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</row>
    <row r="36" spans="1:26" ht="15">
      <c r="A36" s="104">
        <v>12</v>
      </c>
      <c r="B36" s="97" t="str">
        <f>'1 APR 2024'!B36</f>
        <v>NGADIROJO - GIRIWOYO</v>
      </c>
      <c r="C36" s="106" t="s">
        <v>50</v>
      </c>
      <c r="D36" s="99">
        <f>'1 APR 2024'!D36</f>
        <v>36.799999999999997</v>
      </c>
      <c r="E36" s="75"/>
      <c r="F36" s="26">
        <f>'5 APR 2024'!J36</f>
        <v>0</v>
      </c>
      <c r="G36" s="35">
        <v>0</v>
      </c>
      <c r="H36" s="35">
        <f t="shared" si="3"/>
        <v>0</v>
      </c>
      <c r="I36" s="26">
        <v>0</v>
      </c>
      <c r="J36" s="26">
        <f t="shared" si="5"/>
        <v>0</v>
      </c>
      <c r="K36" s="75"/>
      <c r="L36" s="77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</row>
    <row r="37" spans="1:26" ht="15">
      <c r="A37" s="104">
        <v>13</v>
      </c>
      <c r="B37" s="97" t="str">
        <f>'1 APR 2024'!B37</f>
        <v>GIRIBELAH - BTS. PROV. JATIM.</v>
      </c>
      <c r="C37" s="100"/>
      <c r="D37" s="99">
        <f>'1 APR 2024'!D37</f>
        <v>8.42</v>
      </c>
      <c r="E37" s="75"/>
      <c r="F37" s="26">
        <f>'5 APR 2024'!J37</f>
        <v>0</v>
      </c>
      <c r="G37" s="35">
        <v>7</v>
      </c>
      <c r="H37" s="35">
        <f t="shared" si="3"/>
        <v>7</v>
      </c>
      <c r="I37" s="26">
        <v>7</v>
      </c>
      <c r="J37" s="26">
        <f t="shared" si="5"/>
        <v>0</v>
      </c>
      <c r="K37" s="75"/>
      <c r="L37" s="77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</row>
    <row r="38" spans="1:26" ht="15">
      <c r="A38" s="104">
        <v>14</v>
      </c>
      <c r="B38" s="97" t="str">
        <f>'1 APR 2024'!B38</f>
        <v>NGADIROJO - BITING / BTS. PROV JATIM</v>
      </c>
      <c r="C38" s="8"/>
      <c r="D38" s="99">
        <f>'1 APR 2024'!D38</f>
        <v>40.9</v>
      </c>
      <c r="E38" s="75"/>
      <c r="F38" s="26">
        <f>'5 APR 2024'!J38</f>
        <v>0</v>
      </c>
      <c r="G38" s="35">
        <v>2</v>
      </c>
      <c r="H38" s="35">
        <f t="shared" si="3"/>
        <v>2</v>
      </c>
      <c r="I38" s="26">
        <v>2</v>
      </c>
      <c r="J38" s="26">
        <f t="shared" si="5"/>
        <v>0</v>
      </c>
      <c r="K38" s="75"/>
      <c r="L38" s="77">
        <v>7</v>
      </c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</row>
    <row r="39" spans="1:26" ht="15">
      <c r="A39" s="104">
        <v>15</v>
      </c>
      <c r="B39" s="97" t="str">
        <f>'1 APR 2024'!B39</f>
        <v>PURWANTORO - NAWANGAN / BTS. PROV JATIM</v>
      </c>
      <c r="C39" s="60" t="s">
        <v>54</v>
      </c>
      <c r="D39" s="99">
        <f>'1 APR 2024'!D39</f>
        <v>14.98</v>
      </c>
      <c r="E39" s="75"/>
      <c r="F39" s="26">
        <f>'5 APR 2024'!J39</f>
        <v>0</v>
      </c>
      <c r="G39" s="35">
        <v>0</v>
      </c>
      <c r="H39" s="35">
        <f t="shared" si="3"/>
        <v>0</v>
      </c>
      <c r="I39" s="26">
        <v>0</v>
      </c>
      <c r="J39" s="26">
        <f t="shared" si="5"/>
        <v>0</v>
      </c>
      <c r="K39" s="75"/>
      <c r="L39" s="77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</row>
    <row r="40" spans="1:26" ht="15">
      <c r="A40" s="104">
        <v>16</v>
      </c>
      <c r="B40" s="97" t="str">
        <f>'1 APR 2024'!B40</f>
        <v>SUKOHARJO - WERU - WATUKELIR</v>
      </c>
      <c r="C40" s="103"/>
      <c r="D40" s="99">
        <f>'1 APR 2024'!D40</f>
        <v>17.86</v>
      </c>
      <c r="E40" s="75"/>
      <c r="F40" s="26">
        <f>'5 APR 2024'!J40</f>
        <v>0</v>
      </c>
      <c r="G40" s="35">
        <v>0</v>
      </c>
      <c r="H40" s="35">
        <f t="shared" si="3"/>
        <v>0</v>
      </c>
      <c r="I40" s="26">
        <v>0</v>
      </c>
      <c r="J40" s="26">
        <f t="shared" si="5"/>
        <v>0</v>
      </c>
      <c r="K40" s="75"/>
      <c r="L40" s="77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</row>
    <row r="41" spans="1:26" ht="15">
      <c r="A41" s="104">
        <v>17</v>
      </c>
      <c r="B41" s="97" t="str">
        <f>'1 APR 2024'!B41</f>
        <v>WATUKELIR - GROGOL / BTS. KAB WONOGIRI</v>
      </c>
      <c r="C41" s="106" t="s">
        <v>43</v>
      </c>
      <c r="D41" s="99">
        <f>'1 APR 2024'!D41</f>
        <v>1.89</v>
      </c>
      <c r="E41" s="75"/>
      <c r="F41" s="26">
        <f>'5 APR 2024'!J41</f>
        <v>0</v>
      </c>
      <c r="G41" s="35">
        <v>0</v>
      </c>
      <c r="H41" s="35">
        <f t="shared" si="3"/>
        <v>0</v>
      </c>
      <c r="I41" s="26">
        <v>0</v>
      </c>
      <c r="J41" s="26">
        <f t="shared" si="5"/>
        <v>0</v>
      </c>
      <c r="K41" s="75"/>
      <c r="L41" s="77">
        <v>0</v>
      </c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</row>
    <row r="42" spans="1:26" ht="15">
      <c r="A42" s="76">
        <v>18</v>
      </c>
      <c r="B42" s="97" t="str">
        <f>'1 APR 2024'!B42</f>
        <v>GROGOL / BTS. KAB SUKOHARJO - MANYARAN</v>
      </c>
      <c r="C42" s="8"/>
      <c r="D42" s="99">
        <f>'1 APR 2024'!D42</f>
        <v>2.15</v>
      </c>
      <c r="E42" s="95"/>
      <c r="F42" s="26">
        <f>'5 APR 2024'!J42</f>
        <v>0</v>
      </c>
      <c r="G42" s="35">
        <v>0</v>
      </c>
      <c r="H42" s="35">
        <f t="shared" si="3"/>
        <v>0</v>
      </c>
      <c r="I42" s="26">
        <v>0</v>
      </c>
      <c r="J42" s="26">
        <f t="shared" si="5"/>
        <v>0</v>
      </c>
      <c r="K42" s="95"/>
      <c r="L42" s="114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</row>
    <row r="43" spans="1:26" ht="15.75" customHeight="1">
      <c r="A43" s="89" t="s">
        <v>58</v>
      </c>
      <c r="B43" s="56"/>
      <c r="C43" s="57"/>
      <c r="D43" s="80">
        <f>SUM(D25:D42)</f>
        <v>233.88999999999996</v>
      </c>
      <c r="E43" s="87"/>
      <c r="F43" s="107">
        <f>SUM(F25:F42)</f>
        <v>0</v>
      </c>
      <c r="G43" s="107">
        <f>SUM(G25:G41)</f>
        <v>9</v>
      </c>
      <c r="H43" s="107">
        <f t="shared" ref="H43:J43" si="6">SUM(H25:H42)</f>
        <v>9</v>
      </c>
      <c r="I43" s="107">
        <f t="shared" si="6"/>
        <v>9</v>
      </c>
      <c r="J43" s="107">
        <f t="shared" si="6"/>
        <v>0</v>
      </c>
      <c r="K43" s="87"/>
      <c r="L43" s="88">
        <f t="shared" ref="L43:L44" si="7">I43/H43*100</f>
        <v>100</v>
      </c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</row>
    <row r="44" spans="1:26" ht="15.75" customHeight="1">
      <c r="A44" s="89" t="s">
        <v>59</v>
      </c>
      <c r="B44" s="56"/>
      <c r="C44" s="57"/>
      <c r="D44" s="91">
        <f>SUM(D43+D21)</f>
        <v>415.28</v>
      </c>
      <c r="E44" s="65"/>
      <c r="F44" s="92">
        <f t="shared" ref="F44:J44" si="8">F43+F21</f>
        <v>40</v>
      </c>
      <c r="G44" s="92">
        <f t="shared" si="8"/>
        <v>9</v>
      </c>
      <c r="H44" s="92">
        <f t="shared" si="8"/>
        <v>49</v>
      </c>
      <c r="I44" s="92">
        <f t="shared" si="8"/>
        <v>9</v>
      </c>
      <c r="J44" s="92">
        <f t="shared" si="8"/>
        <v>40</v>
      </c>
      <c r="K44" s="65"/>
      <c r="L44" s="88">
        <f t="shared" si="7"/>
        <v>18.367346938775512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3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3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3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3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3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3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3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3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3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3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3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3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3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3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3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3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3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3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3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3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3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3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3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3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3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3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3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3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3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3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3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3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3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3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3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3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3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3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3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3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3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3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3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3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3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3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3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3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3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3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3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3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3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3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3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3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3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3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3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3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3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3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3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3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3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3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3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3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3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3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3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3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3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3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3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3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3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3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3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3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3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3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3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3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3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3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3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3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3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3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3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3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3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3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3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3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3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3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3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3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3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3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3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3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3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3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3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3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3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3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3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3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3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3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3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3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3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3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3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3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3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3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3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3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3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3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3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3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3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3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3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3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3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3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3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3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3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3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3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3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3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3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3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3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3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3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3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3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3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3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3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3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3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3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3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3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3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3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3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3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3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3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3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3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3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3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3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3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3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3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3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3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3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3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3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3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3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3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3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3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3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3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3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3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3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3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3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3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3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3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3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3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3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3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3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3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3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3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3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3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3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3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3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3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3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3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3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3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3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3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3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3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3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3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3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3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3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3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3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3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3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3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3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3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3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3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3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3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3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3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3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3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3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3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3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3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3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3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3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3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3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3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3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3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3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3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3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3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3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3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3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3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3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3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3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3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3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3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3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3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3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3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3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3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3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3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3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3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3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3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3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3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3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3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3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3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3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3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3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3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3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3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3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3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3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3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3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3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3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3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3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3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3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3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3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3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3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3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3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3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3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3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3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3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3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3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3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3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3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3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3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3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3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3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3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3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3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3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3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3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3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3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3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3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3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3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3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3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3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3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3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3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3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3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3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3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3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3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3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3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3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3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3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3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3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3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3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3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3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3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3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3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3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3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3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3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3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3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3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3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3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3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3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3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3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3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3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3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3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3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3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3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3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3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3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3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3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3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3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3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3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3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3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3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3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3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3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3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3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3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3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3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3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3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3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3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3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3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3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3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3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3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3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3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3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3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3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3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3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3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3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3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3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3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3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3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3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3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3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3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3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3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3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3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3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3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3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3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3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3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3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3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3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3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3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3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3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3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3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3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3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3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3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3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3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3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3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3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3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3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3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3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3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3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3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3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3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3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3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3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3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3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3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3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3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3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3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3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3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3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3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3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3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3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3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3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3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3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3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3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3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3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3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3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3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3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3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3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3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3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3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3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3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3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3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3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3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3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3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3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3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3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3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3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3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3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3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3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3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3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3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3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3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3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3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3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3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3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3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3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3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3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3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3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3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3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3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3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3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3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3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3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3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3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3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3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3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3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3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3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3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3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3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3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3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3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3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3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3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3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3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3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3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3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3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3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3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3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3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3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3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3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3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3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3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3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3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3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3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3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3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3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3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3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3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3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3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3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3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3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3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3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3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3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3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3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3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3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3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3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3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3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3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3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3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3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3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3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3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3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3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3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3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3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3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3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3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3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3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3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3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3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3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3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3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3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3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3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3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3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3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3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3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3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3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3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3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3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3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3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3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3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3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3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3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3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3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3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3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3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3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3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3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3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3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3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3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3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3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3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3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3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3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3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3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3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3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3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3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3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3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3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3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3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3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3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3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3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3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3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3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3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3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3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3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3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3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3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3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3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3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3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3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3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3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3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3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3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3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3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3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3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3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3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3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3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3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3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3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3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3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3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3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3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3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3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3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3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3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3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3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3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3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3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3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3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3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3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3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3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3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3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3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3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3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3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3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3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3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3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3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3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3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3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3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3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3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3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3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3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3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3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3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3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3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3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3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3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3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3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3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3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3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3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3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3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3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3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3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3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3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3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3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3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3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3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3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3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3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3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3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3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3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3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3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3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3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3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3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3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3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3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3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3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3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3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3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3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3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3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3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3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3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3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3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3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3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3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3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3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3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3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3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3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3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3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3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3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3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3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3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3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3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3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3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3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3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3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3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3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3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3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3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3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3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3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3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3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3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3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3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3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3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3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3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3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3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3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3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3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3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3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3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3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3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3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3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3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3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3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3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3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3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3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3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3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3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3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3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3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3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3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3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3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3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3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3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3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3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3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3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3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3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3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3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3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3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3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3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3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3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3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3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3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3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3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3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3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3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3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3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3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3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3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3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3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3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3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3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3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3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3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3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3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3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3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3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3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3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3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3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3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3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3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3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3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3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3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3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3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3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3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3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3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3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3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3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3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3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3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3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3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3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3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3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3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3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3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3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3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3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3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3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3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3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3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3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3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3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3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3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3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3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3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3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3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2.7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3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</sheetData>
  <mergeCells count="23">
    <mergeCell ref="A44:C44"/>
    <mergeCell ref="A21:C21"/>
    <mergeCell ref="C25:C29"/>
    <mergeCell ref="C31:C33"/>
    <mergeCell ref="C36:C38"/>
    <mergeCell ref="C41:C42"/>
    <mergeCell ref="A43:C43"/>
    <mergeCell ref="I4:I5"/>
    <mergeCell ref="J4:J5"/>
    <mergeCell ref="K4:K5"/>
    <mergeCell ref="C8:C11"/>
    <mergeCell ref="C12:C13"/>
    <mergeCell ref="C14:C19"/>
    <mergeCell ref="A1:K1"/>
    <mergeCell ref="A2:K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 APR 2024</vt:lpstr>
      <vt:lpstr>2 APR 2024</vt:lpstr>
      <vt:lpstr>3 APR 2024</vt:lpstr>
      <vt:lpstr>4 APR 2024</vt:lpstr>
      <vt:lpstr>5 APR 2024</vt:lpstr>
      <vt:lpstr>6 APR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arfan setiawan</dc:creator>
  <cp:lastModifiedBy>arfan setiawan</cp:lastModifiedBy>
  <dcterms:created xsi:type="dcterms:W3CDTF">2024-05-07T03:33:50Z</dcterms:created>
  <dcterms:modified xsi:type="dcterms:W3CDTF">2024-05-07T03:34:31Z</dcterms:modified>
</cp:coreProperties>
</file>