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85" yWindow="225" windowWidth="765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5" i="1" l="1"/>
  <c r="C83" i="1"/>
  <c r="C81" i="1"/>
  <c r="R109" i="1" l="1"/>
  <c r="S104" i="1"/>
  <c r="S105" i="1" s="1"/>
  <c r="X101" i="1"/>
  <c r="X100" i="1"/>
  <c r="B96" i="1" l="1"/>
  <c r="B76" i="1" l="1"/>
  <c r="C76" i="1"/>
  <c r="B75" i="1"/>
  <c r="C75" i="1"/>
  <c r="B74" i="1"/>
  <c r="C74" i="1"/>
  <c r="N18" i="2" l="1"/>
  <c r="O17" i="2" s="1"/>
  <c r="F18" i="2"/>
  <c r="J18" i="2"/>
  <c r="J19" i="2"/>
  <c r="J36" i="2"/>
  <c r="I19" i="2"/>
  <c r="M10" i="2"/>
  <c r="F10" i="2"/>
  <c r="N9" i="2"/>
  <c r="F11" i="2" s="1"/>
  <c r="L36" i="2"/>
  <c r="H2" i="2"/>
  <c r="F3" i="2" s="1"/>
  <c r="K7" i="2"/>
  <c r="J7" i="2"/>
  <c r="L4" i="2"/>
  <c r="L5" i="2"/>
  <c r="L6" i="2"/>
  <c r="L3" i="2"/>
  <c r="G3" i="2" l="1"/>
  <c r="M11" i="2"/>
  <c r="L7" i="2"/>
  <c r="J8" i="2"/>
  <c r="K8" i="2"/>
  <c r="D3" i="2"/>
  <c r="O16" i="2"/>
  <c r="E3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  <c r="C20" i="1"/>
  <c r="B20" i="1"/>
  <c r="L8" i="2" l="1"/>
  <c r="D20" i="1"/>
</calcChain>
</file>

<file path=xl/sharedStrings.xml><?xml version="1.0" encoding="utf-8"?>
<sst xmlns="http://schemas.openxmlformats.org/spreadsheetml/2006/main" count="65" uniqueCount="54">
  <si>
    <t>Lahan Sawah</t>
  </si>
  <si>
    <t>Lahan Bukan Sawah</t>
  </si>
  <si>
    <t>Jumlah</t>
  </si>
  <si>
    <t>Margasari</t>
  </si>
  <si>
    <t>Bumijawa</t>
  </si>
  <si>
    <t>Bojong</t>
  </si>
  <si>
    <t>Balapulang</t>
  </si>
  <si>
    <t>Pagerbarang</t>
  </si>
  <si>
    <t>Lebaksiu</t>
  </si>
  <si>
    <t>Jatinegara</t>
  </si>
  <si>
    <t>Kedungbanteng</t>
  </si>
  <si>
    <t>Pangkah</t>
  </si>
  <si>
    <t>Slawi</t>
  </si>
  <si>
    <t>Dukuhwaru</t>
  </si>
  <si>
    <t>Adiwerna</t>
  </si>
  <si>
    <t>Dukuhturi</t>
  </si>
  <si>
    <t>Talang</t>
  </si>
  <si>
    <t>Tarub</t>
  </si>
  <si>
    <t>Kramat</t>
  </si>
  <si>
    <t>Suradadi</t>
  </si>
  <si>
    <t>Warureja</t>
  </si>
  <si>
    <t>Laki-laki</t>
  </si>
  <si>
    <t>Perempuan</t>
  </si>
  <si>
    <t>Grafik 3.1 Jumlah Penduduk Kabupaten Tegal Menurut Jenis Kelamin Tahun 2013-2015</t>
  </si>
  <si>
    <t>2014/2015</t>
  </si>
  <si>
    <t>2013/2014</t>
  </si>
  <si>
    <t>2012/2013</t>
  </si>
  <si>
    <t>SD/MI</t>
  </si>
  <si>
    <t>SMP/MTS</t>
  </si>
  <si>
    <t>Grafik 4.1 Jumlah Murid SD/MI, SMP/MTS, dan SMA-SMK/MA di Kabupaten Tegal Tahun Ajaran 2012/2013 - 2014/2015</t>
  </si>
  <si>
    <t>SMA-SMK/MA</t>
  </si>
  <si>
    <t>Jumlah sekolah</t>
  </si>
  <si>
    <t>Grafik 3.2 Upah Minimum Kabupaten Tegal 2013-2015</t>
  </si>
  <si>
    <t>UMR</t>
  </si>
  <si>
    <t>SD</t>
  </si>
  <si>
    <t>MI</t>
  </si>
  <si>
    <t>SMP</t>
  </si>
  <si>
    <t>MTS</t>
  </si>
  <si>
    <t>SMA</t>
  </si>
  <si>
    <t>SMK</t>
  </si>
  <si>
    <t>Grafik 5.1 Jumlah Ternak Besar di Kabupaten Tegal 2013-2015</t>
  </si>
  <si>
    <t>Kuda</t>
  </si>
  <si>
    <t>Sapi Potong</t>
  </si>
  <si>
    <t>Sapi Perah</t>
  </si>
  <si>
    <t>Kerbau</t>
  </si>
  <si>
    <t>Grafik 6.1 Produksi dan Distribusi Air Bersih di Kabupaten Tegal 2013-2015</t>
  </si>
  <si>
    <t>Produksi</t>
  </si>
  <si>
    <t>Terjual</t>
  </si>
  <si>
    <t>Kehilangan Air</t>
  </si>
  <si>
    <t>sekolah</t>
  </si>
  <si>
    <t>murid</t>
  </si>
  <si>
    <t>guru</t>
  </si>
  <si>
    <t>SMA-SMK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</si>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</sst>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\ ###\ 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sz val="9"/>
      <color theme="1"/>
      <name val="Book Antiqua"/>
      <family val="1"/>
    </font>
    <font>
      <sz val="7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Protection="0">
      <alignment horizontal="right" vertical="top" indent="2"/>
    </xf>
  </cellStyleXfs>
  <cellXfs count="20">
    <xf numFmtId="0" fontId="0" fillId="0" borderId="0" xfId="0"/>
    <xf numFmtId="0" fontId="2" fillId="0" borderId="0" xfId="0" applyFont="1" applyFill="1" applyBorder="1" applyAlignment="1">
      <alignment horizontal="right" vertical="center" wrapText="1"/>
    </xf>
    <xf numFmtId="0" fontId="0" fillId="0" borderId="0" xfId="1" applyNumberFormat="1" applyFont="1"/>
    <xf numFmtId="10" fontId="0" fillId="0" borderId="0" xfId="1" applyNumberFormat="1" applyFont="1"/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0" fontId="0" fillId="0" borderId="0" xfId="0" applyFill="1" applyBorder="1"/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4" fontId="5" fillId="0" borderId="0" xfId="2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164" fontId="0" fillId="0" borderId="0" xfId="2" applyNumberFormat="1" applyFont="1"/>
    <xf numFmtId="0" fontId="0" fillId="0" borderId="0" xfId="0" applyBorder="1" applyAlignment="1">
      <alignment horizontal="center"/>
    </xf>
  </cellXfs>
  <cellStyles count="4">
    <cellStyle name="Comma" xfId="2" builtinId="3"/>
    <cellStyle name="isi tabel 2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Lahan Sawah</c:v>
          </c:tx>
          <c:invertIfNegative val="0"/>
          <c:cat>
            <c:strRef>
              <c:f>Sheet1!$A$2:$A$19</c:f>
              <c:strCache>
                <c:ptCount val="18"/>
                <c:pt idx="0">
                  <c:v>Margasari</c:v>
                </c:pt>
                <c:pt idx="1">
                  <c:v>Bumijawa</c:v>
                </c:pt>
                <c:pt idx="2">
                  <c:v>Bojong</c:v>
                </c:pt>
                <c:pt idx="3">
                  <c:v>Balapulang</c:v>
                </c:pt>
                <c:pt idx="4">
                  <c:v>Pagerbarang</c:v>
                </c:pt>
                <c:pt idx="5">
                  <c:v>Lebaksiu</c:v>
                </c:pt>
                <c:pt idx="6">
                  <c:v>Jatinegara</c:v>
                </c:pt>
                <c:pt idx="7">
                  <c:v>Kedungbanteng</c:v>
                </c:pt>
                <c:pt idx="8">
                  <c:v>Pangkah</c:v>
                </c:pt>
                <c:pt idx="9">
                  <c:v>Slawi</c:v>
                </c:pt>
                <c:pt idx="10">
                  <c:v>Dukuhwaru</c:v>
                </c:pt>
                <c:pt idx="11">
                  <c:v>Adiwerna</c:v>
                </c:pt>
                <c:pt idx="12">
                  <c:v>Dukuhturi</c:v>
                </c:pt>
                <c:pt idx="13">
                  <c:v>Talang</c:v>
                </c:pt>
                <c:pt idx="14">
                  <c:v>Tarub</c:v>
                </c:pt>
                <c:pt idx="15">
                  <c:v>Kramat</c:v>
                </c:pt>
                <c:pt idx="16">
                  <c:v>Suradadi</c:v>
                </c:pt>
                <c:pt idx="17">
                  <c:v>Warureja</c:v>
                </c:pt>
              </c:strCache>
            </c:strRef>
          </c:cat>
          <c:val>
            <c:numRef>
              <c:f>Sheet1!$B$2:$B$19</c:f>
              <c:numCache>
                <c:formatCode>General</c:formatCode>
                <c:ptCount val="18"/>
                <c:pt idx="0">
                  <c:v>3464</c:v>
                </c:pt>
                <c:pt idx="1">
                  <c:v>2278</c:v>
                </c:pt>
                <c:pt idx="2">
                  <c:v>2244</c:v>
                </c:pt>
                <c:pt idx="3">
                  <c:v>3450</c:v>
                </c:pt>
                <c:pt idx="4">
                  <c:v>2649</c:v>
                </c:pt>
                <c:pt idx="5">
                  <c:v>2719</c:v>
                </c:pt>
                <c:pt idx="6">
                  <c:v>2111</c:v>
                </c:pt>
                <c:pt idx="7">
                  <c:v>1395</c:v>
                </c:pt>
                <c:pt idx="8">
                  <c:v>1774</c:v>
                </c:pt>
                <c:pt idx="9">
                  <c:v>375</c:v>
                </c:pt>
                <c:pt idx="10">
                  <c:v>1803</c:v>
                </c:pt>
                <c:pt idx="11">
                  <c:v>1203</c:v>
                </c:pt>
                <c:pt idx="12">
                  <c:v>746</c:v>
                </c:pt>
                <c:pt idx="13">
                  <c:v>1064</c:v>
                </c:pt>
                <c:pt idx="14">
                  <c:v>1821</c:v>
                </c:pt>
                <c:pt idx="15">
                  <c:v>2060</c:v>
                </c:pt>
                <c:pt idx="16">
                  <c:v>4168</c:v>
                </c:pt>
                <c:pt idx="17">
                  <c:v>4164</c:v>
                </c:pt>
              </c:numCache>
            </c:numRef>
          </c:val>
        </c:ser>
        <c:ser>
          <c:idx val="1"/>
          <c:order val="1"/>
          <c:tx>
            <c:v>Lahan Bukan Sawah</c:v>
          </c:tx>
          <c:invertIfNegative val="0"/>
          <c:cat>
            <c:strRef>
              <c:f>Sheet1!$A$2:$A$19</c:f>
              <c:strCache>
                <c:ptCount val="18"/>
                <c:pt idx="0">
                  <c:v>Margasari</c:v>
                </c:pt>
                <c:pt idx="1">
                  <c:v>Bumijawa</c:v>
                </c:pt>
                <c:pt idx="2">
                  <c:v>Bojong</c:v>
                </c:pt>
                <c:pt idx="3">
                  <c:v>Balapulang</c:v>
                </c:pt>
                <c:pt idx="4">
                  <c:v>Pagerbarang</c:v>
                </c:pt>
                <c:pt idx="5">
                  <c:v>Lebaksiu</c:v>
                </c:pt>
                <c:pt idx="6">
                  <c:v>Jatinegara</c:v>
                </c:pt>
                <c:pt idx="7">
                  <c:v>Kedungbanteng</c:v>
                </c:pt>
                <c:pt idx="8">
                  <c:v>Pangkah</c:v>
                </c:pt>
                <c:pt idx="9">
                  <c:v>Slawi</c:v>
                </c:pt>
                <c:pt idx="10">
                  <c:v>Dukuhwaru</c:v>
                </c:pt>
                <c:pt idx="11">
                  <c:v>Adiwerna</c:v>
                </c:pt>
                <c:pt idx="12">
                  <c:v>Dukuhturi</c:v>
                </c:pt>
                <c:pt idx="13">
                  <c:v>Talang</c:v>
                </c:pt>
                <c:pt idx="14">
                  <c:v>Tarub</c:v>
                </c:pt>
                <c:pt idx="15">
                  <c:v>Kramat</c:v>
                </c:pt>
                <c:pt idx="16">
                  <c:v>Suradadi</c:v>
                </c:pt>
                <c:pt idx="17">
                  <c:v>Warureja</c:v>
                </c:pt>
              </c:strCache>
            </c:strRef>
          </c:cat>
          <c:val>
            <c:numRef>
              <c:f>Sheet1!$C$2:$C$19</c:f>
              <c:numCache>
                <c:formatCode>General</c:formatCode>
                <c:ptCount val="18"/>
                <c:pt idx="0">
                  <c:v>5220</c:v>
                </c:pt>
                <c:pt idx="1">
                  <c:v>6577</c:v>
                </c:pt>
                <c:pt idx="2">
                  <c:v>3608</c:v>
                </c:pt>
                <c:pt idx="3">
                  <c:v>4041</c:v>
                </c:pt>
                <c:pt idx="4">
                  <c:v>1651</c:v>
                </c:pt>
                <c:pt idx="5">
                  <c:v>1377</c:v>
                </c:pt>
                <c:pt idx="6">
                  <c:v>5851</c:v>
                </c:pt>
                <c:pt idx="7">
                  <c:v>7367</c:v>
                </c:pt>
                <c:pt idx="8">
                  <c:v>1777</c:v>
                </c:pt>
                <c:pt idx="9">
                  <c:v>988</c:v>
                </c:pt>
                <c:pt idx="10">
                  <c:v>1183</c:v>
                </c:pt>
                <c:pt idx="11">
                  <c:v>773</c:v>
                </c:pt>
                <c:pt idx="12">
                  <c:v>1001</c:v>
                </c:pt>
                <c:pt idx="13">
                  <c:v>855</c:v>
                </c:pt>
                <c:pt idx="14">
                  <c:v>861</c:v>
                </c:pt>
                <c:pt idx="15">
                  <c:v>1789</c:v>
                </c:pt>
                <c:pt idx="16">
                  <c:v>1405</c:v>
                </c:pt>
                <c:pt idx="17">
                  <c:v>2067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0114816"/>
        <c:axId val="630146176"/>
        <c:axId val="0"/>
      </c:bar3DChart>
      <c:catAx>
        <c:axId val="63011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630146176"/>
        <c:crosses val="autoZero"/>
        <c:auto val="1"/>
        <c:lblAlgn val="ctr"/>
        <c:lblOffset val="100"/>
        <c:noMultiLvlLbl val="0"/>
      </c:catAx>
      <c:valAx>
        <c:axId val="63014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114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Grafik 3.1 Jumlah</a:t>
            </a:r>
            <a:r>
              <a:rPr lang="en-US" sz="1200" baseline="0"/>
              <a:t> Penduduk Kabupaten Tegal </a:t>
            </a:r>
          </a:p>
          <a:p>
            <a:pPr>
              <a:defRPr sz="1200"/>
            </a:pPr>
            <a:r>
              <a:rPr lang="en-US" sz="1200" baseline="0"/>
              <a:t>Menurut Jenis Kelamin Tahun 2013-2015</a:t>
            </a:r>
            <a:endParaRPr lang="en-US" sz="1200"/>
          </a:p>
        </c:rich>
      </c:tx>
      <c:layout>
        <c:manualLayout>
          <c:xMode val="edge"/>
          <c:yMode val="edge"/>
          <c:x val="0.21639171424924949"/>
          <c:y val="2.0671829017388208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3">
            <a:lumMod val="60000"/>
            <a:lumOff val="4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Sheet1!$B$46</c:f>
              <c:strCache>
                <c:ptCount val="1"/>
                <c:pt idx="0">
                  <c:v>Laki-laki</c:v>
                </c:pt>
              </c:strCache>
            </c:strRef>
          </c:tx>
          <c:invertIfNegative val="0"/>
          <c:cat>
            <c:numRef>
              <c:f>Sheet1!$A$47:$A$49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Sheet1!$B$47:$B$49</c:f>
              <c:numCache>
                <c:formatCode>General</c:formatCode>
                <c:ptCount val="3"/>
                <c:pt idx="0">
                  <c:v>703502</c:v>
                </c:pt>
                <c:pt idx="1">
                  <c:v>705958</c:v>
                </c:pt>
                <c:pt idx="2">
                  <c:v>708301</c:v>
                </c:pt>
              </c:numCache>
            </c:numRef>
          </c:val>
        </c:ser>
        <c:ser>
          <c:idx val="1"/>
          <c:order val="1"/>
          <c:tx>
            <c:strRef>
              <c:f>Sheet1!$C$46</c:f>
              <c:strCache>
                <c:ptCount val="1"/>
                <c:pt idx="0">
                  <c:v>Perempuan</c:v>
                </c:pt>
              </c:strCache>
            </c:strRef>
          </c:tx>
          <c:invertIfNegative val="0"/>
          <c:cat>
            <c:numRef>
              <c:f>Sheet1!$A$47:$A$49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Sheet1!$C$47:$C$49</c:f>
              <c:numCache>
                <c:formatCode>General</c:formatCode>
                <c:ptCount val="3"/>
                <c:pt idx="0">
                  <c:v>711481</c:v>
                </c:pt>
                <c:pt idx="1">
                  <c:v>714148</c:v>
                </c:pt>
                <c:pt idx="2">
                  <c:v>716590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630376448"/>
        <c:axId val="630148480"/>
        <c:axId val="0"/>
      </c:bar3DChart>
      <c:catAx>
        <c:axId val="6303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0148480"/>
        <c:crosses val="autoZero"/>
        <c:auto val="1"/>
        <c:lblAlgn val="ctr"/>
        <c:lblOffset val="100"/>
        <c:noMultiLvlLbl val="0"/>
      </c:catAx>
      <c:valAx>
        <c:axId val="63014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376448"/>
        <c:crosses val="autoZero"/>
        <c:crossBetween val="between"/>
        <c:majorUnit val="5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Grafik 4.1 Jumlah Murid SD/MI, SMP/MTS,</a:t>
            </a:r>
            <a:r>
              <a:rPr lang="en-US" sz="1000" baseline="0"/>
              <a:t> dan SMA-SMK/MA di Kabupaten Tegal Tahun Ajaran 2012/2013 - 2014/2015</a:t>
            </a:r>
            <a:endParaRPr lang="en-US" sz="1000"/>
          </a:p>
        </c:rich>
      </c:tx>
      <c:layout>
        <c:manualLayout>
          <c:xMode val="edge"/>
          <c:yMode val="edge"/>
          <c:x val="0.13327234095738033"/>
          <c:y val="2.31625822053142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Sheet1!$A$74</c:f>
              <c:strCache>
                <c:ptCount val="1"/>
                <c:pt idx="0">
                  <c:v>SD/MI</c:v>
                </c:pt>
              </c:strCache>
            </c:strRef>
          </c:tx>
          <c:invertIfNegative val="0"/>
          <c:cat>
            <c:strRef>
              <c:f>Sheet1!$B$73:$D$73</c:f>
              <c:strCache>
                <c:ptCount val="3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</c:strCache>
            </c:strRef>
          </c:cat>
          <c:val>
            <c:numRef>
              <c:f>Sheet1!$B$74:$D$74</c:f>
              <c:numCache>
                <c:formatCode>General</c:formatCode>
                <c:ptCount val="3"/>
                <c:pt idx="0">
                  <c:v>173200</c:v>
                </c:pt>
                <c:pt idx="1">
                  <c:v>166890</c:v>
                </c:pt>
                <c:pt idx="2">
                  <c:v>165321</c:v>
                </c:pt>
              </c:numCache>
            </c:numRef>
          </c:val>
        </c:ser>
        <c:ser>
          <c:idx val="1"/>
          <c:order val="1"/>
          <c:tx>
            <c:strRef>
              <c:f>Sheet1!$A$75</c:f>
              <c:strCache>
                <c:ptCount val="1"/>
                <c:pt idx="0">
                  <c:v>SMP/MTS</c:v>
                </c:pt>
              </c:strCache>
            </c:strRef>
          </c:tx>
          <c:invertIfNegative val="0"/>
          <c:cat>
            <c:strRef>
              <c:f>Sheet1!$B$73:$D$73</c:f>
              <c:strCache>
                <c:ptCount val="3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</c:strCache>
            </c:strRef>
          </c:cat>
          <c:val>
            <c:numRef>
              <c:f>Sheet1!$B$75:$D$75</c:f>
              <c:numCache>
                <c:formatCode>General</c:formatCode>
                <c:ptCount val="3"/>
                <c:pt idx="0">
                  <c:v>77052</c:v>
                </c:pt>
                <c:pt idx="1">
                  <c:v>72053</c:v>
                </c:pt>
                <c:pt idx="2">
                  <c:v>69618</c:v>
                </c:pt>
              </c:numCache>
            </c:numRef>
          </c:val>
        </c:ser>
        <c:ser>
          <c:idx val="2"/>
          <c:order val="2"/>
          <c:tx>
            <c:strRef>
              <c:f>Sheet1!$A$76</c:f>
              <c:strCache>
                <c:ptCount val="1"/>
                <c:pt idx="0">
                  <c:v>SMA-SMK/MA</c:v>
                </c:pt>
              </c:strCache>
            </c:strRef>
          </c:tx>
          <c:invertIfNegative val="0"/>
          <c:cat>
            <c:strRef>
              <c:f>Sheet1!$B$73:$D$73</c:f>
              <c:strCache>
                <c:ptCount val="3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</c:strCache>
            </c:strRef>
          </c:cat>
          <c:val>
            <c:numRef>
              <c:f>Sheet1!$B$76:$D$76</c:f>
              <c:numCache>
                <c:formatCode>General</c:formatCode>
                <c:ptCount val="3"/>
                <c:pt idx="0">
                  <c:v>44249</c:v>
                </c:pt>
                <c:pt idx="1">
                  <c:v>40021</c:v>
                </c:pt>
                <c:pt idx="2">
                  <c:v>41676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0376960"/>
        <c:axId val="630150208"/>
        <c:axId val="0"/>
      </c:bar3DChart>
      <c:catAx>
        <c:axId val="630376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30150208"/>
        <c:crosses val="autoZero"/>
        <c:auto val="1"/>
        <c:lblAlgn val="ctr"/>
        <c:lblOffset val="100"/>
        <c:noMultiLvlLbl val="0"/>
      </c:catAx>
      <c:valAx>
        <c:axId val="63015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376960"/>
        <c:crosses val="autoZero"/>
        <c:crossBetween val="between"/>
        <c:majorUnit val="4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Grafik 3.2 Upah Minimum</a:t>
            </a:r>
            <a:r>
              <a:rPr lang="en-US" sz="1200" b="0" baseline="0"/>
              <a:t> Kabupaten Tegal 2013-2015</a:t>
            </a:r>
            <a:endParaRPr lang="en-US" sz="1200" b="0"/>
          </a:p>
        </c:rich>
      </c:tx>
      <c:layout>
        <c:manualLayout>
          <c:xMode val="edge"/>
          <c:yMode val="edge"/>
          <c:x val="0.11852077865266841"/>
          <c:y val="1.3888888888888888E-2"/>
        </c:manualLayout>
      </c:layout>
      <c:overlay val="1"/>
    </c:title>
    <c:autoTitleDeleted val="0"/>
    <c:view3D>
      <c:rotX val="10"/>
      <c:rotY val="20"/>
      <c:rAngAx val="0"/>
      <c:perspective val="30"/>
    </c:view3D>
    <c:floor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44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800000" scaled="0"/>
        </a:gradFill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898862642169729"/>
          <c:y val="5.1400554097404488E-2"/>
          <c:w val="0.81990026246719161"/>
          <c:h val="0.85576771653543304"/>
        </c:manualLayout>
      </c:layout>
      <c:line3D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0.05"/>
                  <c:y val="5.5555555555555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3333333333333329E-2"/>
                  <c:y val="4.629629629629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77777777777777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Sheet1!$B$103:$D$103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Sheet1!$B$104:$D$104</c:f>
              <c:numCache>
                <c:formatCode>_(* #,##0_);_(* \(#,##0\);_(* "-"??_);_(@_)</c:formatCode>
                <c:ptCount val="3"/>
                <c:pt idx="0">
                  <c:v>850000</c:v>
                </c:pt>
                <c:pt idx="1">
                  <c:v>1000000</c:v>
                </c:pt>
                <c:pt idx="2">
                  <c:v>1373000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377984"/>
        <c:axId val="630152512"/>
        <c:axId val="136961152"/>
      </c:line3DChart>
      <c:catAx>
        <c:axId val="63037798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30152512"/>
        <c:crosses val="autoZero"/>
        <c:auto val="1"/>
        <c:lblAlgn val="ctr"/>
        <c:lblOffset val="100"/>
        <c:noMultiLvlLbl val="0"/>
      </c:catAx>
      <c:valAx>
        <c:axId val="6301525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630377984"/>
        <c:crosses val="autoZero"/>
        <c:crossBetween val="between"/>
      </c:valAx>
      <c:serAx>
        <c:axId val="136961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0152512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Book Antiqua" pitchFamily="18" charset="0"/>
              </a:rPr>
              <a:t>Grafik 5.1 Jumlah Ternak Besar di Kabupaten Tegal 2013-2015</a:t>
            </a:r>
          </a:p>
        </c:rich>
      </c:tx>
      <c:layout/>
      <c:overlay val="0"/>
    </c:title>
    <c:autoTitleDeleted val="0"/>
    <c:view3D>
      <c:rotX val="0"/>
      <c:rotY val="0"/>
      <c:rAngAx val="0"/>
      <c:perspective val="110"/>
    </c:view3D>
    <c:floor>
      <c:thickness val="0"/>
      <c:spPr>
        <a:solidFill>
          <a:schemeClr val="accent4">
            <a:lumMod val="20000"/>
            <a:lumOff val="80000"/>
            <a:alpha val="26000"/>
          </a:schemeClr>
        </a:solidFill>
      </c:spPr>
    </c:floor>
    <c:sideWall>
      <c:thickness val="0"/>
      <c:spPr>
        <a:solidFill>
          <a:schemeClr val="accent1">
            <a:lumMod val="20000"/>
            <a:lumOff val="80000"/>
            <a:alpha val="61000"/>
          </a:schemeClr>
        </a:solidFill>
        <a:ln>
          <a:solidFill>
            <a:schemeClr val="accent1"/>
          </a:solidFill>
        </a:ln>
      </c:spPr>
    </c:sideWall>
    <c:backWall>
      <c:thickness val="0"/>
      <c:spPr>
        <a:solidFill>
          <a:schemeClr val="accent1">
            <a:lumMod val="20000"/>
            <a:lumOff val="80000"/>
            <a:alpha val="61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Sheet1!$B$125</c:f>
              <c:strCache>
                <c:ptCount val="1"/>
                <c:pt idx="0">
                  <c:v>Kuda</c:v>
                </c:pt>
              </c:strCache>
            </c:strRef>
          </c:tx>
          <c:invertIfNegative val="0"/>
          <c:cat>
            <c:numRef>
              <c:f>Sheet1!$A$126:$A$128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Sheet1!$B$126:$B$128</c:f>
              <c:numCache>
                <c:formatCode>General</c:formatCode>
                <c:ptCount val="3"/>
                <c:pt idx="0">
                  <c:v>327</c:v>
                </c:pt>
                <c:pt idx="1">
                  <c:v>338</c:v>
                </c:pt>
                <c:pt idx="2">
                  <c:v>356</c:v>
                </c:pt>
              </c:numCache>
            </c:numRef>
          </c:val>
        </c:ser>
        <c:ser>
          <c:idx val="1"/>
          <c:order val="1"/>
          <c:tx>
            <c:strRef>
              <c:f>Sheet1!$C$125</c:f>
              <c:strCache>
                <c:ptCount val="1"/>
                <c:pt idx="0">
                  <c:v>Sapi Potong</c:v>
                </c:pt>
              </c:strCache>
            </c:strRef>
          </c:tx>
          <c:invertIfNegative val="0"/>
          <c:cat>
            <c:numRef>
              <c:f>Sheet1!$A$126:$A$128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Sheet1!$C$126:$C$128</c:f>
              <c:numCache>
                <c:formatCode>General</c:formatCode>
                <c:ptCount val="3"/>
                <c:pt idx="0">
                  <c:v>9003</c:v>
                </c:pt>
                <c:pt idx="1">
                  <c:v>9797</c:v>
                </c:pt>
                <c:pt idx="2">
                  <c:v>10059</c:v>
                </c:pt>
              </c:numCache>
            </c:numRef>
          </c:val>
        </c:ser>
        <c:ser>
          <c:idx val="2"/>
          <c:order val="2"/>
          <c:tx>
            <c:strRef>
              <c:f>Sheet1!$D$125</c:f>
              <c:strCache>
                <c:ptCount val="1"/>
                <c:pt idx="0">
                  <c:v>Sapi Perah</c:v>
                </c:pt>
              </c:strCache>
            </c:strRef>
          </c:tx>
          <c:invertIfNegative val="0"/>
          <c:cat>
            <c:numRef>
              <c:f>Sheet1!$A$126:$A$128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Sheet1!$D$126:$D$128</c:f>
              <c:numCache>
                <c:formatCode>General</c:formatCode>
                <c:ptCount val="3"/>
                <c:pt idx="0">
                  <c:v>216</c:v>
                </c:pt>
                <c:pt idx="1">
                  <c:v>206</c:v>
                </c:pt>
                <c:pt idx="2">
                  <c:v>249</c:v>
                </c:pt>
              </c:numCache>
            </c:numRef>
          </c:val>
        </c:ser>
        <c:ser>
          <c:idx val="3"/>
          <c:order val="3"/>
          <c:tx>
            <c:strRef>
              <c:f>Sheet1!$E$125</c:f>
              <c:strCache>
                <c:ptCount val="1"/>
                <c:pt idx="0">
                  <c:v>Kerbau</c:v>
                </c:pt>
              </c:strCache>
            </c:strRef>
          </c:tx>
          <c:invertIfNegative val="0"/>
          <c:cat>
            <c:numRef>
              <c:f>Sheet1!$A$126:$A$128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Sheet1!$E$126:$E$128</c:f>
              <c:numCache>
                <c:formatCode>General</c:formatCode>
                <c:ptCount val="3"/>
                <c:pt idx="0">
                  <c:v>4198</c:v>
                </c:pt>
                <c:pt idx="1">
                  <c:v>4796</c:v>
                </c:pt>
                <c:pt idx="2">
                  <c:v>4871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1656448"/>
        <c:axId val="631227520"/>
        <c:axId val="0"/>
      </c:bar3DChart>
      <c:catAx>
        <c:axId val="6316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227520"/>
        <c:crosses val="autoZero"/>
        <c:auto val="1"/>
        <c:lblAlgn val="ctr"/>
        <c:lblOffset val="100"/>
        <c:noMultiLvlLbl val="0"/>
      </c:catAx>
      <c:valAx>
        <c:axId val="631227520"/>
        <c:scaling>
          <c:orientation val="minMax"/>
          <c:max val="12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631656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Grafik 6.1 Produksi dan Distribusi Air Bersih di Kabupaten Tegal 2013-2015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Produksi</c:v>
                </c:pt>
              </c:strCache>
            </c:strRef>
          </c:tx>
          <c:invertIfNegative val="0"/>
          <c:cat>
            <c:numRef>
              <c:f>Sheet1!$B$146:$D$146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Sheet1!$B$147:$D$147</c:f>
              <c:numCache>
                <c:formatCode>_(* #,##0_);_(* \(#,##0\);_(* "-"??_);_(@_)</c:formatCode>
                <c:ptCount val="3"/>
                <c:pt idx="0">
                  <c:v>4742063</c:v>
                </c:pt>
                <c:pt idx="1">
                  <c:v>5487229</c:v>
                </c:pt>
                <c:pt idx="2">
                  <c:v>7281151</c:v>
                </c:pt>
              </c:numCache>
            </c:numRef>
          </c:val>
        </c:ser>
        <c:ser>
          <c:idx val="1"/>
          <c:order val="1"/>
          <c:tx>
            <c:strRef>
              <c:f>Sheet1!$A$148</c:f>
              <c:strCache>
                <c:ptCount val="1"/>
                <c:pt idx="0">
                  <c:v>Terjual</c:v>
                </c:pt>
              </c:strCache>
            </c:strRef>
          </c:tx>
          <c:invertIfNegative val="0"/>
          <c:cat>
            <c:numRef>
              <c:f>Sheet1!$B$146:$D$146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Sheet1!$B$148:$D$148</c:f>
              <c:numCache>
                <c:formatCode>_(* #,##0_);_(* \(#,##0\);_(* "-"??_);_(@_)</c:formatCode>
                <c:ptCount val="3"/>
                <c:pt idx="0">
                  <c:v>3458388</c:v>
                </c:pt>
                <c:pt idx="1">
                  <c:v>4070288</c:v>
                </c:pt>
                <c:pt idx="2">
                  <c:v>4944111</c:v>
                </c:pt>
              </c:numCache>
            </c:numRef>
          </c:val>
        </c:ser>
        <c:ser>
          <c:idx val="2"/>
          <c:order val="2"/>
          <c:tx>
            <c:strRef>
              <c:f>Sheet1!$A$149</c:f>
              <c:strCache>
                <c:ptCount val="1"/>
                <c:pt idx="0">
                  <c:v>Kehilangan Air</c:v>
                </c:pt>
              </c:strCache>
            </c:strRef>
          </c:tx>
          <c:invertIfNegative val="0"/>
          <c:cat>
            <c:numRef>
              <c:f>Sheet1!$B$146:$D$146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Sheet1!$B$149:$D$149</c:f>
              <c:numCache>
                <c:formatCode>_(* #,##0_);_(* \(#,##0\);_(* "-"??_);_(@_)</c:formatCode>
                <c:ptCount val="3"/>
                <c:pt idx="0">
                  <c:v>1283675</c:v>
                </c:pt>
                <c:pt idx="1">
                  <c:v>1416941</c:v>
                </c:pt>
                <c:pt idx="2">
                  <c:v>2337040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1657472"/>
        <c:axId val="631229824"/>
        <c:axId val="0"/>
      </c:bar3DChart>
      <c:catAx>
        <c:axId val="6316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1229824"/>
        <c:crosses val="autoZero"/>
        <c:auto val="1"/>
        <c:lblAlgn val="ctr"/>
        <c:lblOffset val="100"/>
        <c:noMultiLvlLbl val="0"/>
      </c:catAx>
      <c:valAx>
        <c:axId val="63122982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631657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7</xdr:row>
      <xdr:rowOff>157162</xdr:rowOff>
    </xdr:from>
    <xdr:to>
      <xdr:col>13</xdr:col>
      <xdr:colOff>361950</xdr:colOff>
      <xdr:row>39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47</xdr:row>
      <xdr:rowOff>104774</xdr:rowOff>
    </xdr:from>
    <xdr:to>
      <xdr:col>14</xdr:col>
      <xdr:colOff>400049</xdr:colOff>
      <xdr:row>66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73</xdr:row>
      <xdr:rowOff>57150</xdr:rowOff>
    </xdr:from>
    <xdr:to>
      <xdr:col>10</xdr:col>
      <xdr:colOff>247650</xdr:colOff>
      <xdr:row>91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223837</xdr:colOff>
      <xdr:row>103</xdr:row>
      <xdr:rowOff>123825</xdr:rowOff>
    </xdr:from>
    <xdr:to>
      <xdr:col>12</xdr:col>
      <xdr:colOff>681037</xdr:colOff>
      <xdr:row>118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590550</xdr:colOff>
      <xdr:row>119</xdr:row>
      <xdr:rowOff>114299</xdr:rowOff>
    </xdr:from>
    <xdr:to>
      <xdr:col>14</xdr:col>
      <xdr:colOff>476250</xdr:colOff>
      <xdr:row>150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85725</xdr:colOff>
      <xdr:row>154</xdr:row>
      <xdr:rowOff>28575</xdr:rowOff>
    </xdr:from>
    <xdr:to>
      <xdr:col>9</xdr:col>
      <xdr:colOff>133350</xdr:colOff>
      <xdr:row>179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tabSelected="1" workbookViewId="0">
      <selection activeCell="S21" sqref="S21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18.85546875" customWidth="1"/>
    <col min="4" max="4" width="13.28515625" bestFit="1" customWidth="1"/>
  </cols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B2" s="1">
        <v>3464</v>
      </c>
      <c r="C2" s="1">
        <v>5220</v>
      </c>
      <c r="D2">
        <f>SUM(B2:C2)</f>
        <v>8684</v>
      </c>
    </row>
    <row r="3" spans="1:4" x14ac:dyDescent="0.25">
      <c r="A3" t="s">
        <v>4</v>
      </c>
      <c r="B3" s="1">
        <v>2278</v>
      </c>
      <c r="C3" s="1">
        <v>6577</v>
      </c>
      <c r="D3">
        <f t="shared" ref="D3:D19" si="0">SUM(B3:C3)</f>
        <v>8855</v>
      </c>
    </row>
    <row r="4" spans="1:4" x14ac:dyDescent="0.25">
      <c r="A4" t="s">
        <v>5</v>
      </c>
      <c r="B4" s="1">
        <v>2244</v>
      </c>
      <c r="C4" s="1">
        <v>3608</v>
      </c>
      <c r="D4">
        <f t="shared" si="0"/>
        <v>5852</v>
      </c>
    </row>
    <row r="5" spans="1:4" x14ac:dyDescent="0.25">
      <c r="A5" t="s">
        <v>6</v>
      </c>
      <c r="B5" s="1">
        <v>3450</v>
      </c>
      <c r="C5" s="1">
        <v>4041</v>
      </c>
      <c r="D5">
        <f t="shared" si="0"/>
        <v>7491</v>
      </c>
    </row>
    <row r="6" spans="1:4" x14ac:dyDescent="0.25">
      <c r="A6" t="s">
        <v>7</v>
      </c>
      <c r="B6" s="1">
        <v>2649</v>
      </c>
      <c r="C6" s="1">
        <v>1651</v>
      </c>
      <c r="D6">
        <f t="shared" si="0"/>
        <v>4300</v>
      </c>
    </row>
    <row r="7" spans="1:4" x14ac:dyDescent="0.25">
      <c r="A7" t="s">
        <v>8</v>
      </c>
      <c r="B7" s="1">
        <v>2719</v>
      </c>
      <c r="C7" s="1">
        <v>1377</v>
      </c>
      <c r="D7">
        <f t="shared" si="0"/>
        <v>4096</v>
      </c>
    </row>
    <row r="8" spans="1:4" x14ac:dyDescent="0.25">
      <c r="A8" t="s">
        <v>9</v>
      </c>
      <c r="B8" s="1">
        <v>2111</v>
      </c>
      <c r="C8" s="1">
        <v>5851</v>
      </c>
      <c r="D8">
        <f t="shared" si="0"/>
        <v>7962</v>
      </c>
    </row>
    <row r="9" spans="1:4" x14ac:dyDescent="0.25">
      <c r="A9" t="s">
        <v>10</v>
      </c>
      <c r="B9" s="1">
        <v>1395</v>
      </c>
      <c r="C9" s="1">
        <v>7367</v>
      </c>
      <c r="D9">
        <f t="shared" si="0"/>
        <v>8762</v>
      </c>
    </row>
    <row r="10" spans="1:4" x14ac:dyDescent="0.25">
      <c r="A10" t="s">
        <v>11</v>
      </c>
      <c r="B10" s="1">
        <v>1774</v>
      </c>
      <c r="C10" s="1">
        <v>1777</v>
      </c>
      <c r="D10">
        <f t="shared" si="0"/>
        <v>3551</v>
      </c>
    </row>
    <row r="11" spans="1:4" x14ac:dyDescent="0.25">
      <c r="A11" t="s">
        <v>12</v>
      </c>
      <c r="B11" s="1">
        <v>375</v>
      </c>
      <c r="C11" s="1">
        <v>988</v>
      </c>
      <c r="D11">
        <f t="shared" si="0"/>
        <v>1363</v>
      </c>
    </row>
    <row r="12" spans="1:4" x14ac:dyDescent="0.25">
      <c r="A12" t="s">
        <v>13</v>
      </c>
      <c r="B12" s="1">
        <v>1803</v>
      </c>
      <c r="C12" s="1">
        <v>1183</v>
      </c>
      <c r="D12">
        <f t="shared" si="0"/>
        <v>2986</v>
      </c>
    </row>
    <row r="13" spans="1:4" x14ac:dyDescent="0.25">
      <c r="A13" t="s">
        <v>14</v>
      </c>
      <c r="B13" s="1">
        <v>1203</v>
      </c>
      <c r="C13" s="1">
        <v>773</v>
      </c>
      <c r="D13">
        <f t="shared" si="0"/>
        <v>1976</v>
      </c>
    </row>
    <row r="14" spans="1:4" x14ac:dyDescent="0.25">
      <c r="A14" t="s">
        <v>15</v>
      </c>
      <c r="B14" s="1">
        <v>746</v>
      </c>
      <c r="C14" s="1">
        <v>1001</v>
      </c>
      <c r="D14">
        <f t="shared" si="0"/>
        <v>1747</v>
      </c>
    </row>
    <row r="15" spans="1:4" x14ac:dyDescent="0.25">
      <c r="A15" t="s">
        <v>16</v>
      </c>
      <c r="B15" s="1">
        <v>1064</v>
      </c>
      <c r="C15" s="1">
        <v>855</v>
      </c>
      <c r="D15">
        <f t="shared" si="0"/>
        <v>1919</v>
      </c>
    </row>
    <row r="16" spans="1:4" x14ac:dyDescent="0.25">
      <c r="A16" t="s">
        <v>17</v>
      </c>
      <c r="B16" s="1">
        <v>1821</v>
      </c>
      <c r="C16" s="1">
        <v>861</v>
      </c>
      <c r="D16">
        <f t="shared" si="0"/>
        <v>2682</v>
      </c>
    </row>
    <row r="17" spans="1:4" x14ac:dyDescent="0.25">
      <c r="A17" t="s">
        <v>18</v>
      </c>
      <c r="B17" s="1">
        <v>2060</v>
      </c>
      <c r="C17" s="2">
        <v>1789</v>
      </c>
      <c r="D17">
        <f t="shared" si="0"/>
        <v>3849</v>
      </c>
    </row>
    <row r="18" spans="1:4" x14ac:dyDescent="0.25">
      <c r="A18" t="s">
        <v>19</v>
      </c>
      <c r="B18" s="1">
        <v>4168</v>
      </c>
      <c r="C18" s="2">
        <v>1405</v>
      </c>
      <c r="D18">
        <f t="shared" si="0"/>
        <v>5573</v>
      </c>
    </row>
    <row r="19" spans="1:4" x14ac:dyDescent="0.25">
      <c r="A19" t="s">
        <v>20</v>
      </c>
      <c r="B19" s="1">
        <v>4164</v>
      </c>
      <c r="C19" s="1">
        <v>2067</v>
      </c>
      <c r="D19">
        <f t="shared" si="0"/>
        <v>6231</v>
      </c>
    </row>
    <row r="20" spans="1:4" x14ac:dyDescent="0.25">
      <c r="B20">
        <f>SUM(B2:B19)</f>
        <v>39488</v>
      </c>
      <c r="C20">
        <f t="shared" ref="C20:D20" si="1">SUM(C2:C19)</f>
        <v>48391</v>
      </c>
      <c r="D20">
        <f t="shared" si="1"/>
        <v>87879</v>
      </c>
    </row>
    <row r="45" spans="1:3" x14ac:dyDescent="0.25">
      <c r="A45" t="s">
        <v>23</v>
      </c>
    </row>
    <row r="46" spans="1:3" x14ac:dyDescent="0.25">
      <c r="B46" t="s">
        <v>21</v>
      </c>
      <c r="C46" t="s">
        <v>22</v>
      </c>
    </row>
    <row r="47" spans="1:3" x14ac:dyDescent="0.25">
      <c r="A47">
        <v>2013</v>
      </c>
      <c r="B47">
        <v>703502</v>
      </c>
      <c r="C47">
        <v>711481</v>
      </c>
    </row>
    <row r="48" spans="1:3" x14ac:dyDescent="0.25">
      <c r="A48">
        <v>2014</v>
      </c>
      <c r="B48">
        <v>705958</v>
      </c>
      <c r="C48">
        <v>714148</v>
      </c>
    </row>
    <row r="49" spans="1:3" x14ac:dyDescent="0.25">
      <c r="A49">
        <v>2015</v>
      </c>
      <c r="B49">
        <v>708301</v>
      </c>
      <c r="C49">
        <v>716590</v>
      </c>
    </row>
    <row r="72" spans="1:28" x14ac:dyDescent="0.25">
      <c r="A72" t="s">
        <v>29</v>
      </c>
    </row>
    <row r="73" spans="1:28" x14ac:dyDescent="0.25">
      <c r="B73" t="s">
        <v>26</v>
      </c>
      <c r="C73" t="s">
        <v>25</v>
      </c>
      <c r="D73" t="s">
        <v>24</v>
      </c>
      <c r="F73" s="4"/>
      <c r="G73" s="4"/>
      <c r="H73" s="4"/>
      <c r="P73" s="5"/>
      <c r="Q73" s="5" t="s">
        <v>49</v>
      </c>
      <c r="R73" s="5" t="s">
        <v>50</v>
      </c>
      <c r="S73" s="5" t="s">
        <v>51</v>
      </c>
      <c r="T73" s="5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t="s">
        <v>27</v>
      </c>
      <c r="B74">
        <f>139796+4910+27467+1027</f>
        <v>173200</v>
      </c>
      <c r="C74">
        <f>134162+3391+28275+1062</f>
        <v>166890</v>
      </c>
      <c r="D74">
        <v>165321</v>
      </c>
      <c r="O74">
        <v>2015</v>
      </c>
      <c r="P74" s="5" t="s">
        <v>34</v>
      </c>
      <c r="Q74" s="5">
        <v>722</v>
      </c>
      <c r="R74" s="5">
        <v>135984</v>
      </c>
      <c r="S74" s="7">
        <v>7126</v>
      </c>
      <c r="T74" s="5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5" t="s">
        <v>28</v>
      </c>
      <c r="B75">
        <f>37617+9036+25289+5110</f>
        <v>77052</v>
      </c>
      <c r="C75">
        <f>37366+8275+22670+3742</f>
        <v>72053</v>
      </c>
      <c r="D75">
        <v>69618</v>
      </c>
      <c r="P75" s="5" t="s">
        <v>35</v>
      </c>
      <c r="Q75" s="5">
        <v>327</v>
      </c>
      <c r="R75" s="5">
        <v>29337</v>
      </c>
      <c r="S75" s="5">
        <v>1680</v>
      </c>
      <c r="T75" s="5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7" t="s">
        <v>30</v>
      </c>
      <c r="B76">
        <f>17934+23082+1571+1662</f>
        <v>44249</v>
      </c>
      <c r="C76">
        <f>14597+22328+1323+1773</f>
        <v>40021</v>
      </c>
      <c r="D76">
        <v>41676</v>
      </c>
      <c r="P76" s="5"/>
      <c r="Q76" s="5"/>
      <c r="R76" s="5"/>
      <c r="S76" s="5"/>
      <c r="T76" s="12"/>
      <c r="U76" s="12"/>
      <c r="V76" s="12"/>
      <c r="W76" s="12"/>
      <c r="X76" s="12"/>
      <c r="Y76" s="12"/>
      <c r="Z76" s="12"/>
      <c r="AA76" s="12"/>
      <c r="AB76" s="5"/>
    </row>
    <row r="77" spans="1:28" x14ac:dyDescent="0.25">
      <c r="P77" s="5" t="s">
        <v>36</v>
      </c>
      <c r="Q77" s="6">
        <v>102</v>
      </c>
      <c r="R77" s="6">
        <v>45028</v>
      </c>
      <c r="S77" s="6">
        <v>2402</v>
      </c>
      <c r="T77" s="6"/>
      <c r="U77" s="6"/>
      <c r="V77" s="6"/>
      <c r="W77" s="6"/>
      <c r="X77" s="6"/>
      <c r="Y77" s="6"/>
      <c r="Z77" s="6"/>
      <c r="AA77" s="5"/>
      <c r="AB77" s="5"/>
    </row>
    <row r="78" spans="1:28" x14ac:dyDescent="0.25">
      <c r="P78" s="7" t="s">
        <v>37</v>
      </c>
      <c r="Q78" s="6">
        <v>363</v>
      </c>
      <c r="R78" s="6">
        <v>26559</v>
      </c>
      <c r="S78" s="6">
        <v>1758</v>
      </c>
      <c r="T78" s="6"/>
      <c r="U78" s="6"/>
      <c r="V78" s="6"/>
      <c r="W78" s="6"/>
      <c r="X78" s="6"/>
      <c r="Y78" s="6"/>
      <c r="Z78" s="6"/>
      <c r="AA78" s="5"/>
      <c r="AB78" s="5"/>
    </row>
    <row r="79" spans="1:28" x14ac:dyDescent="0.25">
      <c r="E79" s="5"/>
      <c r="F79" s="5"/>
      <c r="G79" s="5"/>
      <c r="H79" s="5"/>
      <c r="I79" s="5"/>
      <c r="J79" s="5"/>
      <c r="K79" s="5"/>
      <c r="L79" s="5"/>
      <c r="M79" s="5"/>
      <c r="P79" s="5"/>
      <c r="Q79" s="6"/>
      <c r="R79" s="6"/>
      <c r="S79" s="6"/>
      <c r="T79" s="6"/>
      <c r="U79" s="6"/>
      <c r="V79" s="6"/>
      <c r="W79" s="6"/>
      <c r="X79" s="6"/>
      <c r="Y79" s="6"/>
      <c r="Z79" s="6"/>
      <c r="AA79" s="5"/>
      <c r="AB79" s="5"/>
    </row>
    <row r="80" spans="1:28" x14ac:dyDescent="0.25">
      <c r="E80" s="5"/>
      <c r="F80" s="5"/>
      <c r="G80" s="5"/>
      <c r="H80" s="5"/>
      <c r="I80" s="5"/>
      <c r="J80" s="5"/>
      <c r="K80" s="5"/>
      <c r="L80" s="5"/>
      <c r="M80" s="5"/>
      <c r="O80">
        <v>2014</v>
      </c>
      <c r="P80" s="7" t="s">
        <v>52</v>
      </c>
      <c r="Q80" s="17">
        <v>89</v>
      </c>
      <c r="R80" s="17">
        <v>36925</v>
      </c>
      <c r="S80" s="17">
        <v>2709</v>
      </c>
      <c r="T80" s="5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5" t="s">
        <v>34</v>
      </c>
      <c r="B81" s="6">
        <v>135984</v>
      </c>
      <c r="C81" s="6">
        <f>SUM(B81:B82)</f>
        <v>165321</v>
      </c>
      <c r="D81" s="6"/>
      <c r="E81" s="6"/>
      <c r="F81" s="6"/>
      <c r="G81" s="6"/>
      <c r="H81" s="6"/>
      <c r="I81" s="6"/>
      <c r="J81" s="5"/>
      <c r="K81" s="5"/>
      <c r="L81" s="5"/>
      <c r="M81" s="5"/>
      <c r="P81" s="7" t="s">
        <v>53</v>
      </c>
      <c r="Q81" s="17">
        <v>48</v>
      </c>
      <c r="R81" s="17">
        <v>4751</v>
      </c>
      <c r="S81" s="17">
        <v>339</v>
      </c>
      <c r="T81" s="5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5" t="s">
        <v>35</v>
      </c>
      <c r="B82" s="6">
        <v>29337</v>
      </c>
      <c r="C82" s="6"/>
      <c r="D82" s="6"/>
      <c r="E82" s="6"/>
      <c r="F82" s="6"/>
      <c r="G82" s="6"/>
      <c r="H82" s="6"/>
      <c r="I82" s="6"/>
      <c r="J82" s="5"/>
      <c r="K82" s="5"/>
      <c r="L82" s="5"/>
      <c r="M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x14ac:dyDescent="0.25">
      <c r="A83" s="5" t="s">
        <v>36</v>
      </c>
      <c r="B83" s="6">
        <v>43059</v>
      </c>
      <c r="C83" s="6">
        <f>SUM(B83:B84)</f>
        <v>69618</v>
      </c>
      <c r="D83" s="6"/>
      <c r="E83" s="6"/>
      <c r="F83" s="6"/>
      <c r="G83" s="6"/>
      <c r="H83" s="6"/>
      <c r="I83" s="6"/>
      <c r="J83" s="5"/>
      <c r="K83" s="5"/>
      <c r="L83" s="5"/>
      <c r="M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x14ac:dyDescent="0.25">
      <c r="A84" s="7" t="s">
        <v>37</v>
      </c>
      <c r="B84" s="17">
        <v>26559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x14ac:dyDescent="0.25">
      <c r="A85" s="7" t="s">
        <v>38</v>
      </c>
      <c r="B85">
        <v>36925</v>
      </c>
      <c r="C85">
        <f>SUM(B85:B86)</f>
        <v>41676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x14ac:dyDescent="0.25">
      <c r="A86" s="7" t="s">
        <v>39</v>
      </c>
      <c r="B86" s="17">
        <v>4751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91" spans="1:28" x14ac:dyDescent="0.25"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8" x14ac:dyDescent="0.25"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8" x14ac:dyDescent="0.25"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8" x14ac:dyDescent="0.25">
      <c r="A94" t="s">
        <v>31</v>
      </c>
      <c r="O94" s="5"/>
      <c r="P94" s="5"/>
      <c r="Q94" s="5"/>
      <c r="R94" s="11"/>
      <c r="S94" s="11"/>
      <c r="T94" s="11"/>
      <c r="U94" s="11"/>
      <c r="V94" s="11"/>
      <c r="W94" s="11"/>
      <c r="X94" s="11"/>
      <c r="Y94" s="5"/>
      <c r="Z94" s="5"/>
    </row>
    <row r="95" spans="1:28" x14ac:dyDescent="0.25">
      <c r="B95">
        <v>2013</v>
      </c>
      <c r="C95">
        <v>2014</v>
      </c>
      <c r="D95">
        <v>2015</v>
      </c>
      <c r="O95" s="5"/>
      <c r="P95" s="10"/>
      <c r="Q95" s="10"/>
      <c r="R95" s="10"/>
      <c r="S95" s="10"/>
      <c r="T95" s="10"/>
      <c r="U95" s="10"/>
      <c r="V95" s="10"/>
      <c r="W95" s="10"/>
      <c r="X95" s="5"/>
      <c r="Y95" s="5"/>
      <c r="Z95" s="5"/>
    </row>
    <row r="96" spans="1:28" ht="15.75" thickBot="1" x14ac:dyDescent="0.3">
      <c r="A96" t="s">
        <v>27</v>
      </c>
      <c r="B96">
        <f>710+21+313+14</f>
        <v>1058</v>
      </c>
      <c r="C96">
        <v>1058</v>
      </c>
      <c r="D96">
        <v>1049</v>
      </c>
      <c r="O96" s="5"/>
      <c r="P96" s="10"/>
      <c r="Q96" s="10"/>
      <c r="R96" s="10"/>
      <c r="S96" s="10"/>
      <c r="T96" s="10"/>
      <c r="U96" s="10"/>
      <c r="V96" s="10"/>
      <c r="W96" s="10"/>
      <c r="X96" s="5"/>
      <c r="Y96" s="5"/>
      <c r="Z96" s="5"/>
    </row>
    <row r="97" spans="1:26" ht="15.75" thickTop="1" x14ac:dyDescent="0.25">
      <c r="A97" s="5" t="s">
        <v>28</v>
      </c>
      <c r="B97">
        <v>462</v>
      </c>
      <c r="C97">
        <v>463</v>
      </c>
      <c r="D97">
        <v>465</v>
      </c>
      <c r="O97" s="5"/>
      <c r="P97" s="10"/>
      <c r="Q97" s="10"/>
      <c r="R97" s="13">
        <v>990</v>
      </c>
      <c r="S97" s="8">
        <v>3.7450000000000001</v>
      </c>
      <c r="T97" s="8">
        <v>18</v>
      </c>
      <c r="U97" s="8">
        <v>1</v>
      </c>
      <c r="V97" s="8">
        <v>1</v>
      </c>
      <c r="W97" s="8">
        <v>2</v>
      </c>
      <c r="X97" s="5"/>
      <c r="Y97" s="5"/>
      <c r="Z97" s="5"/>
    </row>
    <row r="98" spans="1:26" x14ac:dyDescent="0.25">
      <c r="A98" s="7" t="s">
        <v>30</v>
      </c>
      <c r="B98">
        <v>124</v>
      </c>
      <c r="C98">
        <v>136</v>
      </c>
      <c r="D98">
        <v>137</v>
      </c>
      <c r="O98" s="5"/>
      <c r="P98" s="5"/>
      <c r="Q98" s="5"/>
      <c r="R98" s="14">
        <v>950</v>
      </c>
      <c r="S98" s="9">
        <v>3.262</v>
      </c>
      <c r="T98" s="9">
        <v>18</v>
      </c>
      <c r="U98" s="9">
        <v>1</v>
      </c>
      <c r="V98" s="9">
        <v>1</v>
      </c>
      <c r="W98" s="9">
        <v>2</v>
      </c>
      <c r="X98" s="5"/>
      <c r="Y98" s="5"/>
      <c r="Z98" s="5"/>
    </row>
    <row r="99" spans="1:26" x14ac:dyDescent="0.25"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5">
      <c r="A100" s="5"/>
      <c r="B100" s="19"/>
      <c r="C100" s="19"/>
      <c r="D100" s="19"/>
      <c r="E100" s="19"/>
      <c r="F100" s="19"/>
      <c r="G100" s="19"/>
      <c r="H100" s="5"/>
      <c r="I100" s="5"/>
      <c r="J100" s="5"/>
      <c r="O100" s="5"/>
      <c r="P100" s="5"/>
      <c r="Q100" s="5"/>
      <c r="R100" s="5">
        <v>990</v>
      </c>
      <c r="S100" s="5">
        <v>3745</v>
      </c>
      <c r="T100" s="5">
        <v>18</v>
      </c>
      <c r="U100" s="7">
        <v>1</v>
      </c>
      <c r="V100" s="7">
        <v>1</v>
      </c>
      <c r="W100" s="7">
        <v>2</v>
      </c>
      <c r="X100" s="5">
        <f>SUM(R100:W100)</f>
        <v>4757</v>
      </c>
      <c r="Y100" s="5"/>
      <c r="Z100" s="5"/>
    </row>
    <row r="101" spans="1:26" x14ac:dyDescent="0.25">
      <c r="A101" s="5"/>
      <c r="B101" s="10"/>
      <c r="C101" s="10"/>
      <c r="D101" s="10"/>
      <c r="E101" s="10"/>
      <c r="F101" s="10"/>
      <c r="G101" s="10"/>
      <c r="H101" s="5"/>
      <c r="I101" s="5"/>
      <c r="J101" s="5"/>
      <c r="O101" s="5"/>
      <c r="P101" s="5"/>
      <c r="Q101" s="5"/>
      <c r="R101" s="15">
        <v>950</v>
      </c>
      <c r="S101" s="10">
        <v>3262</v>
      </c>
      <c r="T101" s="10">
        <v>18</v>
      </c>
      <c r="U101" s="10">
        <v>1</v>
      </c>
      <c r="V101" s="10">
        <v>1</v>
      </c>
      <c r="W101" s="10">
        <v>2</v>
      </c>
      <c r="X101" s="5">
        <f>SUM(R101:W101)</f>
        <v>4234</v>
      </c>
      <c r="Y101" s="5"/>
      <c r="Z101" s="5"/>
    </row>
    <row r="102" spans="1:26" x14ac:dyDescent="0.25">
      <c r="A102" s="5" t="s">
        <v>32</v>
      </c>
      <c r="B102" s="10"/>
      <c r="C102" s="10"/>
      <c r="D102" s="10"/>
      <c r="E102" s="10"/>
      <c r="F102" s="10"/>
      <c r="G102" s="10"/>
      <c r="H102" s="5"/>
      <c r="I102" s="5"/>
      <c r="J102" s="5"/>
    </row>
    <row r="103" spans="1:26" x14ac:dyDescent="0.25">
      <c r="A103" s="5"/>
      <c r="B103" s="10">
        <v>2013</v>
      </c>
      <c r="C103" s="10">
        <v>2014</v>
      </c>
      <c r="D103" s="10">
        <v>2015</v>
      </c>
      <c r="E103" s="10"/>
      <c r="F103" s="10"/>
      <c r="G103" s="10"/>
      <c r="H103" s="5"/>
      <c r="I103" s="5"/>
      <c r="J103" s="5"/>
    </row>
    <row r="104" spans="1:26" x14ac:dyDescent="0.25">
      <c r="A104" s="5" t="s">
        <v>33</v>
      </c>
      <c r="B104" s="16">
        <v>850000</v>
      </c>
      <c r="C104" s="16">
        <v>1000000</v>
      </c>
      <c r="D104" s="16">
        <v>1373000</v>
      </c>
      <c r="E104" s="10"/>
      <c r="F104" s="10"/>
      <c r="G104" s="10"/>
      <c r="H104" s="5"/>
      <c r="I104" s="5"/>
      <c r="J104" s="5"/>
      <c r="R104">
        <v>1032</v>
      </c>
      <c r="S104">
        <f>R104-R105</f>
        <v>127</v>
      </c>
    </row>
    <row r="105" spans="1:26" x14ac:dyDescent="0.25">
      <c r="A105" s="5"/>
      <c r="B105" s="10"/>
      <c r="C105" s="10"/>
      <c r="D105" s="10"/>
      <c r="E105" s="10"/>
      <c r="F105" s="10"/>
      <c r="G105" s="10"/>
      <c r="H105" s="5"/>
      <c r="I105" s="5"/>
      <c r="J105" s="5"/>
      <c r="R105">
        <v>905</v>
      </c>
      <c r="S105" s="3">
        <f>S104/R105</f>
        <v>0.14033149171270717</v>
      </c>
    </row>
    <row r="106" spans="1:26" x14ac:dyDescent="0.25">
      <c r="A106" s="5"/>
      <c r="B106" s="10"/>
      <c r="C106" s="10"/>
      <c r="D106" s="10"/>
      <c r="E106" s="10"/>
      <c r="F106" s="10"/>
      <c r="G106" s="10"/>
      <c r="H106" s="5"/>
      <c r="I106" s="5"/>
      <c r="J106" s="5"/>
    </row>
    <row r="107" spans="1:26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26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26" x14ac:dyDescent="0.25">
      <c r="R109">
        <f>296+31</f>
        <v>327</v>
      </c>
    </row>
    <row r="122" spans="1:5" x14ac:dyDescent="0.25">
      <c r="A122" t="s">
        <v>40</v>
      </c>
    </row>
    <row r="125" spans="1:5" x14ac:dyDescent="0.25">
      <c r="B125" t="s">
        <v>41</v>
      </c>
      <c r="C125" t="s">
        <v>42</v>
      </c>
      <c r="D125" t="s">
        <v>43</v>
      </c>
      <c r="E125" t="s">
        <v>44</v>
      </c>
    </row>
    <row r="126" spans="1:5" x14ac:dyDescent="0.25">
      <c r="A126">
        <v>2013</v>
      </c>
      <c r="B126">
        <v>327</v>
      </c>
      <c r="C126">
        <v>9003</v>
      </c>
      <c r="D126">
        <v>216</v>
      </c>
      <c r="E126">
        <v>4198</v>
      </c>
    </row>
    <row r="127" spans="1:5" x14ac:dyDescent="0.25">
      <c r="A127">
        <v>2014</v>
      </c>
      <c r="B127">
        <v>338</v>
      </c>
      <c r="C127">
        <v>9797</v>
      </c>
      <c r="D127">
        <v>206</v>
      </c>
      <c r="E127">
        <v>4796</v>
      </c>
    </row>
    <row r="128" spans="1:5" x14ac:dyDescent="0.25">
      <c r="A128">
        <v>2015</v>
      </c>
      <c r="B128">
        <v>356</v>
      </c>
      <c r="C128">
        <v>10059</v>
      </c>
      <c r="D128">
        <v>249</v>
      </c>
      <c r="E128">
        <v>4871</v>
      </c>
    </row>
    <row r="136" spans="1:4" x14ac:dyDescent="0.25">
      <c r="B136">
        <v>2013</v>
      </c>
      <c r="C136">
        <v>2014</v>
      </c>
      <c r="D136">
        <v>2015</v>
      </c>
    </row>
    <row r="137" spans="1:4" x14ac:dyDescent="0.25">
      <c r="A137" t="s">
        <v>41</v>
      </c>
      <c r="B137">
        <v>327</v>
      </c>
      <c r="C137">
        <v>338</v>
      </c>
      <c r="D137">
        <v>356</v>
      </c>
    </row>
    <row r="138" spans="1:4" x14ac:dyDescent="0.25">
      <c r="A138" t="s">
        <v>42</v>
      </c>
      <c r="B138">
        <v>9003</v>
      </c>
      <c r="C138">
        <v>9797</v>
      </c>
      <c r="D138">
        <v>10059</v>
      </c>
    </row>
    <row r="139" spans="1:4" x14ac:dyDescent="0.25">
      <c r="A139" t="s">
        <v>43</v>
      </c>
      <c r="B139">
        <v>216</v>
      </c>
      <c r="C139">
        <v>206</v>
      </c>
      <c r="D139">
        <v>249</v>
      </c>
    </row>
    <row r="140" spans="1:4" x14ac:dyDescent="0.25">
      <c r="A140" t="s">
        <v>44</v>
      </c>
      <c r="B140">
        <v>4198</v>
      </c>
      <c r="C140">
        <v>4796</v>
      </c>
      <c r="D140">
        <v>4871</v>
      </c>
    </row>
    <row r="144" spans="1:4" x14ac:dyDescent="0.25">
      <c r="A144" t="s">
        <v>45</v>
      </c>
    </row>
    <row r="146" spans="1:4" x14ac:dyDescent="0.25">
      <c r="B146">
        <v>2013</v>
      </c>
      <c r="C146">
        <v>2014</v>
      </c>
      <c r="D146">
        <v>2015</v>
      </c>
    </row>
    <row r="147" spans="1:4" x14ac:dyDescent="0.25">
      <c r="A147" t="s">
        <v>46</v>
      </c>
      <c r="B147" s="18">
        <v>4742063</v>
      </c>
      <c r="C147" s="18">
        <v>5487229</v>
      </c>
      <c r="D147" s="18">
        <v>7281151</v>
      </c>
    </row>
    <row r="148" spans="1:4" x14ac:dyDescent="0.25">
      <c r="A148" t="s">
        <v>47</v>
      </c>
      <c r="B148" s="18">
        <v>3458388</v>
      </c>
      <c r="C148" s="18">
        <v>4070288</v>
      </c>
      <c r="D148" s="18">
        <v>4944111</v>
      </c>
    </row>
    <row r="149" spans="1:4" x14ac:dyDescent="0.25">
      <c r="A149" t="s">
        <v>48</v>
      </c>
      <c r="B149" s="18">
        <v>1283675</v>
      </c>
      <c r="C149" s="18">
        <v>1416941</v>
      </c>
      <c r="D149" s="18">
        <v>2337040</v>
      </c>
    </row>
  </sheetData>
  <mergeCells count="3">
    <mergeCell ref="B100:C100"/>
    <mergeCell ref="D100:E100"/>
    <mergeCell ref="F100:G10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36"/>
  <sheetViews>
    <sheetView topLeftCell="B1" workbookViewId="0">
      <selection activeCell="O23" sqref="O23"/>
    </sheetView>
  </sheetViews>
  <sheetFormatPr defaultRowHeight="15" x14ac:dyDescent="0.25"/>
  <sheetData>
    <row r="2" spans="4:15" x14ac:dyDescent="0.25">
      <c r="D2">
        <v>192</v>
      </c>
      <c r="E2">
        <v>2161</v>
      </c>
      <c r="F2">
        <v>4704</v>
      </c>
      <c r="G2">
        <v>4495</v>
      </c>
      <c r="H2">
        <f>SUM(D2:G2)</f>
        <v>11552</v>
      </c>
    </row>
    <row r="3" spans="4:15" x14ac:dyDescent="0.25">
      <c r="D3" s="3">
        <f>D2/H2</f>
        <v>1.662049861495845E-2</v>
      </c>
      <c r="E3" s="3">
        <f>E2/H2</f>
        <v>0.18706717451523547</v>
      </c>
      <c r="F3" s="3">
        <f>F2/H2</f>
        <v>0.40720221606648199</v>
      </c>
      <c r="G3" s="3">
        <f>G2/H2</f>
        <v>0.38911011080332408</v>
      </c>
      <c r="J3">
        <v>5745</v>
      </c>
      <c r="K3">
        <v>5061</v>
      </c>
      <c r="L3">
        <f>SUM(J3:K3)</f>
        <v>10806</v>
      </c>
    </row>
    <row r="4" spans="4:15" x14ac:dyDescent="0.25">
      <c r="J4">
        <v>107</v>
      </c>
      <c r="K4">
        <v>32</v>
      </c>
      <c r="L4">
        <f t="shared" ref="L4:L8" si="0">SUM(J4:K4)</f>
        <v>139</v>
      </c>
    </row>
    <row r="5" spans="4:15" x14ac:dyDescent="0.25">
      <c r="J5">
        <v>433</v>
      </c>
      <c r="K5">
        <v>114</v>
      </c>
      <c r="L5">
        <f t="shared" si="0"/>
        <v>547</v>
      </c>
    </row>
    <row r="6" spans="4:15" x14ac:dyDescent="0.25">
      <c r="J6">
        <v>45</v>
      </c>
      <c r="K6">
        <v>15</v>
      </c>
      <c r="L6">
        <f t="shared" si="0"/>
        <v>60</v>
      </c>
    </row>
    <row r="7" spans="4:15" x14ac:dyDescent="0.25">
      <c r="J7">
        <f>SUM(J3:J6)</f>
        <v>6330</v>
      </c>
      <c r="K7">
        <f>SUM(K3:K6)</f>
        <v>5222</v>
      </c>
      <c r="L7">
        <f>SUM(L3:L6)</f>
        <v>11552</v>
      </c>
    </row>
    <row r="8" spans="4:15" x14ac:dyDescent="0.25">
      <c r="J8" s="3">
        <f>J7/L7</f>
        <v>0.54795706371191133</v>
      </c>
      <c r="K8" s="3">
        <f>K7/L7</f>
        <v>0.45204293628808867</v>
      </c>
      <c r="L8">
        <f t="shared" si="0"/>
        <v>1</v>
      </c>
    </row>
    <row r="9" spans="4:15" x14ac:dyDescent="0.25">
      <c r="D9">
        <v>237</v>
      </c>
      <c r="E9">
        <v>575</v>
      </c>
      <c r="F9">
        <v>2108</v>
      </c>
      <c r="G9">
        <v>63</v>
      </c>
      <c r="H9">
        <v>1298</v>
      </c>
      <c r="I9">
        <v>794</v>
      </c>
      <c r="J9">
        <v>126</v>
      </c>
      <c r="K9">
        <v>6047</v>
      </c>
      <c r="L9">
        <v>303</v>
      </c>
      <c r="M9">
        <v>1</v>
      </c>
      <c r="N9">
        <f>SUM(D9:M9)</f>
        <v>11552</v>
      </c>
    </row>
    <row r="10" spans="4:15" x14ac:dyDescent="0.25">
      <c r="F10">
        <f>SUM(D9:F9)</f>
        <v>2920</v>
      </c>
      <c r="M10">
        <f>SUM(G9:M9)</f>
        <v>8632</v>
      </c>
    </row>
    <row r="11" spans="4:15" x14ac:dyDescent="0.25">
      <c r="F11" s="3">
        <f>F10/N9</f>
        <v>0.25277008310249305</v>
      </c>
      <c r="G11" s="3"/>
      <c r="H11" s="3"/>
      <c r="I11" s="3"/>
      <c r="J11" s="3"/>
      <c r="K11" s="3"/>
      <c r="L11" s="3"/>
      <c r="M11" s="3">
        <f>M10/N9</f>
        <v>0.74722991689750695</v>
      </c>
    </row>
    <row r="16" spans="4:15" x14ac:dyDescent="0.25">
      <c r="N16">
        <v>708316</v>
      </c>
      <c r="O16" s="3">
        <f>N16/N18</f>
        <v>0.49710223245303148</v>
      </c>
    </row>
    <row r="17" spans="5:15" x14ac:dyDescent="0.25">
      <c r="N17">
        <v>716574</v>
      </c>
      <c r="O17" s="3">
        <f>N17/N18</f>
        <v>0.50289776754696858</v>
      </c>
    </row>
    <row r="18" spans="5:15" x14ac:dyDescent="0.25">
      <c r="E18">
        <v>4128</v>
      </c>
      <c r="F18" s="3">
        <f>E18/E23</f>
        <v>0.40867240867240867</v>
      </c>
      <c r="I18">
        <v>10101</v>
      </c>
      <c r="J18" s="3">
        <f>I18/I20</f>
        <v>0.60955886790175606</v>
      </c>
      <c r="N18">
        <f>SUM(N16:N17)</f>
        <v>1424890</v>
      </c>
    </row>
    <row r="19" spans="5:15" x14ac:dyDescent="0.25">
      <c r="E19">
        <v>360</v>
      </c>
      <c r="I19">
        <f>I20-I18</f>
        <v>6470</v>
      </c>
      <c r="J19" s="3">
        <f>I19/I20</f>
        <v>0.39044113209824394</v>
      </c>
    </row>
    <row r="20" spans="5:15" x14ac:dyDescent="0.25">
      <c r="E20">
        <v>44</v>
      </c>
      <c r="I20">
        <v>16571</v>
      </c>
    </row>
    <row r="21" spans="5:15" x14ac:dyDescent="0.25">
      <c r="E21">
        <v>3783</v>
      </c>
    </row>
    <row r="22" spans="5:15" x14ac:dyDescent="0.25">
      <c r="E22">
        <v>2416</v>
      </c>
    </row>
    <row r="23" spans="5:15" x14ac:dyDescent="0.25">
      <c r="E23">
        <v>10101</v>
      </c>
    </row>
    <row r="26" spans="5:15" x14ac:dyDescent="0.25">
      <c r="J26">
        <v>35</v>
      </c>
      <c r="L26">
        <v>37</v>
      </c>
    </row>
    <row r="27" spans="5:15" x14ac:dyDescent="0.25">
      <c r="J27">
        <v>29</v>
      </c>
      <c r="L27">
        <v>20</v>
      </c>
    </row>
    <row r="28" spans="5:15" x14ac:dyDescent="0.25">
      <c r="J28">
        <v>31</v>
      </c>
      <c r="L28">
        <v>28</v>
      </c>
    </row>
    <row r="29" spans="5:15" x14ac:dyDescent="0.25">
      <c r="J29">
        <v>28</v>
      </c>
      <c r="L29">
        <v>39</v>
      </c>
    </row>
    <row r="30" spans="5:15" x14ac:dyDescent="0.25">
      <c r="J30">
        <v>37</v>
      </c>
      <c r="L30">
        <v>32</v>
      </c>
    </row>
    <row r="31" spans="5:15" x14ac:dyDescent="0.25">
      <c r="J31">
        <v>20</v>
      </c>
      <c r="L31">
        <v>34</v>
      </c>
    </row>
    <row r="32" spans="5:15" x14ac:dyDescent="0.25">
      <c r="J32">
        <v>27</v>
      </c>
      <c r="L32">
        <v>36</v>
      </c>
    </row>
    <row r="33" spans="10:12" x14ac:dyDescent="0.25">
      <c r="J33">
        <v>34</v>
      </c>
      <c r="L33">
        <v>35</v>
      </c>
    </row>
    <row r="34" spans="10:12" x14ac:dyDescent="0.25">
      <c r="J34">
        <v>34</v>
      </c>
      <c r="L34">
        <v>27</v>
      </c>
    </row>
    <row r="35" spans="10:12" x14ac:dyDescent="0.25">
      <c r="J35">
        <v>27</v>
      </c>
      <c r="L35">
        <v>27</v>
      </c>
    </row>
    <row r="36" spans="10:12" x14ac:dyDescent="0.25">
      <c r="J36">
        <f>SUM(J18:J35)</f>
        <v>303</v>
      </c>
      <c r="L36">
        <f>SUM(L18:L35)</f>
        <v>315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puji pc</dc:creator>
  <cp:lastModifiedBy>puji pc</cp:lastModifiedBy>
  <dcterms:created xsi:type="dcterms:W3CDTF">2016-05-30T08:28:43Z</dcterms:created>
  <dcterms:modified xsi:type="dcterms:W3CDTF">2017-09-26T00:38:32Z</dcterms:modified>
</cp:coreProperties>
</file>