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Δ Smad-Lock (Brankas Smadav) Δ\ZAHRA\DATABASE SDM\DATA KEPEG\DUK 2020\"/>
    </mc:Choice>
  </mc:AlternateContent>
  <bookViews>
    <workbookView xWindow="990" yWindow="-45" windowWidth="6120" windowHeight="7665" firstSheet="10" activeTab="14"/>
  </bookViews>
  <sheets>
    <sheet name="DUK" sheetId="54" r:id="rId1"/>
    <sheet name="SDM" sheetId="79" r:id="rId2"/>
    <sheet name="BLUD &amp; UPAH HAR. JAN" sheetId="69" r:id="rId3"/>
    <sheet name="DOK. MITRA" sheetId="28" r:id="rId4"/>
    <sheet name="JML PNS" sheetId="11" r:id="rId5"/>
    <sheet name="Nama JFU PNS" sheetId="75" r:id="rId6"/>
    <sheet name="JML JFU PNS" sheetId="76" r:id="rId7"/>
    <sheet name="Nama JFT PNS" sheetId="74" r:id="rId8"/>
    <sheet name="JML JFT PNS" sheetId="12" r:id="rId9"/>
    <sheet name="Nama JFU NonPNS " sheetId="60" r:id="rId10"/>
    <sheet name="JFU NonPNS" sheetId="80" r:id="rId11"/>
    <sheet name="NAMA JFT NonPNS" sheetId="61" r:id="rId12"/>
    <sheet name="JFT NON PNS" sheetId="15" r:id="rId13"/>
    <sheet name=" Gol." sheetId="16" r:id="rId14"/>
    <sheet name="PENDIDIKAN" sheetId="17" r:id="rId15"/>
    <sheet name="PER PNDDKN APR'17 BARU" sheetId="77" state="hidden" r:id="rId16"/>
    <sheet name="PER RUANG Renbut Sept '18" sheetId="66" state="hidden" r:id="rId17"/>
    <sheet name="KELET" sheetId="1" state="hidden" r:id="rId18"/>
  </sheets>
  <definedNames>
    <definedName name="_xlnm._FilterDatabase" localSheetId="2" hidden="1">'BLUD &amp; UPAH HAR. JAN'!$A$6:$P$362</definedName>
    <definedName name="_xlnm._FilterDatabase" localSheetId="0" hidden="1">DUK!$A$6:$AA$752</definedName>
    <definedName name="_xlnm._FilterDatabase" localSheetId="11" hidden="1">'NAMA JFT NonPNS'!$A$1:$E$107</definedName>
    <definedName name="_xlnm._FilterDatabase" localSheetId="7" hidden="1">'Nama JFT PNS'!$A$3:$E$84</definedName>
    <definedName name="_xlnm._FilterDatabase" localSheetId="9" hidden="1">'Nama JFU NonPNS '!#REF!</definedName>
    <definedName name="_xlnm._FilterDatabase" localSheetId="1" hidden="1">SDM!$A$3:$H$570</definedName>
    <definedName name="_xlnm.Print_Area" localSheetId="13">' Gol.'!$A$1:$E$27</definedName>
    <definedName name="_xlnm.Print_Area" localSheetId="2">'BLUD &amp; UPAH HAR. JAN'!$A$1:$K$364</definedName>
    <definedName name="_xlnm.Print_Area" localSheetId="3">'DOK. MITRA'!$A$1:$G$29</definedName>
    <definedName name="_xlnm.Print_Area" localSheetId="0">DUK!$A$1:$N$769</definedName>
    <definedName name="_xlnm.Print_Area" localSheetId="12">'JFT NON PNS'!$A$1:$C$16</definedName>
    <definedName name="_xlnm.Print_Area" localSheetId="10">'JFU NonPNS'!$A$1:$C$61</definedName>
    <definedName name="_xlnm.Print_Area" localSheetId="8">'JML JFT PNS'!$A$1:$C$30</definedName>
    <definedName name="_xlnm.Print_Area" localSheetId="6">'JML JFU PNS'!$A$1:$C$68</definedName>
    <definedName name="_xlnm.Print_Area" localSheetId="4">'JML PNS'!$A$1:$D$45</definedName>
    <definedName name="_xlnm.Print_Area" localSheetId="11">'NAMA JFT NonPNS'!$A$1:$E$115</definedName>
    <definedName name="_xlnm.Print_Area" localSheetId="7">'Nama JFT PNS'!$A$1:$F$354</definedName>
    <definedName name="_xlnm.Print_Area" localSheetId="9">'Nama JFU NonPNS '!$A$1:$E$156</definedName>
    <definedName name="_xlnm.Print_Area" localSheetId="5">'Nama JFU PNS'!$A$1:$F$155</definedName>
    <definedName name="_xlnm.Print_Area" localSheetId="14">PENDIDIKAN!$A$1:$D$45</definedName>
    <definedName name="_xlnm.Print_Area" localSheetId="16">'PER RUANG Renbut Sept ''18'!$A$1:$I$634</definedName>
    <definedName name="_xlnm.Print_Area" localSheetId="1">SDM!$A$1:$H$576</definedName>
    <definedName name="_xlnm.Print_Titles" localSheetId="2">'BLUD &amp; UPAH HAR. JAN'!$6:$8</definedName>
    <definedName name="_xlnm.Print_Titles" localSheetId="0">DUK!$6:$10</definedName>
    <definedName name="_xlnm.Print_Titles" localSheetId="1">SDM!$3:$3</definedName>
  </definedNames>
  <calcPr calcId="162913"/>
</workbook>
</file>

<file path=xl/calcChain.xml><?xml version="1.0" encoding="utf-8"?>
<calcChain xmlns="http://schemas.openxmlformats.org/spreadsheetml/2006/main">
  <c r="I4" i="28" l="1"/>
  <c r="N4" i="69"/>
  <c r="K5" i="69"/>
  <c r="H2" i="79"/>
  <c r="Y8" i="54"/>
  <c r="N5" i="54"/>
  <c r="C30" i="12" l="1"/>
  <c r="F315" i="54"/>
  <c r="G315" i="54"/>
  <c r="D316" i="54"/>
  <c r="F629" i="54" l="1"/>
  <c r="G629" i="54"/>
  <c r="F631" i="54"/>
  <c r="G631" i="54"/>
  <c r="D630" i="54"/>
  <c r="AC22" i="54" l="1"/>
  <c r="C21" i="80" l="1"/>
  <c r="C39" i="80"/>
  <c r="C67" i="76" l="1"/>
  <c r="Y627" i="54" l="1"/>
  <c r="F627" i="54"/>
  <c r="G627" i="54"/>
  <c r="D628" i="54"/>
  <c r="F667" i="54" l="1"/>
  <c r="G667" i="54"/>
  <c r="Y667" i="54"/>
  <c r="D668" i="54"/>
  <c r="G499" i="54"/>
  <c r="F499" i="54"/>
  <c r="F519" i="54" l="1"/>
  <c r="G519" i="54"/>
  <c r="D520" i="54"/>
  <c r="Y519" i="54"/>
  <c r="F517" i="54"/>
  <c r="G517" i="54"/>
  <c r="Y517" i="54"/>
  <c r="D518" i="54"/>
  <c r="Q13" i="69"/>
  <c r="D622" i="54" l="1"/>
  <c r="D624" i="54"/>
  <c r="D514" i="54" l="1"/>
  <c r="D502" i="54" l="1"/>
  <c r="F581" i="54" l="1"/>
  <c r="G581" i="54"/>
  <c r="F583" i="54"/>
  <c r="G583" i="54"/>
  <c r="F585" i="54"/>
  <c r="G585" i="54"/>
  <c r="F587" i="54"/>
  <c r="G587" i="54"/>
  <c r="F589" i="54"/>
  <c r="G589" i="54"/>
  <c r="F591" i="54"/>
  <c r="G591" i="54"/>
  <c r="Y389" i="54"/>
  <c r="Y391" i="54"/>
  <c r="Y393" i="54"/>
  <c r="D394" i="54"/>
  <c r="D392" i="54"/>
  <c r="F391" i="54"/>
  <c r="G391" i="54"/>
  <c r="F393" i="54"/>
  <c r="G393" i="54"/>
  <c r="D592" i="54"/>
  <c r="D590" i="54"/>
  <c r="D588" i="54"/>
  <c r="D586" i="54"/>
  <c r="D584" i="54"/>
  <c r="D582" i="54"/>
  <c r="Y581" i="54"/>
  <c r="Y583" i="54"/>
  <c r="Y585" i="54"/>
  <c r="Y587" i="54"/>
  <c r="Y589" i="54"/>
  <c r="Y591" i="54"/>
  <c r="Y11" i="54" l="1"/>
  <c r="F389" i="54" l="1"/>
  <c r="G389" i="54"/>
  <c r="D390" i="54"/>
  <c r="D388" i="54"/>
  <c r="Y387" i="54"/>
  <c r="F387" i="54"/>
  <c r="G387" i="54"/>
  <c r="N9" i="69" l="1"/>
  <c r="Y17" i="54"/>
  <c r="Y19" i="54"/>
  <c r="Y21" i="54"/>
  <c r="Y23" i="54"/>
  <c r="Y25" i="54"/>
  <c r="Y27" i="54"/>
  <c r="Y29" i="54"/>
  <c r="Y31" i="54"/>
  <c r="Y33" i="54"/>
  <c r="Y37" i="54"/>
  <c r="Y39" i="54"/>
  <c r="Y41" i="54"/>
  <c r="Y43" i="54"/>
  <c r="Y45" i="54"/>
  <c r="Y47" i="54"/>
  <c r="Y35" i="54"/>
  <c r="Y49" i="54"/>
  <c r="Y51" i="54"/>
  <c r="Y53" i="54"/>
  <c r="Y55" i="54"/>
  <c r="Y57" i="54"/>
  <c r="Y59" i="54"/>
  <c r="Y61" i="54"/>
  <c r="Y63" i="54"/>
  <c r="Y65" i="54"/>
  <c r="Y67" i="54"/>
  <c r="Y69" i="54"/>
  <c r="Y77" i="54"/>
  <c r="Y79" i="54"/>
  <c r="Y81" i="54"/>
  <c r="Y83" i="54"/>
  <c r="Y85" i="54"/>
  <c r="Y87" i="54"/>
  <c r="Y89" i="54"/>
  <c r="Y91" i="54"/>
  <c r="Y93" i="54"/>
  <c r="Y71" i="54"/>
  <c r="Y95" i="54"/>
  <c r="Y97" i="54"/>
  <c r="Y99" i="54"/>
  <c r="Y101" i="54"/>
  <c r="Y103" i="54"/>
  <c r="Y105" i="54"/>
  <c r="Y107" i="54"/>
  <c r="Y73" i="54"/>
  <c r="Y109" i="54"/>
  <c r="Y111" i="54"/>
  <c r="Y113" i="54"/>
  <c r="Y115" i="54"/>
  <c r="Y117" i="54"/>
  <c r="Y119" i="54"/>
  <c r="Y121" i="54"/>
  <c r="Y123" i="54"/>
  <c r="Y125" i="54"/>
  <c r="Y127" i="54"/>
  <c r="Y129" i="54"/>
  <c r="Y131" i="54"/>
  <c r="Y133" i="54"/>
  <c r="Y135" i="54"/>
  <c r="Y137" i="54"/>
  <c r="Y139" i="54"/>
  <c r="Y141" i="54"/>
  <c r="Y143" i="54"/>
  <c r="Y145" i="54"/>
  <c r="Y147" i="54"/>
  <c r="Y149" i="54"/>
  <c r="Y75" i="54"/>
  <c r="Y151" i="54"/>
  <c r="Y153" i="54"/>
  <c r="Y155" i="54"/>
  <c r="Y157" i="54"/>
  <c r="Y159" i="54"/>
  <c r="Y161" i="54"/>
  <c r="Y163" i="54"/>
  <c r="Y165" i="54"/>
  <c r="Y167" i="54"/>
  <c r="Y169" i="54"/>
  <c r="Y179" i="54"/>
  <c r="Y173" i="54"/>
  <c r="Y177" i="54"/>
  <c r="Y181" i="54"/>
  <c r="Y183" i="54"/>
  <c r="Y185" i="54"/>
  <c r="Y187" i="54"/>
  <c r="Y189" i="54"/>
  <c r="Y191" i="54"/>
  <c r="Y193" i="54"/>
  <c r="Y195" i="54"/>
  <c r="Y197" i="54"/>
  <c r="Y199" i="54"/>
  <c r="Y201" i="54"/>
  <c r="Y203" i="54"/>
  <c r="Y205" i="54"/>
  <c r="Y207" i="54"/>
  <c r="Y209" i="54"/>
  <c r="Y171" i="54"/>
  <c r="Y211" i="54"/>
  <c r="Y213" i="54"/>
  <c r="Y215" i="54"/>
  <c r="Y217" i="54"/>
  <c r="Y175" i="54"/>
  <c r="Y219" i="54"/>
  <c r="Y221" i="54"/>
  <c r="Y223" i="54"/>
  <c r="Y225" i="54"/>
  <c r="Y227" i="54"/>
  <c r="Y229" i="54"/>
  <c r="Y231" i="54"/>
  <c r="Y233" i="54"/>
  <c r="Y235" i="54"/>
  <c r="Y237" i="54"/>
  <c r="Y239" i="54"/>
  <c r="Y241" i="54"/>
  <c r="Y243" i="54"/>
  <c r="Y245" i="54"/>
  <c r="Y247" i="54"/>
  <c r="Y249" i="54"/>
  <c r="Y251" i="54"/>
  <c r="Y253" i="54"/>
  <c r="Y255" i="54"/>
  <c r="Y257" i="54"/>
  <c r="Y259" i="54"/>
  <c r="Y261" i="54"/>
  <c r="Y263" i="54"/>
  <c r="Y265" i="54"/>
  <c r="Y267" i="54"/>
  <c r="Y269" i="54"/>
  <c r="Y271" i="54"/>
  <c r="Y273" i="54"/>
  <c r="Y275" i="54"/>
  <c r="Y277" i="54"/>
  <c r="Y279" i="54"/>
  <c r="Y281" i="54"/>
  <c r="Y283" i="54"/>
  <c r="Y285" i="54"/>
  <c r="Y287" i="54"/>
  <c r="Y289" i="54"/>
  <c r="Y291" i="54"/>
  <c r="Y293" i="54"/>
  <c r="Y295" i="54"/>
  <c r="Y297" i="54"/>
  <c r="Y299" i="54"/>
  <c r="Y301" i="54"/>
  <c r="Y303" i="54"/>
  <c r="Y305" i="54"/>
  <c r="Y307" i="54"/>
  <c r="Y319" i="54"/>
  <c r="Y321" i="54"/>
  <c r="Y317" i="54"/>
  <c r="Y323" i="54"/>
  <c r="Y325" i="54"/>
  <c r="Y327" i="54"/>
  <c r="Y309" i="54"/>
  <c r="Y311" i="54"/>
  <c r="Y313" i="54"/>
  <c r="Y329" i="54"/>
  <c r="Y331" i="54"/>
  <c r="Y333" i="54"/>
  <c r="Y335" i="54"/>
  <c r="Y337" i="54"/>
  <c r="Y339" i="54"/>
  <c r="Y341" i="54"/>
  <c r="Y343" i="54"/>
  <c r="Y345" i="54"/>
  <c r="Y347" i="54"/>
  <c r="Y349" i="54"/>
  <c r="Y351" i="54"/>
  <c r="Y353" i="54"/>
  <c r="Y355" i="54"/>
  <c r="Y357" i="54"/>
  <c r="Y359" i="54"/>
  <c r="Y361" i="54"/>
  <c r="Y363" i="54"/>
  <c r="Y365" i="54"/>
  <c r="Y367" i="54"/>
  <c r="Y369" i="54"/>
  <c r="Y371" i="54"/>
  <c r="Y373" i="54"/>
  <c r="Y375" i="54"/>
  <c r="Y377" i="54"/>
  <c r="Y379" i="54"/>
  <c r="Y381" i="54"/>
  <c r="Y383" i="54"/>
  <c r="Y385" i="54"/>
  <c r="Y397" i="54"/>
  <c r="Y399" i="54"/>
  <c r="Y401" i="54"/>
  <c r="Y403" i="54"/>
  <c r="Y405" i="54"/>
  <c r="Y407" i="54"/>
  <c r="Y409" i="54"/>
  <c r="Y411" i="54"/>
  <c r="Y413" i="54"/>
  <c r="Y415" i="54"/>
  <c r="Y417" i="54"/>
  <c r="Y419" i="54"/>
  <c r="Y421" i="54"/>
  <c r="Y423" i="54"/>
  <c r="Y425" i="54"/>
  <c r="Y395" i="54"/>
  <c r="Y427" i="54"/>
  <c r="Y429" i="54"/>
  <c r="Y431" i="54"/>
  <c r="Y433" i="54"/>
  <c r="Y435" i="54"/>
  <c r="Y437" i="54"/>
  <c r="Y439" i="54"/>
  <c r="Y441" i="54"/>
  <c r="Y443" i="54"/>
  <c r="Y445" i="54"/>
  <c r="Y447" i="54"/>
  <c r="Y449" i="54"/>
  <c r="Y451" i="54"/>
  <c r="Y453" i="54"/>
  <c r="Y455" i="54"/>
  <c r="Y457" i="54"/>
  <c r="Y459" i="54"/>
  <c r="Y461" i="54"/>
  <c r="Y463" i="54"/>
  <c r="Y465" i="54"/>
  <c r="Y467" i="54"/>
  <c r="Y469" i="54"/>
  <c r="Y471" i="54"/>
  <c r="Y473" i="54"/>
  <c r="Y475" i="54"/>
  <c r="Y477" i="54"/>
  <c r="Y479" i="54"/>
  <c r="Y481" i="54"/>
  <c r="Y483" i="54"/>
  <c r="Y485" i="54"/>
  <c r="Y487" i="54"/>
  <c r="Y489" i="54"/>
  <c r="Y491" i="54"/>
  <c r="Y493" i="54"/>
  <c r="Y495" i="54"/>
  <c r="Y497" i="54"/>
  <c r="Y499" i="54"/>
  <c r="Y521" i="54"/>
  <c r="Y503" i="54"/>
  <c r="Y505" i="54"/>
  <c r="Y507" i="54"/>
  <c r="Y509" i="54"/>
  <c r="Y513" i="54"/>
  <c r="Y511" i="54"/>
  <c r="Y523" i="54"/>
  <c r="Y525" i="54"/>
  <c r="Y527" i="54"/>
  <c r="Y529" i="54"/>
  <c r="Y531" i="54"/>
  <c r="Y533" i="54"/>
  <c r="Y535" i="54"/>
  <c r="Y537" i="54"/>
  <c r="Y539" i="54"/>
  <c r="Y541" i="54"/>
  <c r="Y543" i="54"/>
  <c r="Y545" i="54"/>
  <c r="Y547" i="54"/>
  <c r="Y549" i="54"/>
  <c r="Y551" i="54"/>
  <c r="Y553" i="54"/>
  <c r="Y555" i="54"/>
  <c r="Y557" i="54"/>
  <c r="Y559" i="54"/>
  <c r="Y561" i="54"/>
  <c r="Y563" i="54"/>
  <c r="Y565" i="54"/>
  <c r="Y567" i="54"/>
  <c r="Y569" i="54"/>
  <c r="Y571" i="54"/>
  <c r="Y573" i="54"/>
  <c r="Y575" i="54"/>
  <c r="Y577" i="54"/>
  <c r="Y579" i="54"/>
  <c r="Y501" i="54"/>
  <c r="Y515" i="54"/>
  <c r="Y593" i="54"/>
  <c r="Y597" i="54"/>
  <c r="Y599" i="54"/>
  <c r="Y619" i="54"/>
  <c r="Y601" i="54"/>
  <c r="Y621" i="54"/>
  <c r="Y595" i="54"/>
  <c r="Y603" i="54"/>
  <c r="Y605" i="54"/>
  <c r="Y607" i="54"/>
  <c r="Y609" i="54"/>
  <c r="Y611" i="54"/>
  <c r="Y623" i="54"/>
  <c r="Y613" i="54"/>
  <c r="Y615" i="54"/>
  <c r="Y617" i="54"/>
  <c r="Y631" i="54"/>
  <c r="Y633" i="54"/>
  <c r="Y635" i="54"/>
  <c r="Y637" i="54"/>
  <c r="Y639" i="54"/>
  <c r="Y641" i="54"/>
  <c r="Y643" i="54"/>
  <c r="Y645" i="54"/>
  <c r="Y647" i="54"/>
  <c r="Y649" i="54"/>
  <c r="Y651" i="54"/>
  <c r="Y653" i="54"/>
  <c r="Y655" i="54"/>
  <c r="Y657" i="54"/>
  <c r="Y659" i="54"/>
  <c r="Y661" i="54"/>
  <c r="Y663" i="54"/>
  <c r="Y669" i="54"/>
  <c r="Y671" i="54"/>
  <c r="Y673" i="54"/>
  <c r="Y675" i="54"/>
  <c r="Y625" i="54"/>
  <c r="Y665" i="54"/>
  <c r="Y677" i="54"/>
  <c r="Y679" i="54"/>
  <c r="Y681" i="54"/>
  <c r="Y683" i="54"/>
  <c r="Y685" i="54"/>
  <c r="Y687" i="54"/>
  <c r="Y689" i="54"/>
  <c r="Y691" i="54"/>
  <c r="Y693" i="54"/>
  <c r="Y695" i="54"/>
  <c r="Y697" i="54"/>
  <c r="Y699" i="54"/>
  <c r="Y701" i="54"/>
  <c r="Y703" i="54"/>
  <c r="Y705" i="54"/>
  <c r="Y707" i="54"/>
  <c r="Y709" i="54"/>
  <c r="Y711" i="54"/>
  <c r="Y713" i="54"/>
  <c r="Y715" i="54"/>
  <c r="Y717" i="54"/>
  <c r="Y719" i="54"/>
  <c r="Y721" i="54"/>
  <c r="Y723" i="54"/>
  <c r="Y725" i="54"/>
  <c r="Y727" i="54"/>
  <c r="Y729" i="54"/>
  <c r="Y731" i="54"/>
  <c r="Y733" i="54"/>
  <c r="Y735" i="54"/>
  <c r="Y737" i="54"/>
  <c r="Y739" i="54"/>
  <c r="Y741" i="54"/>
  <c r="Y743" i="54"/>
  <c r="Y745" i="54"/>
  <c r="Y747" i="54"/>
  <c r="Y749" i="54"/>
  <c r="Y751" i="54"/>
  <c r="Y13" i="54"/>
  <c r="Y15" i="54"/>
  <c r="AB18" i="54" l="1"/>
  <c r="AB17" i="54" s="1"/>
  <c r="AB16" i="54" s="1"/>
  <c r="F515" i="54"/>
  <c r="G515" i="54"/>
  <c r="D516" i="54"/>
  <c r="D500" i="54"/>
  <c r="F501" i="54"/>
  <c r="G501" i="54"/>
  <c r="D78" i="54" l="1"/>
  <c r="F77" i="54"/>
  <c r="G77" i="54"/>
  <c r="C154" i="60" l="1"/>
  <c r="C153" i="60"/>
  <c r="D113" i="61"/>
  <c r="D112" i="61"/>
  <c r="D29" i="17" l="1"/>
  <c r="F271" i="69" l="1"/>
  <c r="C155" i="60" l="1"/>
  <c r="D114" i="61"/>
  <c r="D115" i="61" l="1"/>
  <c r="AC21" i="54"/>
  <c r="Q17" i="69"/>
  <c r="Q16" i="69"/>
  <c r="AC23" i="54" l="1"/>
  <c r="Q18" i="69"/>
  <c r="D614" i="54"/>
  <c r="D434" i="54" l="1"/>
  <c r="D318" i="54"/>
  <c r="E21" i="80" l="1"/>
  <c r="C30" i="80"/>
  <c r="E30" i="80"/>
  <c r="E39" i="80"/>
  <c r="C48" i="80"/>
  <c r="E48" i="80"/>
  <c r="C56" i="80"/>
  <c r="E56" i="80"/>
  <c r="C60" i="80"/>
  <c r="E61" i="80" l="1"/>
  <c r="C61" i="80"/>
  <c r="C34" i="11" s="1"/>
  <c r="D154" i="54"/>
  <c r="D752" i="54" l="1"/>
  <c r="D750" i="54"/>
  <c r="D748" i="54"/>
  <c r="D746" i="54"/>
  <c r="D744" i="54"/>
  <c r="D742" i="54"/>
  <c r="D740" i="54"/>
  <c r="D738" i="54"/>
  <c r="D736" i="54"/>
  <c r="D734" i="54"/>
  <c r="D732" i="54"/>
  <c r="D730" i="54"/>
  <c r="D728" i="54"/>
  <c r="D724" i="54"/>
  <c r="D722" i="54"/>
  <c r="D720" i="54"/>
  <c r="D718" i="54"/>
  <c r="D716" i="54" l="1"/>
  <c r="D714" i="54"/>
  <c r="D712" i="54"/>
  <c r="D710" i="54"/>
  <c r="D708" i="54"/>
  <c r="D706" i="54"/>
  <c r="D704" i="54"/>
  <c r="D702" i="54"/>
  <c r="D700" i="54"/>
  <c r="D698" i="54"/>
  <c r="D696" i="54"/>
  <c r="D694" i="54"/>
  <c r="D692" i="54"/>
  <c r="D690" i="54"/>
  <c r="D688" i="54"/>
  <c r="D686" i="54"/>
  <c r="D684" i="54"/>
  <c r="D682" i="54"/>
  <c r="D680" i="54"/>
  <c r="D678" i="54"/>
  <c r="D666" i="54"/>
  <c r="D626" i="54"/>
  <c r="D676" i="54"/>
  <c r="D674" i="54"/>
  <c r="D672" i="54"/>
  <c r="D670" i="54"/>
  <c r="D664" i="54"/>
  <c r="D662" i="54"/>
  <c r="D660" i="54"/>
  <c r="D658" i="54"/>
  <c r="D656" i="54"/>
  <c r="D654" i="54"/>
  <c r="D652" i="54"/>
  <c r="D650" i="54"/>
  <c r="D648" i="54"/>
  <c r="D646" i="54"/>
  <c r="D644" i="54"/>
  <c r="D642" i="54"/>
  <c r="D640" i="54"/>
  <c r="D638" i="54"/>
  <c r="D636" i="54"/>
  <c r="D634" i="54"/>
  <c r="D632" i="54"/>
  <c r="D618" i="54"/>
  <c r="D616" i="54"/>
  <c r="D612" i="54"/>
  <c r="D610" i="54"/>
  <c r="D608" i="54"/>
  <c r="D606" i="54"/>
  <c r="D604" i="54"/>
  <c r="D596" i="54"/>
  <c r="D602" i="54"/>
  <c r="D620" i="54"/>
  <c r="D600" i="54"/>
  <c r="D598" i="54"/>
  <c r="D594" i="54"/>
  <c r="D580" i="54"/>
  <c r="D578" i="54"/>
  <c r="D576" i="54"/>
  <c r="D574" i="54"/>
  <c r="D572" i="54"/>
  <c r="D570" i="54"/>
  <c r="D568" i="54"/>
  <c r="D566" i="54"/>
  <c r="D564" i="54"/>
  <c r="D562" i="54"/>
  <c r="D560" i="54"/>
  <c r="D558" i="54"/>
  <c r="D556" i="54"/>
  <c r="D554" i="54"/>
  <c r="D552" i="54"/>
  <c r="D550" i="54"/>
  <c r="D548" i="54"/>
  <c r="D546" i="54"/>
  <c r="D544" i="54"/>
  <c r="D542" i="54"/>
  <c r="D540" i="54"/>
  <c r="D538" i="54"/>
  <c r="D536" i="54"/>
  <c r="D534" i="54"/>
  <c r="D532" i="54"/>
  <c r="D530" i="54"/>
  <c r="D528" i="54"/>
  <c r="D526" i="54"/>
  <c r="D524" i="54"/>
  <c r="D512" i="54"/>
  <c r="D510" i="54"/>
  <c r="D508" i="54"/>
  <c r="D506" i="54"/>
  <c r="D504" i="54"/>
  <c r="D522" i="54"/>
  <c r="D498" i="54"/>
  <c r="D494" i="54"/>
  <c r="D492" i="54"/>
  <c r="D490" i="54"/>
  <c r="D488" i="54"/>
  <c r="D486" i="54"/>
  <c r="D484" i="54"/>
  <c r="D482" i="54"/>
  <c r="D480" i="54"/>
  <c r="D478" i="54"/>
  <c r="D476" i="54"/>
  <c r="D474" i="54"/>
  <c r="D472" i="54"/>
  <c r="D470" i="54"/>
  <c r="D468" i="54"/>
  <c r="D466" i="54"/>
  <c r="D464" i="54"/>
  <c r="D462" i="54"/>
  <c r="D460" i="54"/>
  <c r="D458" i="54"/>
  <c r="D456" i="54"/>
  <c r="D454" i="54"/>
  <c r="D452" i="54"/>
  <c r="D450" i="54"/>
  <c r="D448" i="54"/>
  <c r="D446" i="54"/>
  <c r="D444" i="54"/>
  <c r="D442" i="54"/>
  <c r="D440" i="54"/>
  <c r="D438" i="54"/>
  <c r="D436" i="54"/>
  <c r="D432" i="54"/>
  <c r="D430" i="54"/>
  <c r="D428" i="54"/>
  <c r="D396" i="54"/>
  <c r="D426" i="54"/>
  <c r="D424" i="54"/>
  <c r="D422" i="54"/>
  <c r="D420" i="54"/>
  <c r="D418" i="54"/>
  <c r="D416" i="54"/>
  <c r="D414" i="54"/>
  <c r="D412" i="54"/>
  <c r="D410" i="54"/>
  <c r="D408" i="54"/>
  <c r="D406" i="54"/>
  <c r="D404" i="54"/>
  <c r="D402" i="54"/>
  <c r="D400" i="54"/>
  <c r="D398" i="54"/>
  <c r="D386" i="54"/>
  <c r="D384" i="54"/>
  <c r="D382" i="54"/>
  <c r="D380" i="54"/>
  <c r="D378" i="54"/>
  <c r="D376" i="54"/>
  <c r="D374" i="54"/>
  <c r="D372" i="54"/>
  <c r="D370" i="54"/>
  <c r="D368" i="54"/>
  <c r="D366" i="54"/>
  <c r="D364" i="54"/>
  <c r="D362" i="54"/>
  <c r="D360" i="54"/>
  <c r="D358" i="54"/>
  <c r="D356" i="54"/>
  <c r="D354" i="54"/>
  <c r="D352" i="54"/>
  <c r="D350" i="54"/>
  <c r="D348" i="54"/>
  <c r="D346" i="54"/>
  <c r="D344" i="54"/>
  <c r="D342" i="54"/>
  <c r="D340" i="54"/>
  <c r="D338" i="54"/>
  <c r="D336" i="54"/>
  <c r="D334" i="54"/>
  <c r="D332" i="54"/>
  <c r="D330" i="54"/>
  <c r="D314" i="54"/>
  <c r="D312" i="54"/>
  <c r="D310" i="54"/>
  <c r="D328" i="54"/>
  <c r="D326" i="54"/>
  <c r="D324" i="54"/>
  <c r="D322" i="54"/>
  <c r="D320" i="54"/>
  <c r="D308" i="54"/>
  <c r="D306" i="54"/>
  <c r="D304" i="54"/>
  <c r="D302" i="54"/>
  <c r="D300" i="54"/>
  <c r="D298" i="54"/>
  <c r="D296" i="54"/>
  <c r="D294" i="54"/>
  <c r="D292" i="54"/>
  <c r="D290" i="54"/>
  <c r="D288" i="54"/>
  <c r="D286" i="54"/>
  <c r="D284" i="54"/>
  <c r="D282" i="54"/>
  <c r="D280" i="54"/>
  <c r="D278" i="54"/>
  <c r="D276" i="54"/>
  <c r="D274" i="54"/>
  <c r="D272" i="54"/>
  <c r="D270" i="54"/>
  <c r="D268" i="54"/>
  <c r="D266" i="54"/>
  <c r="D264" i="54"/>
  <c r="D262" i="54"/>
  <c r="D260" i="54"/>
  <c r="D258" i="54"/>
  <c r="D256" i="54"/>
  <c r="D254" i="54"/>
  <c r="D252" i="54"/>
  <c r="D250" i="54"/>
  <c r="D248" i="54"/>
  <c r="D246" i="54"/>
  <c r="D244" i="54"/>
  <c r="D242" i="54"/>
  <c r="D240" i="54"/>
  <c r="D238" i="54"/>
  <c r="D236" i="54"/>
  <c r="D234" i="54"/>
  <c r="D232" i="54"/>
  <c r="D230" i="54"/>
  <c r="D228" i="54"/>
  <c r="D226" i="54"/>
  <c r="D224" i="54"/>
  <c r="D222" i="54"/>
  <c r="D220" i="54"/>
  <c r="D176" i="54"/>
  <c r="D218" i="54"/>
  <c r="D216" i="54"/>
  <c r="D214" i="54"/>
  <c r="D212" i="54"/>
  <c r="D172" i="54"/>
  <c r="D210" i="54"/>
  <c r="D208" i="54"/>
  <c r="D206" i="54"/>
  <c r="D204" i="54"/>
  <c r="D202" i="54"/>
  <c r="D200" i="54"/>
  <c r="D198" i="54"/>
  <c r="D196" i="54"/>
  <c r="D194" i="54"/>
  <c r="D192" i="54"/>
  <c r="D190" i="54"/>
  <c r="D188" i="54"/>
  <c r="D186" i="54"/>
  <c r="D184" i="54"/>
  <c r="D182" i="54"/>
  <c r="D178" i="54"/>
  <c r="D174" i="54"/>
  <c r="D180" i="54"/>
  <c r="D170" i="54"/>
  <c r="D168" i="54"/>
  <c r="D166" i="54"/>
  <c r="D164" i="54"/>
  <c r="D162" i="54"/>
  <c r="D160" i="54"/>
  <c r="D158" i="54"/>
  <c r="D156" i="54"/>
  <c r="D152" i="54"/>
  <c r="D76" i="54"/>
  <c r="D150" i="54"/>
  <c r="D148" i="54"/>
  <c r="D146" i="54"/>
  <c r="D144" i="54"/>
  <c r="D142" i="54"/>
  <c r="D140" i="54"/>
  <c r="D138" i="54"/>
  <c r="D136" i="54"/>
  <c r="D134" i="54"/>
  <c r="D132" i="54"/>
  <c r="D130" i="54"/>
  <c r="D128" i="54"/>
  <c r="D126" i="54"/>
  <c r="D124" i="54"/>
  <c r="D122" i="54"/>
  <c r="D120" i="54"/>
  <c r="D118" i="54"/>
  <c r="D116" i="54"/>
  <c r="D114" i="54"/>
  <c r="D112" i="54"/>
  <c r="D110" i="54"/>
  <c r="D74" i="54"/>
  <c r="D108" i="54"/>
  <c r="D106" i="54"/>
  <c r="D104" i="54"/>
  <c r="D102" i="54"/>
  <c r="D100" i="54"/>
  <c r="D98" i="54"/>
  <c r="D96" i="54"/>
  <c r="D72" i="54"/>
  <c r="D94" i="54"/>
  <c r="D92" i="54"/>
  <c r="D90" i="54"/>
  <c r="D88" i="54"/>
  <c r="D86" i="54"/>
  <c r="D84" i="54"/>
  <c r="D82" i="54"/>
  <c r="D80" i="54"/>
  <c r="D70" i="54"/>
  <c r="D68" i="54"/>
  <c r="D66" i="54"/>
  <c r="D64" i="54"/>
  <c r="D62" i="54"/>
  <c r="D60" i="54"/>
  <c r="D58" i="54"/>
  <c r="D56" i="54"/>
  <c r="D54" i="54"/>
  <c r="D52" i="54"/>
  <c r="D50" i="54"/>
  <c r="D36" i="54"/>
  <c r="D48" i="54"/>
  <c r="D46" i="54"/>
  <c r="D44" i="54"/>
  <c r="D42" i="54"/>
  <c r="D40" i="54"/>
  <c r="D38" i="54"/>
  <c r="D34" i="54"/>
  <c r="D32" i="54"/>
  <c r="D30" i="54"/>
  <c r="D28" i="54"/>
  <c r="D26" i="54"/>
  <c r="D24" i="54"/>
  <c r="D22" i="54"/>
  <c r="D20" i="54"/>
  <c r="D18" i="54"/>
  <c r="D16" i="54" l="1"/>
  <c r="D14" i="54"/>
  <c r="D12" i="54" l="1"/>
  <c r="E39" i="28" l="1"/>
  <c r="E9" i="69" l="1"/>
  <c r="N11" i="69"/>
  <c r="N13" i="69"/>
  <c r="N15" i="69"/>
  <c r="N17" i="69"/>
  <c r="N19" i="69"/>
  <c r="N21" i="69"/>
  <c r="N23" i="69"/>
  <c r="N25" i="69"/>
  <c r="N27" i="69"/>
  <c r="N29" i="69"/>
  <c r="N31" i="69"/>
  <c r="N33" i="69"/>
  <c r="N35" i="69"/>
  <c r="N37" i="69"/>
  <c r="N39" i="69"/>
  <c r="N41" i="69"/>
  <c r="N43" i="69"/>
  <c r="N45" i="69"/>
  <c r="N47" i="69"/>
  <c r="N49" i="69"/>
  <c r="N51" i="69"/>
  <c r="N53" i="69"/>
  <c r="N55" i="69"/>
  <c r="N57" i="69"/>
  <c r="N59" i="69"/>
  <c r="N61" i="69"/>
  <c r="N63" i="69"/>
  <c r="N65" i="69"/>
  <c r="N67" i="69"/>
  <c r="N69" i="69"/>
  <c r="N71" i="69"/>
  <c r="N73" i="69"/>
  <c r="N75" i="69"/>
  <c r="N77" i="69"/>
  <c r="N79" i="69"/>
  <c r="N81" i="69"/>
  <c r="N83" i="69"/>
  <c r="N85" i="69"/>
  <c r="N87" i="69"/>
  <c r="N89" i="69"/>
  <c r="N91" i="69"/>
  <c r="N93" i="69"/>
  <c r="N95" i="69"/>
  <c r="N97" i="69"/>
  <c r="N99" i="69"/>
  <c r="N101" i="69"/>
  <c r="N103" i="69"/>
  <c r="N105" i="69"/>
  <c r="N107" i="69"/>
  <c r="N109" i="69"/>
  <c r="N111" i="69"/>
  <c r="N113" i="69"/>
  <c r="N115" i="69"/>
  <c r="N117" i="69"/>
  <c r="N119" i="69"/>
  <c r="N121" i="69"/>
  <c r="N123" i="69"/>
  <c r="N125" i="69"/>
  <c r="N127" i="69"/>
  <c r="N129" i="69"/>
  <c r="N131" i="69"/>
  <c r="N133" i="69"/>
  <c r="N135" i="69"/>
  <c r="N137" i="69"/>
  <c r="N139" i="69"/>
  <c r="N141" i="69"/>
  <c r="N143" i="69"/>
  <c r="N145" i="69"/>
  <c r="N147" i="69"/>
  <c r="N149" i="69"/>
  <c r="N151" i="69"/>
  <c r="N153" i="69"/>
  <c r="N155" i="69"/>
  <c r="N157" i="69"/>
  <c r="N159" i="69"/>
  <c r="N161" i="69"/>
  <c r="N163" i="69"/>
  <c r="N165" i="69"/>
  <c r="N167" i="69"/>
  <c r="N169" i="69"/>
  <c r="N171" i="69"/>
  <c r="N173" i="69"/>
  <c r="N175" i="69"/>
  <c r="N177" i="69"/>
  <c r="N179" i="69"/>
  <c r="N181" i="69"/>
  <c r="N183" i="69"/>
  <c r="N185" i="69"/>
  <c r="N187" i="69"/>
  <c r="N189" i="69"/>
  <c r="N191" i="69"/>
  <c r="N193" i="69"/>
  <c r="N195" i="69"/>
  <c r="N197" i="69"/>
  <c r="N199" i="69"/>
  <c r="N201" i="69"/>
  <c r="N203" i="69"/>
  <c r="N205" i="69"/>
  <c r="N207" i="69"/>
  <c r="N209" i="69"/>
  <c r="N211" i="69"/>
  <c r="N213" i="69"/>
  <c r="N215" i="69"/>
  <c r="N217" i="69"/>
  <c r="N219" i="69"/>
  <c r="N221" i="69"/>
  <c r="N223" i="69"/>
  <c r="N225" i="69"/>
  <c r="N227" i="69"/>
  <c r="N229" i="69"/>
  <c r="N231" i="69"/>
  <c r="N233" i="69"/>
  <c r="N235" i="69"/>
  <c r="N237" i="69"/>
  <c r="N239" i="69"/>
  <c r="N241" i="69"/>
  <c r="N243" i="69"/>
  <c r="N245" i="69"/>
  <c r="N247" i="69"/>
  <c r="N249" i="69"/>
  <c r="N251" i="69"/>
  <c r="N253" i="69"/>
  <c r="N255" i="69"/>
  <c r="N257" i="69"/>
  <c r="N259" i="69"/>
  <c r="N261" i="69"/>
  <c r="N263" i="69"/>
  <c r="N265" i="69"/>
  <c r="N267" i="69"/>
  <c r="N269" i="69"/>
  <c r="N271" i="69"/>
  <c r="N273" i="69"/>
  <c r="N275" i="69"/>
  <c r="N277" i="69"/>
  <c r="N279" i="69"/>
  <c r="N281" i="69"/>
  <c r="N283" i="69"/>
  <c r="N285" i="69"/>
  <c r="N287" i="69"/>
  <c r="N289" i="69"/>
  <c r="N291" i="69"/>
  <c r="N293" i="69"/>
  <c r="N295" i="69"/>
  <c r="N297" i="69"/>
  <c r="N299" i="69"/>
  <c r="N301" i="69"/>
  <c r="N303" i="69"/>
  <c r="N305" i="69"/>
  <c r="N307" i="69"/>
  <c r="N309" i="69"/>
  <c r="N311" i="69"/>
  <c r="N313" i="69"/>
  <c r="N315" i="69"/>
  <c r="N317" i="69"/>
  <c r="N319" i="69"/>
  <c r="N321" i="69"/>
  <c r="N323" i="69"/>
  <c r="N325" i="69"/>
  <c r="N327" i="69"/>
  <c r="N329" i="69"/>
  <c r="N331" i="69"/>
  <c r="N333" i="69"/>
  <c r="N335" i="69"/>
  <c r="N337" i="69"/>
  <c r="N339" i="69"/>
  <c r="N341" i="69"/>
  <c r="N343" i="69"/>
  <c r="N345" i="69"/>
  <c r="N347" i="69"/>
  <c r="N349" i="69"/>
  <c r="N351" i="69"/>
  <c r="N353" i="69"/>
  <c r="N355" i="69"/>
  <c r="N357" i="69"/>
  <c r="N359" i="69"/>
  <c r="N361" i="69"/>
  <c r="F155" i="75" l="1"/>
  <c r="C52" i="76" l="1"/>
  <c r="C156" i="77" l="1"/>
  <c r="E127" i="77"/>
  <c r="D117" i="77"/>
  <c r="D85" i="77"/>
  <c r="E68" i="77"/>
  <c r="D68" i="77"/>
  <c r="C68" i="77"/>
  <c r="C60" i="76" l="1"/>
  <c r="C40" i="76"/>
  <c r="C32" i="76"/>
  <c r="C68" i="76" s="1"/>
  <c r="C26" i="76"/>
  <c r="C26" i="11" l="1"/>
  <c r="F75" i="54"/>
  <c r="G75" i="54"/>
  <c r="F149" i="54" l="1"/>
  <c r="G149" i="54"/>
  <c r="H355" i="74" l="1"/>
  <c r="I91" i="74"/>
  <c r="G751" i="54" l="1"/>
  <c r="F751" i="54"/>
  <c r="G749" i="54"/>
  <c r="F749" i="54"/>
  <c r="G747" i="54"/>
  <c r="F747" i="54"/>
  <c r="G745" i="54"/>
  <c r="F745" i="54"/>
  <c r="G743" i="54"/>
  <c r="F743" i="54"/>
  <c r="G741" i="54"/>
  <c r="F741" i="54"/>
  <c r="G739" i="54"/>
  <c r="F739" i="54"/>
  <c r="G737" i="54"/>
  <c r="F737" i="54"/>
  <c r="G735" i="54"/>
  <c r="F735" i="54"/>
  <c r="G733" i="54"/>
  <c r="F733" i="54"/>
  <c r="G731" i="54"/>
  <c r="F731" i="54"/>
  <c r="G729" i="54"/>
  <c r="F729" i="54"/>
  <c r="G727" i="54"/>
  <c r="F727" i="54"/>
  <c r="G725" i="54"/>
  <c r="F725" i="54"/>
  <c r="G723" i="54"/>
  <c r="F723" i="54"/>
  <c r="G721" i="54"/>
  <c r="F721" i="54"/>
  <c r="G719" i="54"/>
  <c r="F719" i="54"/>
  <c r="G717" i="54"/>
  <c r="F717" i="54"/>
  <c r="G715" i="54"/>
  <c r="F715" i="54"/>
  <c r="G713" i="54"/>
  <c r="F713" i="54"/>
  <c r="G711" i="54"/>
  <c r="F711" i="54"/>
  <c r="G709" i="54"/>
  <c r="F709" i="54"/>
  <c r="G707" i="54"/>
  <c r="F707" i="54"/>
  <c r="G705" i="54"/>
  <c r="F705" i="54"/>
  <c r="G703" i="54"/>
  <c r="F703" i="54"/>
  <c r="G701" i="54"/>
  <c r="F701" i="54"/>
  <c r="G699" i="54"/>
  <c r="F699" i="54"/>
  <c r="G697" i="54"/>
  <c r="F697" i="54"/>
  <c r="G695" i="54"/>
  <c r="F695" i="54"/>
  <c r="G693" i="54"/>
  <c r="F693" i="54"/>
  <c r="G691" i="54"/>
  <c r="F691" i="54"/>
  <c r="G689" i="54"/>
  <c r="F689" i="54"/>
  <c r="G687" i="54"/>
  <c r="F687" i="54"/>
  <c r="G685" i="54"/>
  <c r="F685" i="54"/>
  <c r="G683" i="54"/>
  <c r="F683" i="54"/>
  <c r="G681" i="54"/>
  <c r="F681" i="54"/>
  <c r="G679" i="54"/>
  <c r="F679" i="54"/>
  <c r="G677" i="54"/>
  <c r="F677" i="54"/>
  <c r="G663" i="54"/>
  <c r="F663" i="54"/>
  <c r="G665" i="54"/>
  <c r="F665" i="54"/>
  <c r="G625" i="54"/>
  <c r="F625" i="54"/>
  <c r="G661" i="54"/>
  <c r="F661" i="54"/>
  <c r="G675" i="54"/>
  <c r="F675" i="54"/>
  <c r="G673" i="54"/>
  <c r="F673" i="54"/>
  <c r="G671" i="54"/>
  <c r="F671" i="54"/>
  <c r="G669" i="54"/>
  <c r="F669" i="54"/>
  <c r="G659" i="54"/>
  <c r="F659" i="54"/>
  <c r="G657" i="54"/>
  <c r="F657" i="54"/>
  <c r="G655" i="54"/>
  <c r="F655" i="54"/>
  <c r="G653" i="54"/>
  <c r="F653" i="54"/>
  <c r="G651" i="54"/>
  <c r="F651" i="54"/>
  <c r="G649" i="54"/>
  <c r="F649" i="54"/>
  <c r="G647" i="54"/>
  <c r="F647" i="54"/>
  <c r="G645" i="54"/>
  <c r="F645" i="54"/>
  <c r="G643" i="54"/>
  <c r="F643" i="54"/>
  <c r="G641" i="54"/>
  <c r="F641" i="54"/>
  <c r="G639" i="54"/>
  <c r="F639" i="54"/>
  <c r="G637" i="54"/>
  <c r="F637" i="54"/>
  <c r="G635" i="54"/>
  <c r="F635" i="54"/>
  <c r="G633" i="54"/>
  <c r="F633" i="54"/>
  <c r="G617" i="54"/>
  <c r="F617" i="54"/>
  <c r="G615" i="54"/>
  <c r="F615" i="54"/>
  <c r="G613" i="54"/>
  <c r="F613" i="54"/>
  <c r="G623" i="54"/>
  <c r="F623" i="54"/>
  <c r="G611" i="54"/>
  <c r="F611" i="54"/>
  <c r="G609" i="54"/>
  <c r="F609" i="54"/>
  <c r="G607" i="54"/>
  <c r="F607" i="54"/>
  <c r="G605" i="54"/>
  <c r="F605" i="54"/>
  <c r="G603" i="54"/>
  <c r="F603" i="54"/>
  <c r="G595" i="54"/>
  <c r="F595" i="54"/>
  <c r="G621" i="54"/>
  <c r="F621" i="54"/>
  <c r="G601" i="54"/>
  <c r="F601" i="54"/>
  <c r="G619" i="54"/>
  <c r="F619" i="54"/>
  <c r="G599" i="54"/>
  <c r="F599" i="54"/>
  <c r="G597" i="54"/>
  <c r="F597" i="54"/>
  <c r="G593" i="54"/>
  <c r="F593" i="54"/>
  <c r="G579" i="54"/>
  <c r="F579" i="54"/>
  <c r="G577" i="54"/>
  <c r="F577" i="54"/>
  <c r="G575" i="54"/>
  <c r="F575" i="54"/>
  <c r="G573" i="54"/>
  <c r="F573" i="54"/>
  <c r="G571" i="54"/>
  <c r="F571" i="54"/>
  <c r="G569" i="54"/>
  <c r="F569" i="54"/>
  <c r="G567" i="54"/>
  <c r="F567" i="54"/>
  <c r="G565" i="54"/>
  <c r="F565" i="54"/>
  <c r="G563" i="54"/>
  <c r="F563" i="54"/>
  <c r="G561" i="54"/>
  <c r="F561" i="54"/>
  <c r="G559" i="54"/>
  <c r="F559" i="54"/>
  <c r="G557" i="54"/>
  <c r="F557" i="54"/>
  <c r="G555" i="54"/>
  <c r="F555" i="54"/>
  <c r="G553" i="54"/>
  <c r="F553" i="54"/>
  <c r="G551" i="54"/>
  <c r="F551" i="54"/>
  <c r="G549" i="54"/>
  <c r="F549" i="54"/>
  <c r="G547" i="54"/>
  <c r="F547" i="54"/>
  <c r="G545" i="54"/>
  <c r="F545" i="54"/>
  <c r="G543" i="54"/>
  <c r="F543" i="54"/>
  <c r="G541" i="54"/>
  <c r="F541" i="54"/>
  <c r="G539" i="54"/>
  <c r="F539" i="54"/>
  <c r="G537" i="54"/>
  <c r="F537" i="54"/>
  <c r="G535" i="54"/>
  <c r="F535" i="54"/>
  <c r="G533" i="54"/>
  <c r="F533" i="54"/>
  <c r="G531" i="54"/>
  <c r="F531" i="54"/>
  <c r="G529" i="54"/>
  <c r="F529" i="54"/>
  <c r="G527" i="54"/>
  <c r="F527" i="54"/>
  <c r="G525" i="54"/>
  <c r="F525" i="54"/>
  <c r="G523" i="54"/>
  <c r="F523" i="54"/>
  <c r="G511" i="54"/>
  <c r="F511" i="54"/>
  <c r="G513" i="54"/>
  <c r="F513" i="54"/>
  <c r="G509" i="54"/>
  <c r="F509" i="54"/>
  <c r="G507" i="54"/>
  <c r="F507" i="54"/>
  <c r="G505" i="54"/>
  <c r="F505" i="54"/>
  <c r="G503" i="54"/>
  <c r="F503" i="54"/>
  <c r="G397" i="54"/>
  <c r="F397" i="54"/>
  <c r="G521" i="54"/>
  <c r="F521" i="54"/>
  <c r="G497" i="54"/>
  <c r="F497" i="54"/>
  <c r="G495" i="54"/>
  <c r="F495" i="54"/>
  <c r="G493" i="54"/>
  <c r="F493" i="54"/>
  <c r="G491" i="54"/>
  <c r="F491" i="54"/>
  <c r="G489" i="54"/>
  <c r="F489" i="54"/>
  <c r="G487" i="54"/>
  <c r="F487" i="54"/>
  <c r="G485" i="54"/>
  <c r="F485" i="54"/>
  <c r="G483" i="54"/>
  <c r="F483" i="54"/>
  <c r="G481" i="54"/>
  <c r="F481" i="54"/>
  <c r="G479" i="54"/>
  <c r="F479" i="54"/>
  <c r="G477" i="54"/>
  <c r="F477" i="54"/>
  <c r="G475" i="54"/>
  <c r="F475" i="54"/>
  <c r="G473" i="54"/>
  <c r="F473" i="54"/>
  <c r="G471" i="54"/>
  <c r="F471" i="54"/>
  <c r="G469" i="54"/>
  <c r="F469" i="54"/>
  <c r="G467" i="54"/>
  <c r="F467" i="54"/>
  <c r="G465" i="54"/>
  <c r="F465" i="54"/>
  <c r="G463" i="54"/>
  <c r="F463" i="54"/>
  <c r="G461" i="54"/>
  <c r="F461" i="54"/>
  <c r="G459" i="54"/>
  <c r="F459" i="54"/>
  <c r="G457" i="54"/>
  <c r="F457" i="54"/>
  <c r="G455" i="54"/>
  <c r="F455" i="54"/>
  <c r="G453" i="54"/>
  <c r="F453" i="54"/>
  <c r="G451" i="54"/>
  <c r="F451" i="54"/>
  <c r="G449" i="54"/>
  <c r="F449" i="54"/>
  <c r="G447" i="54"/>
  <c r="F447" i="54"/>
  <c r="G445" i="54"/>
  <c r="F445" i="54"/>
  <c r="G443" i="54"/>
  <c r="F443" i="54"/>
  <c r="G441" i="54"/>
  <c r="F441" i="54"/>
  <c r="G439" i="54"/>
  <c r="F439" i="54"/>
  <c r="G437" i="54"/>
  <c r="F437" i="54"/>
  <c r="G435" i="54"/>
  <c r="F435" i="54"/>
  <c r="G433" i="54"/>
  <c r="F433" i="54"/>
  <c r="G431" i="54"/>
  <c r="F431" i="54"/>
  <c r="G429" i="54"/>
  <c r="F429" i="54"/>
  <c r="G427" i="54"/>
  <c r="F427" i="54"/>
  <c r="G375" i="54"/>
  <c r="F375" i="54"/>
  <c r="G381" i="54"/>
  <c r="F381" i="54"/>
  <c r="G379" i="54"/>
  <c r="F379" i="54"/>
  <c r="G319" i="54"/>
  <c r="F319" i="54"/>
  <c r="G377" i="54"/>
  <c r="F377" i="54"/>
  <c r="G395" i="54"/>
  <c r="F395" i="54"/>
  <c r="G383" i="54"/>
  <c r="F383" i="54"/>
  <c r="G425" i="54"/>
  <c r="F425" i="54"/>
  <c r="G423" i="54"/>
  <c r="F423" i="54"/>
  <c r="G385" i="54"/>
  <c r="F385" i="54"/>
  <c r="G421" i="54"/>
  <c r="F421" i="54"/>
  <c r="G419" i="54"/>
  <c r="F419" i="54"/>
  <c r="G417" i="54"/>
  <c r="F417" i="54"/>
  <c r="G415" i="54"/>
  <c r="F415" i="54"/>
  <c r="G413" i="54"/>
  <c r="F413" i="54"/>
  <c r="G411" i="54"/>
  <c r="F411" i="54"/>
  <c r="G409" i="54"/>
  <c r="F409" i="54"/>
  <c r="G407" i="54"/>
  <c r="F407" i="54"/>
  <c r="G405" i="54"/>
  <c r="F405" i="54"/>
  <c r="G403" i="54"/>
  <c r="F403" i="54"/>
  <c r="G401" i="54"/>
  <c r="F401" i="54"/>
  <c r="G399" i="54"/>
  <c r="F399" i="54"/>
  <c r="G373" i="54"/>
  <c r="F373" i="54"/>
  <c r="G371" i="54"/>
  <c r="F371" i="54"/>
  <c r="G369" i="54"/>
  <c r="F369" i="54"/>
  <c r="G367" i="54"/>
  <c r="F367" i="54"/>
  <c r="G365" i="54"/>
  <c r="F365" i="54"/>
  <c r="G363" i="54"/>
  <c r="F363" i="54"/>
  <c r="G361" i="54"/>
  <c r="F361" i="54"/>
  <c r="G359" i="54"/>
  <c r="F359" i="54"/>
  <c r="G357" i="54"/>
  <c r="F357" i="54"/>
  <c r="G355" i="54"/>
  <c r="F355" i="54"/>
  <c r="G353" i="54"/>
  <c r="F353" i="54"/>
  <c r="G351" i="54"/>
  <c r="F351" i="54"/>
  <c r="G349" i="54"/>
  <c r="F349" i="54"/>
  <c r="G347" i="54"/>
  <c r="F347" i="54"/>
  <c r="G345" i="54"/>
  <c r="F345" i="54"/>
  <c r="G343" i="54"/>
  <c r="F343" i="54"/>
  <c r="G341" i="54"/>
  <c r="F341" i="54"/>
  <c r="G339" i="54"/>
  <c r="F339" i="54"/>
  <c r="G337" i="54"/>
  <c r="F337" i="54"/>
  <c r="G335" i="54"/>
  <c r="F335" i="54"/>
  <c r="G333" i="54"/>
  <c r="F333" i="54"/>
  <c r="G331" i="54"/>
  <c r="F331" i="54"/>
  <c r="G329" i="54"/>
  <c r="F329" i="54"/>
  <c r="G313" i="54"/>
  <c r="F313" i="54"/>
  <c r="G311" i="54"/>
  <c r="F311" i="54"/>
  <c r="G309" i="54"/>
  <c r="F309" i="54"/>
  <c r="G301" i="54"/>
  <c r="F301" i="54"/>
  <c r="G299" i="54"/>
  <c r="F299" i="54"/>
  <c r="G327" i="54"/>
  <c r="F327" i="54"/>
  <c r="G297" i="54"/>
  <c r="F297" i="54"/>
  <c r="G289" i="54"/>
  <c r="F289" i="54"/>
  <c r="G283" i="54"/>
  <c r="F283" i="54"/>
  <c r="G305" i="54"/>
  <c r="F305" i="54"/>
  <c r="G281" i="54"/>
  <c r="F281" i="54"/>
  <c r="G293" i="54"/>
  <c r="F293" i="54"/>
  <c r="G287" i="54"/>
  <c r="F287" i="54"/>
  <c r="G303" i="54"/>
  <c r="F303" i="54"/>
  <c r="G285" i="54"/>
  <c r="F285" i="54"/>
  <c r="G279" i="54"/>
  <c r="F279" i="54"/>
  <c r="G325" i="54"/>
  <c r="F325" i="54"/>
  <c r="G295" i="54"/>
  <c r="F295" i="54"/>
  <c r="G291" i="54"/>
  <c r="F291" i="54"/>
  <c r="G307" i="54"/>
  <c r="F307" i="54"/>
  <c r="G323" i="54"/>
  <c r="F323" i="54"/>
  <c r="G317" i="54"/>
  <c r="F317" i="54"/>
  <c r="G321" i="54"/>
  <c r="F321" i="54"/>
  <c r="G277" i="54"/>
  <c r="F277" i="54"/>
  <c r="G275" i="54"/>
  <c r="F275" i="54"/>
  <c r="G273" i="54"/>
  <c r="F273" i="54"/>
  <c r="G271" i="54"/>
  <c r="F271" i="54"/>
  <c r="G269" i="54"/>
  <c r="F269" i="54"/>
  <c r="G267" i="54"/>
  <c r="F267" i="54"/>
  <c r="G265" i="54"/>
  <c r="F265" i="54"/>
  <c r="G263" i="54"/>
  <c r="F263" i="54"/>
  <c r="G261" i="54"/>
  <c r="F261" i="54"/>
  <c r="G259" i="54"/>
  <c r="F259" i="54"/>
  <c r="G257" i="54"/>
  <c r="F257" i="54"/>
  <c r="G255" i="54"/>
  <c r="F255" i="54"/>
  <c r="G253" i="54"/>
  <c r="F253" i="54"/>
  <c r="G251" i="54"/>
  <c r="F251" i="54"/>
  <c r="G249" i="54"/>
  <c r="F249" i="54"/>
  <c r="G247" i="54"/>
  <c r="F247" i="54"/>
  <c r="G245" i="54"/>
  <c r="F245" i="54"/>
  <c r="G243" i="54"/>
  <c r="F243" i="54"/>
  <c r="G241" i="54"/>
  <c r="F241" i="54"/>
  <c r="G239" i="54"/>
  <c r="F239" i="54"/>
  <c r="G237" i="54"/>
  <c r="F237" i="54"/>
  <c r="G235" i="54"/>
  <c r="F235" i="54"/>
  <c r="G233" i="54"/>
  <c r="F233" i="54"/>
  <c r="G231" i="54"/>
  <c r="F231" i="54"/>
  <c r="G229" i="54"/>
  <c r="F229" i="54"/>
  <c r="G227" i="54"/>
  <c r="F227" i="54"/>
  <c r="G157" i="54"/>
  <c r="F157" i="54"/>
  <c r="G155" i="54"/>
  <c r="F155" i="54"/>
  <c r="G167" i="54"/>
  <c r="F167" i="54"/>
  <c r="G225" i="54"/>
  <c r="F225" i="54"/>
  <c r="G159" i="54"/>
  <c r="F159" i="54"/>
  <c r="G223" i="54"/>
  <c r="F223" i="54"/>
  <c r="G151" i="54"/>
  <c r="F151" i="54"/>
  <c r="G169" i="54"/>
  <c r="F169" i="54"/>
  <c r="G153" i="54"/>
  <c r="F153" i="54"/>
  <c r="G161" i="54"/>
  <c r="F161" i="54"/>
  <c r="G221" i="54"/>
  <c r="F221" i="54"/>
  <c r="G219" i="54"/>
  <c r="F219" i="54"/>
  <c r="G175" i="54"/>
  <c r="F175" i="54"/>
  <c r="G217" i="54"/>
  <c r="F217" i="54"/>
  <c r="G165" i="54"/>
  <c r="F165" i="54"/>
  <c r="G215" i="54"/>
  <c r="F215" i="54"/>
  <c r="G213" i="54"/>
  <c r="F213" i="54"/>
  <c r="G211" i="54"/>
  <c r="F211" i="54"/>
  <c r="G163" i="54"/>
  <c r="F163" i="54"/>
  <c r="G171" i="54"/>
  <c r="F171" i="54"/>
  <c r="G209" i="54"/>
  <c r="F209" i="54"/>
  <c r="G207" i="54"/>
  <c r="F207" i="54"/>
  <c r="G205" i="54"/>
  <c r="F205" i="54"/>
  <c r="G203" i="54"/>
  <c r="F203" i="54"/>
  <c r="G201" i="54"/>
  <c r="F201" i="54"/>
  <c r="G199" i="54"/>
  <c r="F199" i="54"/>
  <c r="G197" i="54"/>
  <c r="F197" i="54"/>
  <c r="G195" i="54"/>
  <c r="F195" i="54"/>
  <c r="G193" i="54"/>
  <c r="F193" i="54"/>
  <c r="G191" i="54"/>
  <c r="F191" i="54"/>
  <c r="G189" i="54"/>
  <c r="F189" i="54"/>
  <c r="G187" i="54"/>
  <c r="F187" i="54"/>
  <c r="G185" i="54"/>
  <c r="F185" i="54"/>
  <c r="G183" i="54"/>
  <c r="F183" i="54"/>
  <c r="G181" i="54"/>
  <c r="F181" i="54"/>
  <c r="G177" i="54"/>
  <c r="F177" i="54"/>
  <c r="G173" i="54"/>
  <c r="F173" i="54"/>
  <c r="G179" i="54"/>
  <c r="F179" i="54"/>
  <c r="G147" i="54"/>
  <c r="F147" i="54"/>
  <c r="G145" i="54"/>
  <c r="F145" i="54"/>
  <c r="G143" i="54"/>
  <c r="F143" i="54"/>
  <c r="G141" i="54"/>
  <c r="F141" i="54"/>
  <c r="G139" i="54"/>
  <c r="F139" i="54"/>
  <c r="G137" i="54"/>
  <c r="F137" i="54"/>
  <c r="G135" i="54"/>
  <c r="F135" i="54"/>
  <c r="G133" i="54"/>
  <c r="F133" i="54"/>
  <c r="G131" i="54"/>
  <c r="F131" i="54"/>
  <c r="G129" i="54"/>
  <c r="F129" i="54"/>
  <c r="G127" i="54"/>
  <c r="F127" i="54"/>
  <c r="G125" i="54"/>
  <c r="F125" i="54"/>
  <c r="G123" i="54"/>
  <c r="F123" i="54"/>
  <c r="G121" i="54"/>
  <c r="F121" i="54"/>
  <c r="G119" i="54"/>
  <c r="F119" i="54"/>
  <c r="G117" i="54"/>
  <c r="F117" i="54"/>
  <c r="G115" i="54"/>
  <c r="F115" i="54"/>
  <c r="G113" i="54"/>
  <c r="F113" i="54"/>
  <c r="G111" i="54"/>
  <c r="F111" i="54"/>
  <c r="G109" i="54"/>
  <c r="F109" i="54"/>
  <c r="G73" i="54"/>
  <c r="F73" i="54"/>
  <c r="G107" i="54"/>
  <c r="F107" i="54"/>
  <c r="G105" i="54"/>
  <c r="F105" i="54"/>
  <c r="G103" i="54"/>
  <c r="F103" i="54"/>
  <c r="G101" i="54"/>
  <c r="F101" i="54"/>
  <c r="G99" i="54"/>
  <c r="F99" i="54"/>
  <c r="G97" i="54"/>
  <c r="F97" i="54"/>
  <c r="G69" i="54"/>
  <c r="F69" i="54"/>
  <c r="G95" i="54"/>
  <c r="F95" i="54"/>
  <c r="G67" i="54"/>
  <c r="F67" i="54"/>
  <c r="G71" i="54"/>
  <c r="F71" i="54"/>
  <c r="G93" i="54"/>
  <c r="F93" i="54"/>
  <c r="G91" i="54"/>
  <c r="F91" i="54"/>
  <c r="G89" i="54"/>
  <c r="F89" i="54"/>
  <c r="G87" i="54"/>
  <c r="F87" i="54"/>
  <c r="G85" i="54"/>
  <c r="F85" i="54"/>
  <c r="G83" i="54"/>
  <c r="F83" i="54"/>
  <c r="G81" i="54"/>
  <c r="F81" i="54"/>
  <c r="G79" i="54"/>
  <c r="F79" i="54"/>
  <c r="G65" i="54"/>
  <c r="F65" i="54"/>
  <c r="G63" i="54"/>
  <c r="F63" i="54"/>
  <c r="G61" i="54"/>
  <c r="F61" i="54"/>
  <c r="G59" i="54"/>
  <c r="F59" i="54"/>
  <c r="G57" i="54"/>
  <c r="F57" i="54"/>
  <c r="G55" i="54"/>
  <c r="F55" i="54"/>
  <c r="G53" i="54"/>
  <c r="F53" i="54"/>
  <c r="G51" i="54"/>
  <c r="F51" i="54"/>
  <c r="G49" i="54"/>
  <c r="F49" i="54"/>
  <c r="G35" i="54"/>
  <c r="F35" i="54"/>
  <c r="G33" i="54"/>
  <c r="F33" i="54"/>
  <c r="G47" i="54"/>
  <c r="F47" i="54"/>
  <c r="G45" i="54"/>
  <c r="F45" i="54"/>
  <c r="G43" i="54"/>
  <c r="F43" i="54"/>
  <c r="G41" i="54"/>
  <c r="F41" i="54"/>
  <c r="G39" i="54"/>
  <c r="F39" i="54"/>
  <c r="G37" i="54"/>
  <c r="F37" i="54"/>
  <c r="G31" i="54"/>
  <c r="F31" i="54"/>
  <c r="G29" i="54"/>
  <c r="F29" i="54"/>
  <c r="G27" i="54"/>
  <c r="F27" i="54"/>
  <c r="G25" i="54"/>
  <c r="F25" i="54"/>
  <c r="G23" i="54"/>
  <c r="F23" i="54"/>
  <c r="G21" i="54"/>
  <c r="F21" i="54"/>
  <c r="G19" i="54"/>
  <c r="F19" i="54"/>
  <c r="G17" i="54"/>
  <c r="F17" i="54"/>
  <c r="G15" i="54"/>
  <c r="F15" i="54"/>
  <c r="G13" i="54"/>
  <c r="F13" i="54"/>
  <c r="G11" i="54"/>
  <c r="F11" i="54"/>
  <c r="E263" i="69" l="1"/>
  <c r="E265" i="69"/>
  <c r="E267" i="69"/>
  <c r="E269" i="69"/>
  <c r="F263" i="69"/>
  <c r="F265" i="69"/>
  <c r="F267" i="69"/>
  <c r="F269" i="69"/>
  <c r="F261" i="69"/>
  <c r="E261" i="69"/>
  <c r="E361" i="69" l="1"/>
  <c r="F361" i="69"/>
  <c r="E331" i="69" l="1"/>
  <c r="F331" i="69"/>
  <c r="E333" i="69"/>
  <c r="F333" i="69"/>
  <c r="E335" i="69"/>
  <c r="F335" i="69"/>
  <c r="E337" i="69"/>
  <c r="F337" i="69"/>
  <c r="E339" i="69"/>
  <c r="F339" i="69"/>
  <c r="E341" i="69"/>
  <c r="F341" i="69"/>
  <c r="E343" i="69"/>
  <c r="F343" i="69"/>
  <c r="E345" i="69"/>
  <c r="F345" i="69"/>
  <c r="E347" i="69"/>
  <c r="F347" i="69"/>
  <c r="E349" i="69"/>
  <c r="F349" i="69"/>
  <c r="E351" i="69"/>
  <c r="F351" i="69"/>
  <c r="E353" i="69"/>
  <c r="F353" i="69"/>
  <c r="E355" i="69"/>
  <c r="F355" i="69"/>
  <c r="E357" i="69"/>
  <c r="F357" i="69"/>
  <c r="E359" i="69"/>
  <c r="F359" i="69"/>
  <c r="E329" i="69"/>
  <c r="F329" i="69"/>
  <c r="D15" i="16" l="1"/>
  <c r="AB19" i="54" l="1"/>
  <c r="F9" i="69"/>
  <c r="F11" i="69" l="1"/>
  <c r="F13" i="69"/>
  <c r="F15" i="69"/>
  <c r="F17" i="69"/>
  <c r="F19" i="69"/>
  <c r="F21" i="69"/>
  <c r="F23" i="69"/>
  <c r="F25" i="69"/>
  <c r="F27" i="69"/>
  <c r="F29" i="69"/>
  <c r="F31" i="69"/>
  <c r="F33" i="69"/>
  <c r="F35" i="69"/>
  <c r="F37" i="69"/>
  <c r="F39" i="69"/>
  <c r="F41" i="69"/>
  <c r="F43" i="69"/>
  <c r="F45" i="69"/>
  <c r="F47" i="69"/>
  <c r="F49" i="69"/>
  <c r="F51" i="69"/>
  <c r="F53" i="69"/>
  <c r="F55" i="69"/>
  <c r="F57" i="69"/>
  <c r="F59" i="69"/>
  <c r="F61" i="69"/>
  <c r="F63" i="69"/>
  <c r="F65" i="69"/>
  <c r="F67" i="69"/>
  <c r="F69" i="69"/>
  <c r="F71" i="69"/>
  <c r="F73" i="69"/>
  <c r="F75" i="69"/>
  <c r="F77" i="69"/>
  <c r="F79" i="69"/>
  <c r="F81" i="69"/>
  <c r="F83" i="69"/>
  <c r="F85" i="69"/>
  <c r="F87" i="69"/>
  <c r="F89" i="69"/>
  <c r="F91" i="69"/>
  <c r="F93" i="69"/>
  <c r="F95" i="69"/>
  <c r="F97" i="69"/>
  <c r="F99" i="69"/>
  <c r="F101" i="69"/>
  <c r="F103" i="69"/>
  <c r="F105" i="69"/>
  <c r="F107" i="69"/>
  <c r="F109" i="69"/>
  <c r="F111" i="69"/>
  <c r="F113" i="69"/>
  <c r="F115" i="69"/>
  <c r="F117" i="69"/>
  <c r="F119" i="69"/>
  <c r="F121" i="69"/>
  <c r="F123" i="69"/>
  <c r="F125" i="69"/>
  <c r="F127" i="69"/>
  <c r="F129" i="69"/>
  <c r="F131" i="69"/>
  <c r="F133" i="69"/>
  <c r="F135" i="69"/>
  <c r="F137" i="69"/>
  <c r="F139" i="69"/>
  <c r="F141" i="69"/>
  <c r="F143" i="69"/>
  <c r="F145" i="69"/>
  <c r="F147" i="69"/>
  <c r="F149" i="69"/>
  <c r="F151" i="69"/>
  <c r="F153" i="69"/>
  <c r="F155" i="69"/>
  <c r="F157" i="69"/>
  <c r="F159" i="69"/>
  <c r="F161" i="69"/>
  <c r="F163" i="69"/>
  <c r="F165" i="69"/>
  <c r="F167" i="69"/>
  <c r="F169" i="69"/>
  <c r="F171" i="69"/>
  <c r="F173" i="69"/>
  <c r="F175" i="69"/>
  <c r="F177" i="69"/>
  <c r="F179" i="69"/>
  <c r="F181" i="69"/>
  <c r="F183" i="69"/>
  <c r="F185" i="69"/>
  <c r="F187" i="69"/>
  <c r="F189" i="69"/>
  <c r="F191" i="69"/>
  <c r="F193" i="69"/>
  <c r="F195" i="69"/>
  <c r="F197" i="69"/>
  <c r="F199" i="69"/>
  <c r="F201" i="69"/>
  <c r="F203" i="69"/>
  <c r="F205" i="69"/>
  <c r="F207" i="69"/>
  <c r="F209" i="69"/>
  <c r="F211" i="69"/>
  <c r="F213" i="69"/>
  <c r="F215" i="69"/>
  <c r="F217" i="69"/>
  <c r="F219" i="69"/>
  <c r="F221" i="69"/>
  <c r="F223" i="69"/>
  <c r="F225" i="69"/>
  <c r="F227" i="69"/>
  <c r="F229" i="69"/>
  <c r="F231" i="69"/>
  <c r="F233" i="69"/>
  <c r="F235" i="69"/>
  <c r="F237" i="69"/>
  <c r="F239" i="69"/>
  <c r="F241" i="69"/>
  <c r="F243" i="69"/>
  <c r="F245" i="69"/>
  <c r="F247" i="69"/>
  <c r="F249" i="69"/>
  <c r="F251" i="69"/>
  <c r="F253" i="69"/>
  <c r="F255" i="69"/>
  <c r="F257" i="69"/>
  <c r="F259" i="69"/>
  <c r="F273" i="69"/>
  <c r="F275" i="69"/>
  <c r="F277" i="69"/>
  <c r="F279" i="69"/>
  <c r="F281" i="69"/>
  <c r="F283" i="69"/>
  <c r="F285" i="69"/>
  <c r="F287" i="69"/>
  <c r="F289" i="69"/>
  <c r="F291" i="69"/>
  <c r="F293" i="69"/>
  <c r="F295" i="69"/>
  <c r="F297" i="69"/>
  <c r="F299" i="69"/>
  <c r="F301" i="69"/>
  <c r="F303" i="69"/>
  <c r="F305" i="69"/>
  <c r="F307" i="69"/>
  <c r="F309" i="69"/>
  <c r="F311" i="69"/>
  <c r="F313" i="69"/>
  <c r="F315" i="69"/>
  <c r="F317" i="69"/>
  <c r="F319" i="69"/>
  <c r="F321" i="69"/>
  <c r="F323" i="69"/>
  <c r="F325" i="69"/>
  <c r="F327" i="69"/>
  <c r="E25" i="69"/>
  <c r="E27" i="69"/>
  <c r="E29" i="69"/>
  <c r="E31" i="69"/>
  <c r="E33" i="69"/>
  <c r="E35" i="69"/>
  <c r="E37" i="69"/>
  <c r="E39" i="69"/>
  <c r="E41" i="69"/>
  <c r="E43" i="69"/>
  <c r="E45" i="69"/>
  <c r="E47" i="69"/>
  <c r="E49" i="69"/>
  <c r="E51" i="69"/>
  <c r="E53" i="69"/>
  <c r="E55" i="69"/>
  <c r="E57" i="69"/>
  <c r="E59" i="69"/>
  <c r="E61" i="69"/>
  <c r="E63" i="69"/>
  <c r="E65" i="69"/>
  <c r="E67" i="69"/>
  <c r="E69" i="69"/>
  <c r="E71" i="69"/>
  <c r="E73" i="69"/>
  <c r="E75" i="69"/>
  <c r="E77" i="69"/>
  <c r="E79" i="69"/>
  <c r="E81" i="69"/>
  <c r="E83" i="69"/>
  <c r="E85" i="69"/>
  <c r="E87" i="69"/>
  <c r="E89" i="69"/>
  <c r="E91" i="69"/>
  <c r="E93" i="69"/>
  <c r="E95" i="69"/>
  <c r="E97" i="69"/>
  <c r="E99" i="69"/>
  <c r="E101" i="69"/>
  <c r="E103" i="69"/>
  <c r="E105" i="69"/>
  <c r="E107" i="69"/>
  <c r="E109" i="69"/>
  <c r="E111" i="69"/>
  <c r="E113" i="69"/>
  <c r="E115" i="69"/>
  <c r="E117" i="69"/>
  <c r="E119" i="69"/>
  <c r="E121" i="69"/>
  <c r="E123" i="69"/>
  <c r="E125" i="69"/>
  <c r="E127" i="69"/>
  <c r="E129" i="69"/>
  <c r="E131" i="69"/>
  <c r="E133" i="69"/>
  <c r="E135" i="69"/>
  <c r="E137" i="69"/>
  <c r="E139" i="69"/>
  <c r="E141" i="69"/>
  <c r="E143" i="69"/>
  <c r="E145" i="69"/>
  <c r="E147" i="69"/>
  <c r="E149" i="69"/>
  <c r="E151" i="69"/>
  <c r="E153" i="69"/>
  <c r="E155" i="69"/>
  <c r="E157" i="69"/>
  <c r="E159" i="69"/>
  <c r="E161" i="69"/>
  <c r="E163" i="69"/>
  <c r="E165" i="69"/>
  <c r="E167" i="69"/>
  <c r="E169" i="69"/>
  <c r="E171" i="69"/>
  <c r="E173" i="69"/>
  <c r="E175" i="69"/>
  <c r="E177" i="69"/>
  <c r="E179" i="69"/>
  <c r="E181" i="69"/>
  <c r="E183" i="69"/>
  <c r="E185" i="69"/>
  <c r="E187" i="69"/>
  <c r="E189" i="69"/>
  <c r="E191" i="69"/>
  <c r="E193" i="69"/>
  <c r="E195" i="69"/>
  <c r="E197" i="69"/>
  <c r="E199" i="69"/>
  <c r="E201" i="69"/>
  <c r="E203" i="69"/>
  <c r="E205" i="69"/>
  <c r="E207" i="69"/>
  <c r="E209" i="69"/>
  <c r="E211" i="69"/>
  <c r="E213" i="69"/>
  <c r="E215" i="69"/>
  <c r="E217" i="69"/>
  <c r="E219" i="69"/>
  <c r="E221" i="69"/>
  <c r="E223" i="69"/>
  <c r="E225" i="69"/>
  <c r="E227" i="69"/>
  <c r="E229" i="69"/>
  <c r="E231" i="69"/>
  <c r="E233" i="69"/>
  <c r="E235" i="69"/>
  <c r="E237" i="69"/>
  <c r="E239" i="69"/>
  <c r="E241" i="69"/>
  <c r="E243" i="69"/>
  <c r="E245" i="69"/>
  <c r="E247" i="69"/>
  <c r="E249" i="69"/>
  <c r="E251" i="69"/>
  <c r="E253" i="69"/>
  <c r="E255" i="69"/>
  <c r="E257" i="69"/>
  <c r="E259" i="69"/>
  <c r="E273" i="69"/>
  <c r="E275" i="69"/>
  <c r="E277" i="69"/>
  <c r="E279" i="69"/>
  <c r="E281" i="69"/>
  <c r="E283" i="69"/>
  <c r="E285" i="69"/>
  <c r="E287" i="69"/>
  <c r="E289" i="69"/>
  <c r="E291" i="69"/>
  <c r="E293" i="69"/>
  <c r="E295" i="69"/>
  <c r="E297" i="69"/>
  <c r="E299" i="69"/>
  <c r="E301" i="69"/>
  <c r="E303" i="69"/>
  <c r="E305" i="69"/>
  <c r="E307" i="69"/>
  <c r="E309" i="69"/>
  <c r="E311" i="69"/>
  <c r="E313" i="69"/>
  <c r="E315" i="69"/>
  <c r="E317" i="69"/>
  <c r="E319" i="69"/>
  <c r="E321" i="69"/>
  <c r="E323" i="69"/>
  <c r="E325" i="69"/>
  <c r="E327" i="69"/>
  <c r="E271" i="69"/>
  <c r="E11" i="69"/>
  <c r="E13" i="69"/>
  <c r="E15" i="69"/>
  <c r="E17" i="69"/>
  <c r="E19" i="69"/>
  <c r="E21" i="69"/>
  <c r="E23" i="69"/>
  <c r="F75" i="1" l="1"/>
  <c r="E75" i="1"/>
  <c r="C75" i="1"/>
  <c r="G70" i="1"/>
  <c r="G66" i="1"/>
  <c r="F66" i="1"/>
  <c r="E66" i="1"/>
  <c r="C66" i="1"/>
  <c r="P58" i="1"/>
  <c r="O58" i="1"/>
  <c r="N58" i="1"/>
  <c r="M58" i="1"/>
  <c r="J58" i="1"/>
  <c r="I58" i="1"/>
  <c r="H58" i="1"/>
  <c r="F58" i="1"/>
  <c r="E58" i="1"/>
  <c r="C58" i="1"/>
  <c r="F43" i="1"/>
  <c r="E43" i="1"/>
  <c r="C43" i="1"/>
  <c r="F39" i="1"/>
  <c r="E39" i="1"/>
  <c r="C39" i="1"/>
  <c r="N22" i="1"/>
  <c r="F22" i="1"/>
  <c r="G21" i="1"/>
  <c r="G15" i="1"/>
  <c r="G13" i="1"/>
  <c r="F9" i="1"/>
  <c r="E9" i="1"/>
  <c r="C9" i="1"/>
  <c r="P5" i="1"/>
  <c r="I39" i="66"/>
  <c r="F44" i="17"/>
  <c r="D44" i="17"/>
  <c r="F29" i="17"/>
  <c r="F14" i="17"/>
  <c r="D14" i="17"/>
  <c r="D25" i="16"/>
  <c r="D20" i="16"/>
  <c r="D10" i="16"/>
  <c r="C16" i="15"/>
  <c r="C35" i="11" s="1"/>
  <c r="C156" i="60"/>
  <c r="H11" i="60"/>
  <c r="C27" i="11"/>
  <c r="C43" i="11"/>
  <c r="C10" i="11" s="1"/>
  <c r="B43" i="11"/>
  <c r="C9" i="11" s="1"/>
  <c r="D42" i="11"/>
  <c r="D41" i="11"/>
  <c r="D44" i="11" l="1"/>
  <c r="D26" i="16"/>
  <c r="C28" i="11"/>
  <c r="C17" i="11" s="1"/>
  <c r="C11" i="11"/>
  <c r="C36" i="11"/>
  <c r="C18" i="11" s="1"/>
  <c r="C19" i="11" l="1"/>
</calcChain>
</file>

<file path=xl/sharedStrings.xml><?xml version="1.0" encoding="utf-8"?>
<sst xmlns="http://schemas.openxmlformats.org/spreadsheetml/2006/main" count="19219" uniqueCount="5724">
  <si>
    <t>DAFTAR URUT KEPANGKATAN</t>
  </si>
  <si>
    <t>NO URUT</t>
  </si>
  <si>
    <t>NAMA PEGAWAI</t>
  </si>
  <si>
    <t>PANGKAT</t>
  </si>
  <si>
    <t>JABATAN</t>
  </si>
  <si>
    <t>MKER</t>
  </si>
  <si>
    <t>LATIHAN JABATAN</t>
  </si>
  <si>
    <t>PENDIDIKAN</t>
  </si>
  <si>
    <t>TMP LAHIR</t>
  </si>
  <si>
    <t>CAT</t>
  </si>
  <si>
    <t>UNIT KERJA</t>
  </si>
  <si>
    <t>TGL LAHIR</t>
  </si>
  <si>
    <t>MUT</t>
  </si>
  <si>
    <t>PEG</t>
  </si>
  <si>
    <t>PKT</t>
  </si>
  <si>
    <t>NOMOR INDUK PEGAWAI</t>
  </si>
  <si>
    <t>G/R AKHIR</t>
  </si>
  <si>
    <t>NAMA JABATAN</t>
  </si>
  <si>
    <t>TH</t>
  </si>
  <si>
    <t>BL</t>
  </si>
  <si>
    <t>NAMA</t>
  </si>
  <si>
    <t>JAM</t>
  </si>
  <si>
    <t>NAMA PENDIDIKAN</t>
  </si>
  <si>
    <t>KPG</t>
  </si>
  <si>
    <t>TMT</t>
  </si>
  <si>
    <t>TGL LULUS</t>
  </si>
  <si>
    <t>TINGKAT PENDIDIKAN</t>
  </si>
  <si>
    <t>LLS</t>
  </si>
  <si>
    <t>3-4</t>
  </si>
  <si>
    <t>5-6</t>
  </si>
  <si>
    <t>7-8</t>
  </si>
  <si>
    <t>11/12</t>
  </si>
  <si>
    <t>14/15</t>
  </si>
  <si>
    <t>17/18</t>
  </si>
  <si>
    <t>1</t>
  </si>
  <si>
    <t>dr. RIHADINI, Sp.KJ.</t>
  </si>
  <si>
    <t>IV/d</t>
  </si>
  <si>
    <t xml:space="preserve">DOKTER UTAMA </t>
  </si>
  <si>
    <t>31</t>
  </si>
  <si>
    <t>10</t>
  </si>
  <si>
    <t>00-00-0000</t>
  </si>
  <si>
    <t>SPESIALIS JIWA</t>
  </si>
  <si>
    <t>1998 </t>
  </si>
  <si>
    <t>SURAKARTA</t>
  </si>
  <si>
    <t>RSJD DR. AMINO GONDOHUTOMO  </t>
  </si>
  <si>
    <t>NIP. 195903011985022001</t>
  </si>
  <si>
    <t>01/10/2012</t>
  </si>
  <si>
    <t>01/07/2012</t>
  </si>
  <si>
    <t>PASCA SARJANA (S2)</t>
  </si>
  <si>
    <t>PROVINSI JAWA TENGAH</t>
  </si>
  <si>
    <t>2</t>
  </si>
  <si>
    <t>dr. WISNU WARDANA, Sp.S</t>
  </si>
  <si>
    <t>SPESIALIS SYARAF</t>
  </si>
  <si>
    <t>2001 </t>
  </si>
  <si>
    <t>SEMARANG</t>
  </si>
  <si>
    <t>NIP. 195808211985111001</t>
  </si>
  <si>
    <t>3</t>
  </si>
  <si>
    <t>DOKTER GIGI UTAMA</t>
  </si>
  <si>
    <t>29</t>
  </si>
  <si>
    <t>11</t>
  </si>
  <si>
    <t>SEPADYA/SEPAMA</t>
  </si>
  <si>
    <t>KESEHATAN MASYARAKAT</t>
  </si>
  <si>
    <t>1999 </t>
  </si>
  <si>
    <t>WONOGIRI</t>
  </si>
  <si>
    <t>NIP. 196212061987031005</t>
  </si>
  <si>
    <t>01/04/2013</t>
  </si>
  <si>
    <t>01/11/2012</t>
  </si>
  <si>
    <t>4</t>
  </si>
  <si>
    <t>IV/c</t>
  </si>
  <si>
    <t>DOKTER GIGI MADYA</t>
  </si>
  <si>
    <t>30</t>
  </si>
  <si>
    <t>1985 </t>
  </si>
  <si>
    <t>KUDUS</t>
  </si>
  <si>
    <t>13/06/2008</t>
  </si>
  <si>
    <t>SARJANA (S1)</t>
  </si>
  <si>
    <t>5</t>
  </si>
  <si>
    <t>KENDAL</t>
  </si>
  <si>
    <t>01/10/2014</t>
  </si>
  <si>
    <t>6</t>
  </si>
  <si>
    <t>Dra. YETTI FARICHATI, APT, M.Kes.</t>
  </si>
  <si>
    <t>28</t>
  </si>
  <si>
    <t>2002 </t>
  </si>
  <si>
    <t>PEKALONGAN</t>
  </si>
  <si>
    <t>NIP. 196008041988032003</t>
  </si>
  <si>
    <t>01/04/2015</t>
  </si>
  <si>
    <t>7</t>
  </si>
  <si>
    <t>IV/b</t>
  </si>
  <si>
    <t>DIKLATPIM Tk.III</t>
  </si>
  <si>
    <t>DEMAK</t>
  </si>
  <si>
    <t>01/04/2009</t>
  </si>
  <si>
    <t>8</t>
  </si>
  <si>
    <t>MAGISTER MANAJEMEN</t>
  </si>
  <si>
    <t>SARJANA (S2)</t>
  </si>
  <si>
    <t>9</t>
  </si>
  <si>
    <t>dr. ANASTASIA SRI WOROASIH, Sp.KJ</t>
  </si>
  <si>
    <t>DOKTER MADYA</t>
  </si>
  <si>
    <t>DIKLATPIM Tk.IV</t>
  </si>
  <si>
    <t>1988 </t>
  </si>
  <si>
    <t>NIP. 196211291989012001</t>
  </si>
  <si>
    <t>01/10/2009</t>
  </si>
  <si>
    <t>PROBOLINGGO</t>
  </si>
  <si>
    <t>NIP. 196201031989112001</t>
  </si>
  <si>
    <t>01/10/2013</t>
  </si>
  <si>
    <t>03/01/1962</t>
  </si>
  <si>
    <t>drg. HENNY ASTUTI, MM.</t>
  </si>
  <si>
    <t>22</t>
  </si>
  <si>
    <t>DOKTER GIGI ,MAGISTER MANAJEMEN</t>
  </si>
  <si>
    <t>PATI</t>
  </si>
  <si>
    <t>NIP. 196310121994022002</t>
  </si>
  <si>
    <t>01/04/2014</t>
  </si>
  <si>
    <t>01/04/2008</t>
  </si>
  <si>
    <t>12</t>
  </si>
  <si>
    <t>Dra. SRI MULYANI, M. Kes.</t>
  </si>
  <si>
    <t>26</t>
  </si>
  <si>
    <t>DIKLATPIM III</t>
  </si>
  <si>
    <t>SOLO</t>
  </si>
  <si>
    <t>NIP. 196103231990032002</t>
  </si>
  <si>
    <t>14/08/2009</t>
  </si>
  <si>
    <t>13</t>
  </si>
  <si>
    <t>SUNDARTI, S.Kep, Ns.</t>
  </si>
  <si>
    <t>PERAWAT MADYA</t>
  </si>
  <si>
    <t>KEPERAWATAN</t>
  </si>
  <si>
    <t>2007 </t>
  </si>
  <si>
    <t>BANYUMAS</t>
  </si>
  <si>
    <t>NIP. 196112071981112001</t>
  </si>
  <si>
    <t>14/03/2011</t>
  </si>
  <si>
    <t>SARJANA (S1), Ners</t>
  </si>
  <si>
    <t>14</t>
  </si>
  <si>
    <t>TEMANGGUNG</t>
  </si>
  <si>
    <t>15</t>
  </si>
  <si>
    <t>35</t>
  </si>
  <si>
    <t>PURWOREJO</t>
  </si>
  <si>
    <t>16</t>
  </si>
  <si>
    <t>INDRIANI SUSILOWATI, S.Kep.</t>
  </si>
  <si>
    <t>27</t>
  </si>
  <si>
    <t>NIP. 196110101987032011</t>
  </si>
  <si>
    <t>04/03/2011</t>
  </si>
  <si>
    <t>17</t>
  </si>
  <si>
    <t>NIP. 196209061988032004</t>
  </si>
  <si>
    <t>18</t>
  </si>
  <si>
    <t>Dra. NANI KARTIKANINGSIH.</t>
  </si>
  <si>
    <t>PSIKOLOG KLINIS MADYA</t>
  </si>
  <si>
    <t>PSIKOLOGI UMUM</t>
  </si>
  <si>
    <t>1989 </t>
  </si>
  <si>
    <t>YOGYAKARTA</t>
  </si>
  <si>
    <t>NIP. 196203051994032002</t>
  </si>
  <si>
    <t>12/12/2011</t>
  </si>
  <si>
    <t>19</t>
  </si>
  <si>
    <t>HAMARGOMURNI, S.Psi.</t>
  </si>
  <si>
    <t>20</t>
  </si>
  <si>
    <t>PSIKOLOGI SOSIAL</t>
  </si>
  <si>
    <t>1994 </t>
  </si>
  <si>
    <t>JEPARA</t>
  </si>
  <si>
    <t>NIP. 196802241996032003</t>
  </si>
  <si>
    <t>01/11/2011</t>
  </si>
  <si>
    <t>dr. TINON MARTANITA, Sp.KJ.</t>
  </si>
  <si>
    <t>KLATEN</t>
  </si>
  <si>
    <t>NIP. 196703231997032001</t>
  </si>
  <si>
    <t>27/02/2012</t>
  </si>
  <si>
    <t>21</t>
  </si>
  <si>
    <t>KEBUMEN</t>
  </si>
  <si>
    <t>01/10/2015</t>
  </si>
  <si>
    <t>24</t>
  </si>
  <si>
    <t>NIP. 196709081990032007</t>
  </si>
  <si>
    <t>23</t>
  </si>
  <si>
    <t>UMTITIN,  S.Kep, Ns.</t>
  </si>
  <si>
    <t>SUBANG</t>
  </si>
  <si>
    <t>NIP. 196607201987032011</t>
  </si>
  <si>
    <t>SARJANA (S1), Ners.</t>
  </si>
  <si>
    <t>33</t>
  </si>
  <si>
    <t>SLEMAN</t>
  </si>
  <si>
    <t>25</t>
  </si>
  <si>
    <t>ISTI BUDI MARTANI, S.Kep.</t>
  </si>
  <si>
    <t>NIP. 196201271982032002</t>
  </si>
  <si>
    <t>dr. HESTI ANGGRIANI, Sp.KJ, MM.</t>
  </si>
  <si>
    <t>NIP. 196901092003122003</t>
  </si>
  <si>
    <t>01/10/2016</t>
  </si>
  <si>
    <t>01/06/2013</t>
  </si>
  <si>
    <t xml:space="preserve">PASCA SARJANA ( S2 ) </t>
  </si>
  <si>
    <t>R. SOEPRIJONO WINARDI, DCN, M.Kes.</t>
  </si>
  <si>
    <t>IV/a</t>
  </si>
  <si>
    <t>KEPALA BAGIAN  KEUANGAN</t>
  </si>
  <si>
    <t>NIP. 196406051987031016</t>
  </si>
  <si>
    <t>01/10/2008</t>
  </si>
  <si>
    <t>02/05/2015</t>
  </si>
  <si>
    <t>1991 </t>
  </si>
  <si>
    <t>BOYOLALI</t>
  </si>
  <si>
    <t>ENDANG KUSTYANINGSIH, S.Kep.</t>
  </si>
  <si>
    <t>NIP. 196604211990032016</t>
  </si>
  <si>
    <t>01/04/2012</t>
  </si>
  <si>
    <t>1990 </t>
  </si>
  <si>
    <t>NIP. 196601101990031008</t>
  </si>
  <si>
    <t>32</t>
  </si>
  <si>
    <t>NIP. 196504241991031012</t>
  </si>
  <si>
    <t>KEPALA BAGIAN UMUM</t>
  </si>
  <si>
    <t>34</t>
  </si>
  <si>
    <t>BLORA</t>
  </si>
  <si>
    <t>04/05/2015</t>
  </si>
  <si>
    <t>EKO MULYADI, SPd, MM.</t>
  </si>
  <si>
    <t>KASUBBAG RENMONEV</t>
  </si>
  <si>
    <t>FISIPOL ADMINISTRASI NEG</t>
  </si>
  <si>
    <t>BREBES</t>
  </si>
  <si>
    <t>NIP. 196905311997101001</t>
  </si>
  <si>
    <t xml:space="preserve"> 28 /03/ 2011</t>
  </si>
  <si>
    <t>36</t>
  </si>
  <si>
    <t>TRI WAHYUNINGSIH, S.Kep, Ns.</t>
  </si>
  <si>
    <t>NIP. 196705261987032004</t>
  </si>
  <si>
    <t>23/09/2013</t>
  </si>
  <si>
    <t>37</t>
  </si>
  <si>
    <t>dr. AMBARWATY, Sp.An.</t>
  </si>
  <si>
    <t>SPESIALIS ANASTESI</t>
  </si>
  <si>
    <t>NIP. 197306252003122002</t>
  </si>
  <si>
    <t>13/08/2012</t>
  </si>
  <si>
    <t>38</t>
  </si>
  <si>
    <t>ISKARNO, SH, MH.</t>
  </si>
  <si>
    <t xml:space="preserve">KASI PENUNJANG  DIAGNOSTIK </t>
  </si>
  <si>
    <t>HUKUM UMUM,MAGISTER HUKUM</t>
  </si>
  <si>
    <t>2008 </t>
  </si>
  <si>
    <t>NIP. 196405241991031004</t>
  </si>
  <si>
    <t>39</t>
  </si>
  <si>
    <t>KEPALA BIDANG KEPERAWATAN</t>
  </si>
  <si>
    <t>JAMBI</t>
  </si>
  <si>
    <t>NIP. 196412101988032008</t>
  </si>
  <si>
    <t xml:space="preserve"> 07/04/ 2011</t>
  </si>
  <si>
    <t>40</t>
  </si>
  <si>
    <t>dr. ERLINA RUMANTI, M. Kes.</t>
  </si>
  <si>
    <t>MAGISTER KESEHATAN</t>
  </si>
  <si>
    <t>NIP. 197106122003122006</t>
  </si>
  <si>
    <t>04/10/2011</t>
  </si>
  <si>
    <t>16/10/2013</t>
  </si>
  <si>
    <t>12/06/1971</t>
  </si>
  <si>
    <t>41</t>
  </si>
  <si>
    <t>NIP. 196912122003122008</t>
  </si>
  <si>
    <t>42</t>
  </si>
  <si>
    <t>dr. SITI BADRIYAH, Sp.KJ, M. Kes.</t>
  </si>
  <si>
    <t>NIP. 196912062003122004</t>
  </si>
  <si>
    <t>09/09/2014</t>
  </si>
  <si>
    <t>43</t>
  </si>
  <si>
    <t>SARJANA KEPERAWATAN</t>
  </si>
  <si>
    <t>SALATIGA</t>
  </si>
  <si>
    <t>NIP. 196901091990031004</t>
  </si>
  <si>
    <t>09/01/1969</t>
  </si>
  <si>
    <t>44</t>
  </si>
  <si>
    <t>THERESIA ASRI LUBERINGSIH, Psi.</t>
  </si>
  <si>
    <t>2000 </t>
  </si>
  <si>
    <t>NIP. 197611072003122008</t>
  </si>
  <si>
    <t>45</t>
  </si>
  <si>
    <t>BANTUL</t>
  </si>
  <si>
    <t>NIP. 196405171985122001</t>
  </si>
  <si>
    <t>46</t>
  </si>
  <si>
    <t>WALIMAN, S.Kep, Ns.</t>
  </si>
  <si>
    <t>PERAWAT MUDA</t>
  </si>
  <si>
    <t>MAGELANG</t>
  </si>
  <si>
    <t>NIP. 196707011989031009</t>
  </si>
  <si>
    <t>47</t>
  </si>
  <si>
    <t>REMBANG</t>
  </si>
  <si>
    <t>NIP. 197206011992031004</t>
  </si>
  <si>
    <t>22/09/2014</t>
  </si>
  <si>
    <t>48</t>
  </si>
  <si>
    <t>SRI AGUSTINI, SST.</t>
  </si>
  <si>
    <t>NUTRISIONIS MADYA</t>
  </si>
  <si>
    <t>SARJANA SAINS TERAPAN (GIZI)</t>
  </si>
  <si>
    <t>NIP. 196108301983032009</t>
  </si>
  <si>
    <t>30/06/2015</t>
  </si>
  <si>
    <t>DIPLOMA   IV</t>
  </si>
  <si>
    <t>49</t>
  </si>
  <si>
    <t>NURSANI RUMAHORBO, SST.</t>
  </si>
  <si>
    <t>SAINT TERAPAN GIZI</t>
  </si>
  <si>
    <t>NIP. 196108211983032010</t>
  </si>
  <si>
    <t>24/03/2015</t>
  </si>
  <si>
    <t>DIPLOMA IV</t>
  </si>
  <si>
    <t>50</t>
  </si>
  <si>
    <t>NIP. 196802011990031005</t>
  </si>
  <si>
    <t>51</t>
  </si>
  <si>
    <t>DWI LESTARI,  S.Kep.</t>
  </si>
  <si>
    <t>NIP. 197202101991032004</t>
  </si>
  <si>
    <t>52</t>
  </si>
  <si>
    <t>2004 </t>
  </si>
  <si>
    <t>SUKOHARJO</t>
  </si>
  <si>
    <t>NIP. 197305271994031003</t>
  </si>
  <si>
    <t>53</t>
  </si>
  <si>
    <t>SITI NUR AISYAH, S.Kep.</t>
  </si>
  <si>
    <t>NIP. 196705081988032015</t>
  </si>
  <si>
    <t>11/09/2015</t>
  </si>
  <si>
    <t xml:space="preserve">SARJANA (S1), </t>
  </si>
  <si>
    <t>08/05/1967</t>
  </si>
  <si>
    <t>54</t>
  </si>
  <si>
    <t>SRI TEMU, S. Kep, Ns.</t>
  </si>
  <si>
    <t>1996 </t>
  </si>
  <si>
    <t>KARANGANYAR</t>
  </si>
  <si>
    <t>NIP. 197409231997032006</t>
  </si>
  <si>
    <t>55</t>
  </si>
  <si>
    <t>SUHARWITO, SH, MM.</t>
  </si>
  <si>
    <t>KASUBBAG KEPEGAWAIAN, TU DAN HUKUM</t>
  </si>
  <si>
    <t>BLITAR</t>
  </si>
  <si>
    <t>NIP. 196503071985121001</t>
  </si>
  <si>
    <t>01/04/2016</t>
  </si>
  <si>
    <t>56</t>
  </si>
  <si>
    <t>DONO UTOMO, S. KOM, M. Kes.</t>
  </si>
  <si>
    <t>2003 </t>
  </si>
  <si>
    <t>NIP. 196512301991031008</t>
  </si>
  <si>
    <t>57</t>
  </si>
  <si>
    <t>KOMARIYATUN, S. Kep, M. Kes.</t>
  </si>
  <si>
    <t>NIP. 196703021991032007</t>
  </si>
  <si>
    <t>02/03/1967</t>
  </si>
  <si>
    <t>58</t>
  </si>
  <si>
    <t>SUMINI, SKM.</t>
  </si>
  <si>
    <t>SANITARIAN MADYA</t>
  </si>
  <si>
    <t>SARJANA KESEHATAN MASY.</t>
  </si>
  <si>
    <t>NGANJUK</t>
  </si>
  <si>
    <t>NIP. 196905031991032007</t>
  </si>
  <si>
    <t>59</t>
  </si>
  <si>
    <t>SRI SUBIYATI, S. Gz.</t>
  </si>
  <si>
    <t>AHLI GIZI</t>
  </si>
  <si>
    <t>CIREBON</t>
  </si>
  <si>
    <t>NIP. 196705311993122002</t>
  </si>
  <si>
    <t>SARJANA (S I )</t>
  </si>
  <si>
    <t>60</t>
  </si>
  <si>
    <t>Dra. ANGGRAENI EKA PURNAMASARI</t>
  </si>
  <si>
    <t>III/d</t>
  </si>
  <si>
    <t>KASUBBAG AKUNTANSI</t>
  </si>
  <si>
    <t>DIKLAT PIM Tk. IV</t>
  </si>
  <si>
    <t>NIP. 196603051997032002</t>
  </si>
  <si>
    <t>04/04/2013</t>
  </si>
  <si>
    <t>61</t>
  </si>
  <si>
    <t>1982 </t>
  </si>
  <si>
    <t>D III</t>
  </si>
  <si>
    <t>62</t>
  </si>
  <si>
    <t>SARJANA SOSIAL</t>
  </si>
  <si>
    <t>01/04/2011</t>
  </si>
  <si>
    <t>02/02/2016</t>
  </si>
  <si>
    <t>63</t>
  </si>
  <si>
    <t>PURWODADI</t>
  </si>
  <si>
    <t>64</t>
  </si>
  <si>
    <t>YAYUK BUDI YANI, SKM.</t>
  </si>
  <si>
    <t>SARJANA KESEHATAN MASYARAKAT</t>
  </si>
  <si>
    <t>2006 </t>
  </si>
  <si>
    <t>NIP. 196511081989032007</t>
  </si>
  <si>
    <t>01/10/2011</t>
  </si>
  <si>
    <t>65</t>
  </si>
  <si>
    <t>CHRISTIANA SUDARYANTI, AMK.</t>
  </si>
  <si>
    <t>PERAWAT PENYELIA</t>
  </si>
  <si>
    <t>NIP. 196404031987032011</t>
  </si>
  <si>
    <t>DIPLOMA III</t>
  </si>
  <si>
    <t>66</t>
  </si>
  <si>
    <t>SASONGKO PUJA SUNARKO, SKM.</t>
  </si>
  <si>
    <t>KASIE PUNUNJANG NON DIAGNOSTIK</t>
  </si>
  <si>
    <t>NIP. 196704141994031009</t>
  </si>
  <si>
    <t>67</t>
  </si>
  <si>
    <t>DOKTER MUDA</t>
  </si>
  <si>
    <t>--</t>
  </si>
  <si>
    <t>DOKTER SPESIALIS PENYAKIT DALAM</t>
  </si>
  <si>
    <t>68</t>
  </si>
  <si>
    <t>BUDIYONO.</t>
  </si>
  <si>
    <t>SPK</t>
  </si>
  <si>
    <t>1993 </t>
  </si>
  <si>
    <t>NIP. 196806211990031007</t>
  </si>
  <si>
    <t>DIPLOMA I</t>
  </si>
  <si>
    <t>69</t>
  </si>
  <si>
    <t>2009 </t>
  </si>
  <si>
    <t>BANJARSARI</t>
  </si>
  <si>
    <t>NIP. 197004271993031003</t>
  </si>
  <si>
    <t>70</t>
  </si>
  <si>
    <t>NGADIMIN, AMK.</t>
  </si>
  <si>
    <t>NIP. 196908311990031002</t>
  </si>
  <si>
    <t>71</t>
  </si>
  <si>
    <t>MOHAMAD SAPTONO, AMK.</t>
  </si>
  <si>
    <t>NIP. 196812071990031009</t>
  </si>
  <si>
    <t>31/03/2011</t>
  </si>
  <si>
    <t>72</t>
  </si>
  <si>
    <t>NIP. 196510011994031008</t>
  </si>
  <si>
    <t>08/06/2011</t>
  </si>
  <si>
    <t>73</t>
  </si>
  <si>
    <t>EKONOMI KEUANGAN</t>
  </si>
  <si>
    <t>74</t>
  </si>
  <si>
    <t>EKO SETYO MINARTI, S.Kep, Ns.</t>
  </si>
  <si>
    <t>NIP. 196610151988032008</t>
  </si>
  <si>
    <t>75</t>
  </si>
  <si>
    <t>DINIA IFTITA, SST.</t>
  </si>
  <si>
    <t>SARJANA SAINT TERAPAN (GIGI)</t>
  </si>
  <si>
    <t>NIP. 196807171989032004</t>
  </si>
  <si>
    <t>76</t>
  </si>
  <si>
    <t>1992 </t>
  </si>
  <si>
    <t>NIP. 196902261993032002</t>
  </si>
  <si>
    <t>77</t>
  </si>
  <si>
    <t>CILACAP</t>
  </si>
  <si>
    <t>NIP. 196702281990032003</t>
  </si>
  <si>
    <t>78</t>
  </si>
  <si>
    <t>SPESIALIS KEPERAWATAN JIWA</t>
  </si>
  <si>
    <t>NIP. 197608222000032003</t>
  </si>
  <si>
    <t>29/11/2013</t>
  </si>
  <si>
    <t>79</t>
  </si>
  <si>
    <t>EKO BUDI SANTOSA, SST.</t>
  </si>
  <si>
    <t>(SARJANA. ST) FISIOTERAPI</t>
  </si>
  <si>
    <t>NIP. 196705191992031007</t>
  </si>
  <si>
    <t>80</t>
  </si>
  <si>
    <t>NIP. 197108052005012011</t>
  </si>
  <si>
    <t>81</t>
  </si>
  <si>
    <t>PEMALANG</t>
  </si>
  <si>
    <t>NIP. 196708241988031004</t>
  </si>
  <si>
    <t>82</t>
  </si>
  <si>
    <t>NIP. 196511041991032004</t>
  </si>
  <si>
    <t>83</t>
  </si>
  <si>
    <t>GROBOGAN</t>
  </si>
  <si>
    <t>NIP. 197106051992031003</t>
  </si>
  <si>
    <t>84</t>
  </si>
  <si>
    <t>2005 </t>
  </si>
  <si>
    <t>SUMEDANG</t>
  </si>
  <si>
    <t>NIP. 196803111990122002</t>
  </si>
  <si>
    <t>85</t>
  </si>
  <si>
    <t>AGUS SETIYONO, AMK.</t>
  </si>
  <si>
    <t>NIP. 197108191991031001</t>
  </si>
  <si>
    <t>86</t>
  </si>
  <si>
    <t>TRI PUJIYARTI, AMK.</t>
  </si>
  <si>
    <t>NIP. 197010311991032004</t>
  </si>
  <si>
    <t>87</t>
  </si>
  <si>
    <t>SRI ASTUTI, AMK.</t>
  </si>
  <si>
    <t>NIP. 197108241991032002</t>
  </si>
  <si>
    <t>88</t>
  </si>
  <si>
    <t>ABDUL ROIS, AMK.</t>
  </si>
  <si>
    <t>NIP. 197206141992031005</t>
  </si>
  <si>
    <t>89</t>
  </si>
  <si>
    <t>KASI KEPERAWATAN RAWAT INAP &amp; RUJUKAN</t>
  </si>
  <si>
    <t>MAGISTER HUKUM KESEHATAN</t>
  </si>
  <si>
    <t>NIP. 197004201993031006</t>
  </si>
  <si>
    <t>23/06/2008</t>
  </si>
  <si>
    <t>90</t>
  </si>
  <si>
    <t>RAHMAH RATNAWATI, A.Md.</t>
  </si>
  <si>
    <t>SANITARIAN PENYELIA</t>
  </si>
  <si>
    <t>KESEHATAN LINGKUNGAN</t>
  </si>
  <si>
    <t>NIP. 196908021993032004</t>
  </si>
  <si>
    <t>21/02/2012</t>
  </si>
  <si>
    <t>91</t>
  </si>
  <si>
    <t>AHMAD MUDAKIR, AMK.</t>
  </si>
  <si>
    <t>NIP. 196807271989031007</t>
  </si>
  <si>
    <t>92</t>
  </si>
  <si>
    <t>FARIDA EKANINGSIH, AMK.</t>
  </si>
  <si>
    <t>NIP. 197201021993032003</t>
  </si>
  <si>
    <t>93</t>
  </si>
  <si>
    <t>dr. LINDA KARTIKASARI, Sp.KJ.</t>
  </si>
  <si>
    <t>NIP.  197502252009032003</t>
  </si>
  <si>
    <t>S II</t>
  </si>
  <si>
    <t>94</t>
  </si>
  <si>
    <t>dr. WIDYA ARIANI.</t>
  </si>
  <si>
    <t>KEDOKTERAN UMUM</t>
  </si>
  <si>
    <t>NIP.  198307292009032006</t>
  </si>
  <si>
    <t>18/9/2015</t>
  </si>
  <si>
    <t>S I</t>
  </si>
  <si>
    <t>95</t>
  </si>
  <si>
    <t>dr. NUFA ISAH, Sp.An.</t>
  </si>
  <si>
    <t>KEPALA SEKSI PELAYANAN RWT INAP &amp; RUJUKAN</t>
  </si>
  <si>
    <t>PADANG</t>
  </si>
  <si>
    <t>NIP. 196710011999032003</t>
  </si>
  <si>
    <t>12/07/2013</t>
  </si>
  <si>
    <t>96</t>
  </si>
  <si>
    <t>dr. WITRIE SUTATY MR, Sp KJ.</t>
  </si>
  <si>
    <t>NIP. 196701242007012009</t>
  </si>
  <si>
    <t>29/05/2015</t>
  </si>
  <si>
    <t>97</t>
  </si>
  <si>
    <t>ENDAH YULI PURNAWATI, AMAK.</t>
  </si>
  <si>
    <t>PRANATA LAB KES PENYELIA</t>
  </si>
  <si>
    <t>ANALIS KESEHATAN</t>
  </si>
  <si>
    <t>UNGARAN</t>
  </si>
  <si>
    <t>NIP. 196607241994032007</t>
  </si>
  <si>
    <t>19/8/2013</t>
  </si>
  <si>
    <t>98</t>
  </si>
  <si>
    <t>ROSANTI ETTYKAWATI, AMAK.</t>
  </si>
  <si>
    <t>NIP. 197109211993032006</t>
  </si>
  <si>
    <t>99</t>
  </si>
  <si>
    <t>WIJANARKO, SKM.</t>
  </si>
  <si>
    <t>SARJANA KESEHATAN MASYAR</t>
  </si>
  <si>
    <t>NIP. 197409071998031006</t>
  </si>
  <si>
    <t>100</t>
  </si>
  <si>
    <t>REJOSARI</t>
  </si>
  <si>
    <t>NIP. 197311271994031004</t>
  </si>
  <si>
    <t>101</t>
  </si>
  <si>
    <t>TRIPENI KURNIATI, S. Farm, Apt.</t>
  </si>
  <si>
    <t>APOTEKER MUDA</t>
  </si>
  <si>
    <t>FARMASI</t>
  </si>
  <si>
    <t>NIP. 19691224 199502 2 001</t>
  </si>
  <si>
    <t>S1</t>
  </si>
  <si>
    <t>102</t>
  </si>
  <si>
    <t>KASUBBAG RT DAN UMUM</t>
  </si>
  <si>
    <t>103</t>
  </si>
  <si>
    <t>SUSILAWATI, SKM.</t>
  </si>
  <si>
    <t>MADIUN</t>
  </si>
  <si>
    <t>NIP. 197102101991012001</t>
  </si>
  <si>
    <t>104</t>
  </si>
  <si>
    <t>GIZI</t>
  </si>
  <si>
    <t>SRAGEN</t>
  </si>
  <si>
    <t>17/09/2013</t>
  </si>
  <si>
    <t>105</t>
  </si>
  <si>
    <t>NIP. 197001051990031007</t>
  </si>
  <si>
    <t>106</t>
  </si>
  <si>
    <t>DWI PRIYO SUSILO, AMK.</t>
  </si>
  <si>
    <t>NIP. 197201181992031007</t>
  </si>
  <si>
    <t>107</t>
  </si>
  <si>
    <t>108</t>
  </si>
  <si>
    <t>1995 </t>
  </si>
  <si>
    <t>NIP. 197403211997031003</t>
  </si>
  <si>
    <t>109</t>
  </si>
  <si>
    <t>NIP. 197510231995031002</t>
  </si>
  <si>
    <t>110</t>
  </si>
  <si>
    <t>NI WAYAN DIAN ANGGRAENI, S.Kep, Ns.</t>
  </si>
  <si>
    <t>NIP. 197904111998032002</t>
  </si>
  <si>
    <t>111</t>
  </si>
  <si>
    <t>NIP. 197612232000032005</t>
  </si>
  <si>
    <t>112</t>
  </si>
  <si>
    <t>JUMINAH CATURWATI, A.Md. PK.</t>
  </si>
  <si>
    <t>PEREKAM MEDIS PENYELIA</t>
  </si>
  <si>
    <t>REKAM MEDIK</t>
  </si>
  <si>
    <t>1986 </t>
  </si>
  <si>
    <t>NIP. 196611171992032004</t>
  </si>
  <si>
    <t>113</t>
  </si>
  <si>
    <t>NIP. 19701105 199303 2 008</t>
  </si>
  <si>
    <t>114</t>
  </si>
  <si>
    <t>NIP. 197405281999032001</t>
  </si>
  <si>
    <t>115</t>
  </si>
  <si>
    <t>NIP. 197409231999032008</t>
  </si>
  <si>
    <t>116</t>
  </si>
  <si>
    <t>NIP. 197309242000031005</t>
  </si>
  <si>
    <t>117</t>
  </si>
  <si>
    <t>NIP. 196904081999032003</t>
  </si>
  <si>
    <t>118</t>
  </si>
  <si>
    <t>YAYUK SRI WAHYUNINGSIH, SST, M.Kes.</t>
  </si>
  <si>
    <t>III/c</t>
  </si>
  <si>
    <t>NIP. 197304091997032004</t>
  </si>
  <si>
    <t>119</t>
  </si>
  <si>
    <t>BUDI PUJI LESTARI, SST.</t>
  </si>
  <si>
    <t>(SARJANA. ST) RONTGEN</t>
  </si>
  <si>
    <t>KULONPROGO</t>
  </si>
  <si>
    <t>NIP. 19740807 199603 2 004</t>
  </si>
  <si>
    <t>DIPLOMA  IV</t>
  </si>
  <si>
    <t>120</t>
  </si>
  <si>
    <t>dr. RILLA FIFTINA HADI</t>
  </si>
  <si>
    <t>KEDOKTERAN</t>
  </si>
  <si>
    <t>LUWUK</t>
  </si>
  <si>
    <t>NIP. 197904152010012010</t>
  </si>
  <si>
    <t>121</t>
  </si>
  <si>
    <t>dr. RINI SUPRAPTI.</t>
  </si>
  <si>
    <t>MAGETAN</t>
  </si>
  <si>
    <t>NIP. 197910152010012016</t>
  </si>
  <si>
    <t>122</t>
  </si>
  <si>
    <t>NIP. 198109292010012015</t>
  </si>
  <si>
    <t>123</t>
  </si>
  <si>
    <t>NIP. 198210112010012023</t>
  </si>
  <si>
    <t>11/10/1982</t>
  </si>
  <si>
    <t>124</t>
  </si>
  <si>
    <t>TOHARI, SH.</t>
  </si>
  <si>
    <t>PENGADMINISTRASI UMUM</t>
  </si>
  <si>
    <t>HUKUM UMUM</t>
  </si>
  <si>
    <t>NIP. 196511171991031006</t>
  </si>
  <si>
    <t>125</t>
  </si>
  <si>
    <t>RIRIN DWI APSARI, SKM.</t>
  </si>
  <si>
    <t>NIP. 197503212006042002</t>
  </si>
  <si>
    <t>126</t>
  </si>
  <si>
    <t>MARJITO</t>
  </si>
  <si>
    <t>TRENGGALEK</t>
  </si>
  <si>
    <t>NIP. 196804021991011002</t>
  </si>
  <si>
    <t>21/09/2011</t>
  </si>
  <si>
    <t>127</t>
  </si>
  <si>
    <t>ACHMAD SUBAGIO, AMd. PK.</t>
  </si>
  <si>
    <t>NIP. 196310021992031005</t>
  </si>
  <si>
    <t>25/09/2014</t>
  </si>
  <si>
    <t>128</t>
  </si>
  <si>
    <t>MIRA PERMATASARI P, S. Psi, M. Psi.</t>
  </si>
  <si>
    <t>MAGISTER PSIKOLOGI</t>
  </si>
  <si>
    <t>NIP. 198305022011012014</t>
  </si>
  <si>
    <t>29/04/2013</t>
  </si>
  <si>
    <t>02/05/1983</t>
  </si>
  <si>
    <t>129</t>
  </si>
  <si>
    <t>dr. ZILPA WIDYASTUTI</t>
  </si>
  <si>
    <t>DOKTER UMUM</t>
  </si>
  <si>
    <t>JAKARTA</t>
  </si>
  <si>
    <t>NIP. 198405172011012007</t>
  </si>
  <si>
    <t>26/05/2014</t>
  </si>
  <si>
    <t>130</t>
  </si>
  <si>
    <t>NIP. 197103041997031004</t>
  </si>
  <si>
    <t>131</t>
  </si>
  <si>
    <t>NIP. 197009091998032004</t>
  </si>
  <si>
    <t>132</t>
  </si>
  <si>
    <t>ISTIYANI, AMK.</t>
  </si>
  <si>
    <t>1997 </t>
  </si>
  <si>
    <t>NIP. 197511271998032005</t>
  </si>
  <si>
    <t>133</t>
  </si>
  <si>
    <t>SAMROTUL UDHIYAH, AMAK.</t>
  </si>
  <si>
    <t>NIP. 197412231999032004</t>
  </si>
  <si>
    <t>134</t>
  </si>
  <si>
    <t>NIP. 197706081999032004</t>
  </si>
  <si>
    <t>135</t>
  </si>
  <si>
    <t>NIP. 197802131997032002</t>
  </si>
  <si>
    <t>136</t>
  </si>
  <si>
    <t>NIP. 197301221994031002</t>
  </si>
  <si>
    <t>09/9/2014</t>
  </si>
  <si>
    <t>137</t>
  </si>
  <si>
    <t>01/04/2007</t>
  </si>
  <si>
    <t>138</t>
  </si>
  <si>
    <t>SETYO WIBOWO, S.Sos.</t>
  </si>
  <si>
    <t>NIP. 196501211992031011</t>
  </si>
  <si>
    <t>( S I )</t>
  </si>
  <si>
    <t>139</t>
  </si>
  <si>
    <t>JOKO PRAYITNO, SE.</t>
  </si>
  <si>
    <t>NIP. 196409241991031003</t>
  </si>
  <si>
    <t>SARJANA ( S1 )</t>
  </si>
  <si>
    <t>140</t>
  </si>
  <si>
    <t>WOWO PARCOYO, AMK.</t>
  </si>
  <si>
    <t>KALIPURWO</t>
  </si>
  <si>
    <t>NIP. 197003071998031006</t>
  </si>
  <si>
    <t>17/02/2015</t>
  </si>
  <si>
    <t>141</t>
  </si>
  <si>
    <t>NIP. 197511101999031008</t>
  </si>
  <si>
    <t>142</t>
  </si>
  <si>
    <t>HENY PUDJIASTUTI.</t>
  </si>
  <si>
    <t>ASISTEN APOTEKER PELAKSANA LANJUTAN</t>
  </si>
  <si>
    <t>S M F / S A A / S P O</t>
  </si>
  <si>
    <t>NIP. 197112021993032003</t>
  </si>
  <si>
    <t>01/07/2014</t>
  </si>
  <si>
    <t>SMTA</t>
  </si>
  <si>
    <t>143</t>
  </si>
  <si>
    <t>SRI WAHYUNINGSIH, S.Kep, Ns.</t>
  </si>
  <si>
    <t>NIP. 198209222009032002</t>
  </si>
  <si>
    <t>07/09/2015</t>
  </si>
  <si>
    <t>144</t>
  </si>
  <si>
    <t>145</t>
  </si>
  <si>
    <t>ANNA ANANTA S, AMAK.</t>
  </si>
  <si>
    <t>NIP. 197209071995032002</t>
  </si>
  <si>
    <t>146</t>
  </si>
  <si>
    <t>MARYATMI, S. Sos.</t>
  </si>
  <si>
    <t>PENGOLAH DATA KEPEGAWAIAN</t>
  </si>
  <si>
    <t>ILMU KOMUNIKASI</t>
  </si>
  <si>
    <t>NIP. 197101211990032003</t>
  </si>
  <si>
    <t>147</t>
  </si>
  <si>
    <t>TOTOK WIBOWO, AMK.</t>
  </si>
  <si>
    <t>NIP. 197312031993031003</t>
  </si>
  <si>
    <t>148</t>
  </si>
  <si>
    <t>RETNANINGTRIAS, AMF.</t>
  </si>
  <si>
    <t>ASISTEN APOTEKER PENYELIA</t>
  </si>
  <si>
    <t>NIP. 197511261996032001</t>
  </si>
  <si>
    <t>149</t>
  </si>
  <si>
    <t>IDA WINARSIH</t>
  </si>
  <si>
    <t>KAB. SEMARANG</t>
  </si>
  <si>
    <t>NIP. 197003131997032005</t>
  </si>
  <si>
    <t>150</t>
  </si>
  <si>
    <t>TRI RAHAYUNINGSIH, SST.</t>
  </si>
  <si>
    <t>NUTRISIONIS MUDA</t>
  </si>
  <si>
    <t>NIP. 197411122000032001</t>
  </si>
  <si>
    <t>151</t>
  </si>
  <si>
    <t>MASRUROH, AMK.</t>
  </si>
  <si>
    <t>NIP. 197311292005012010</t>
  </si>
  <si>
    <t>152</t>
  </si>
  <si>
    <t>AFIA KURNIAWATI, AMK.</t>
  </si>
  <si>
    <t>NIP. 197302202005012006</t>
  </si>
  <si>
    <t>153</t>
  </si>
  <si>
    <t>DIYAH SETIYANINGSIH, AMK.</t>
  </si>
  <si>
    <t>BANJARNEGARA</t>
  </si>
  <si>
    <t>NIP. 198012132005012012</t>
  </si>
  <si>
    <t>154</t>
  </si>
  <si>
    <t>NIP. 197910092005011012</t>
  </si>
  <si>
    <t>155</t>
  </si>
  <si>
    <t>FITRI PUJI AGUSTIANI, AMK.</t>
  </si>
  <si>
    <t>NIP. 198108012005012013</t>
  </si>
  <si>
    <t>156</t>
  </si>
  <si>
    <t>SUKASMI, AMK.</t>
  </si>
  <si>
    <t>GUNUNGKIDUL</t>
  </si>
  <si>
    <t>NIP. 198107302005012008</t>
  </si>
  <si>
    <t>157</t>
  </si>
  <si>
    <t>ANIK SETYOWATI, AMK.</t>
  </si>
  <si>
    <t>NIP. 198211192005012007</t>
  </si>
  <si>
    <t>158</t>
  </si>
  <si>
    <t>SUCI NUR FADLILAH IKSAN, AMK.</t>
  </si>
  <si>
    <t>NIP. 198106302005012007</t>
  </si>
  <si>
    <t>159</t>
  </si>
  <si>
    <t>ANITA ULFAH, AMK.</t>
  </si>
  <si>
    <t>NIP. 198104202005012011</t>
  </si>
  <si>
    <t>160</t>
  </si>
  <si>
    <t>HARYANTO, AMK.</t>
  </si>
  <si>
    <t>NIP. 197901272005011008</t>
  </si>
  <si>
    <t>161</t>
  </si>
  <si>
    <t>SUROYO, SST.</t>
  </si>
  <si>
    <t>LAMPUNG</t>
  </si>
  <si>
    <t>NIP. 196406011990031010</t>
  </si>
  <si>
    <t>162</t>
  </si>
  <si>
    <t>INDAH AYU SULISTIYO, S. Kep, Ns.</t>
  </si>
  <si>
    <t>NIP. 198708272011012015</t>
  </si>
  <si>
    <t>SARJANA  ( SI ), Ners</t>
  </si>
  <si>
    <t>163</t>
  </si>
  <si>
    <t>dr. ANINDYA KUSUMANINGTYAS</t>
  </si>
  <si>
    <t>NIP. 198611082011012016</t>
  </si>
  <si>
    <t>SARJANA ( S I )</t>
  </si>
  <si>
    <t>08/11/1986</t>
  </si>
  <si>
    <t>164</t>
  </si>
  <si>
    <t>III/b</t>
  </si>
  <si>
    <t>1979 </t>
  </si>
  <si>
    <t>01/04/2001</t>
  </si>
  <si>
    <t>165</t>
  </si>
  <si>
    <t>PENGADMINISTRASI KEUANGAN</t>
  </si>
  <si>
    <t>166</t>
  </si>
  <si>
    <t>S T M MESIN</t>
  </si>
  <si>
    <t>1981 </t>
  </si>
  <si>
    <t>167</t>
  </si>
  <si>
    <t>01/04/2002</t>
  </si>
  <si>
    <t>168</t>
  </si>
  <si>
    <t>169</t>
  </si>
  <si>
    <t>PURBALINGGA</t>
  </si>
  <si>
    <t>170</t>
  </si>
  <si>
    <t>171</t>
  </si>
  <si>
    <t>S T M LISTRIK</t>
  </si>
  <si>
    <t>172</t>
  </si>
  <si>
    <t>01/04/2003</t>
  </si>
  <si>
    <t>173</t>
  </si>
  <si>
    <t>S M A IPS</t>
  </si>
  <si>
    <t>174</t>
  </si>
  <si>
    <t>RULYANTINI.</t>
  </si>
  <si>
    <t xml:space="preserve">S M E A </t>
  </si>
  <si>
    <t>NIP. 196212121984012002</t>
  </si>
  <si>
    <t>175</t>
  </si>
  <si>
    <t>01/04/2004</t>
  </si>
  <si>
    <t>176</t>
  </si>
  <si>
    <t>RETNO PURWIASRI</t>
  </si>
  <si>
    <t xml:space="preserve">S M A </t>
  </si>
  <si>
    <t>177</t>
  </si>
  <si>
    <t>NGATENO UTOMO.</t>
  </si>
  <si>
    <t>S T M</t>
  </si>
  <si>
    <t>NIP. 196210071984031008</t>
  </si>
  <si>
    <t>178</t>
  </si>
  <si>
    <t>PEMBANTU PARAMEDIS</t>
  </si>
  <si>
    <t>S M A</t>
  </si>
  <si>
    <t>01/04/2006</t>
  </si>
  <si>
    <t>179</t>
  </si>
  <si>
    <t>SUKIMIN.</t>
  </si>
  <si>
    <t>1983 </t>
  </si>
  <si>
    <t>BANGKA</t>
  </si>
  <si>
    <t>NIP. 196309171986031011</t>
  </si>
  <si>
    <t>180</t>
  </si>
  <si>
    <t>HARDOYO.</t>
  </si>
  <si>
    <t>PRAMU BOGA</t>
  </si>
  <si>
    <t>NIP. 196407171987031010</t>
  </si>
  <si>
    <t>181</t>
  </si>
  <si>
    <t>182</t>
  </si>
  <si>
    <t>BUDI SRIYONO.</t>
  </si>
  <si>
    <t>NIP. 196506021988021003</t>
  </si>
  <si>
    <t>183</t>
  </si>
  <si>
    <t>MUNJIYATUN.</t>
  </si>
  <si>
    <t>1987 </t>
  </si>
  <si>
    <t>NIP. 196703021988032008</t>
  </si>
  <si>
    <t>184</t>
  </si>
  <si>
    <t>HANIK FUAIDAH.</t>
  </si>
  <si>
    <t xml:space="preserve">S M K K </t>
  </si>
  <si>
    <t>1984 </t>
  </si>
  <si>
    <t>NIP. 196509281989032006</t>
  </si>
  <si>
    <t>185</t>
  </si>
  <si>
    <t>186</t>
  </si>
  <si>
    <t>PURNADI</t>
  </si>
  <si>
    <t>NIP. 196212081989041002</t>
  </si>
  <si>
    <t>187</t>
  </si>
  <si>
    <t>S M K K</t>
  </si>
  <si>
    <t>01/04/2010</t>
  </si>
  <si>
    <t>188</t>
  </si>
  <si>
    <t>SRI WAHYUNINGSIH</t>
  </si>
  <si>
    <t>NIP. 196904071992032008</t>
  </si>
  <si>
    <t>189</t>
  </si>
  <si>
    <t>ISMAWAN.</t>
  </si>
  <si>
    <t>PENGADMINISTRASI PELY. RAJAL, REHAB DAN RUJUKAN</t>
  </si>
  <si>
    <t>SUNGAI LIAT</t>
  </si>
  <si>
    <t>NIP. 196502041992031008</t>
  </si>
  <si>
    <t>190</t>
  </si>
  <si>
    <t>191</t>
  </si>
  <si>
    <t>04/01/1997</t>
  </si>
  <si>
    <t>192</t>
  </si>
  <si>
    <t>193</t>
  </si>
  <si>
    <t>Y. AJI RAHARDJANTO</t>
  </si>
  <si>
    <t>K.P.A.A</t>
  </si>
  <si>
    <t>NIP. 196409121983031001</t>
  </si>
  <si>
    <t>194</t>
  </si>
  <si>
    <t>SMA</t>
  </si>
  <si>
    <t>195</t>
  </si>
  <si>
    <t>ANDHI INDRO NUGROHO, AMd.</t>
  </si>
  <si>
    <t>AKADEMI RONTGEN</t>
  </si>
  <si>
    <t>NIP. 197307021995031002</t>
  </si>
  <si>
    <t>SARJANA MUDA AKADEMI</t>
  </si>
  <si>
    <t>196</t>
  </si>
  <si>
    <t>SAINS</t>
  </si>
  <si>
    <t>NIP. 197405011999032004</t>
  </si>
  <si>
    <t>197</t>
  </si>
  <si>
    <t>SANITA HARJANTI.</t>
  </si>
  <si>
    <t>NIP. 196908241994032003</t>
  </si>
  <si>
    <t>198</t>
  </si>
  <si>
    <t>MUSTOFA, SKM, M. Kes.</t>
  </si>
  <si>
    <t>NIP. 197905151999031004</t>
  </si>
  <si>
    <t>04/07/2011</t>
  </si>
  <si>
    <t>199</t>
  </si>
  <si>
    <t>FATMA BACHRIANI, S. Kep, Ns.</t>
  </si>
  <si>
    <t xml:space="preserve">NIP. 198508272011012005 </t>
  </si>
  <si>
    <t>200</t>
  </si>
  <si>
    <t>dr. ANITA TRI HASTUTI</t>
  </si>
  <si>
    <t>NIP. 198009242014022001</t>
  </si>
  <si>
    <t>201</t>
  </si>
  <si>
    <t>dr. ALIFIANI NURROHMAH</t>
  </si>
  <si>
    <t>NIP. 198507292014022001</t>
  </si>
  <si>
    <t>202</t>
  </si>
  <si>
    <t>dr. NURIKA AMALINA</t>
  </si>
  <si>
    <t>NIP. 198806042014022002</t>
  </si>
  <si>
    <t>04/06/1988</t>
  </si>
  <si>
    <t>203</t>
  </si>
  <si>
    <t>dr. CINTA CYNTHIA RUDIANTO</t>
  </si>
  <si>
    <t>NIP. 198807152014022002</t>
  </si>
  <si>
    <t>204</t>
  </si>
  <si>
    <t>DWI WIDODO, AMK.</t>
  </si>
  <si>
    <t>NIP. 197506131997031002</t>
  </si>
  <si>
    <t>205</t>
  </si>
  <si>
    <t>NANIK WIDIASTUTI, AMd, Gg.</t>
  </si>
  <si>
    <t>PERAWAT GIGI</t>
  </si>
  <si>
    <t>NIP. 197712071998032002</t>
  </si>
  <si>
    <t>206</t>
  </si>
  <si>
    <t>KEPERAWATAN, Ners</t>
  </si>
  <si>
    <t>NIP. 197604041999032005</t>
  </si>
  <si>
    <t>207</t>
  </si>
  <si>
    <t>CATHARINA LENNY PRIHARSANTI, S. Kep.</t>
  </si>
  <si>
    <t>NIP. 19790313 199903 2 002</t>
  </si>
  <si>
    <t>208</t>
  </si>
  <si>
    <t>NOUVA TRI YUWIANA, AMK.</t>
  </si>
  <si>
    <t>NIP. 19790730 200003 2 001</t>
  </si>
  <si>
    <t>209</t>
  </si>
  <si>
    <t>TRI ADI CAHYONO, AMK.</t>
  </si>
  <si>
    <t>Kab. SEMARANG</t>
  </si>
  <si>
    <t>NIP. 19800106 200501 1 006</t>
  </si>
  <si>
    <t>06/01/1980</t>
  </si>
  <si>
    <t>210</t>
  </si>
  <si>
    <t>dr. FAJAR TAUFIQ WIDODO</t>
  </si>
  <si>
    <t>01/02/2015</t>
  </si>
  <si>
    <t>06/03/1987</t>
  </si>
  <si>
    <t>211</t>
  </si>
  <si>
    <t>RINI KURNIATI, SE.</t>
  </si>
  <si>
    <t>PENGOLAH DATA PELY RAJAL, REHAB DAN RUJUKAN</t>
  </si>
  <si>
    <t xml:space="preserve">EKONOMI </t>
  </si>
  <si>
    <t>SARJANA ( SI )</t>
  </si>
  <si>
    <t>212</t>
  </si>
  <si>
    <t>USWATUN CHASANAH, AMG</t>
  </si>
  <si>
    <t>NIP. 19720217 199503 2 001</t>
  </si>
  <si>
    <t>213</t>
  </si>
  <si>
    <t>PUTRA BUANA, AMK.</t>
  </si>
  <si>
    <t>BUKIT TINGGI</t>
  </si>
  <si>
    <t>214</t>
  </si>
  <si>
    <t>MUHAMAD ALIP, AMK.</t>
  </si>
  <si>
    <t>NIP. 19750413 199903 1 002</t>
  </si>
  <si>
    <t>215</t>
  </si>
  <si>
    <t>ISTINGANAH</t>
  </si>
  <si>
    <t>IPS</t>
  </si>
  <si>
    <t>216</t>
  </si>
  <si>
    <t>07/03/2012</t>
  </si>
  <si>
    <t>217</t>
  </si>
  <si>
    <t>ANNISA RAHMANIAR SHOLIKHAH, AMK.</t>
  </si>
  <si>
    <t>218</t>
  </si>
  <si>
    <t>DENIS MULANITA PRATIWI, S.Kep, Ns.</t>
  </si>
  <si>
    <t>KEPERAWATAN, NERS</t>
  </si>
  <si>
    <t>SARJANA  ( S I )</t>
  </si>
  <si>
    <t>219</t>
  </si>
  <si>
    <t>220</t>
  </si>
  <si>
    <t>NIP. 197802232006042005</t>
  </si>
  <si>
    <t>221</t>
  </si>
  <si>
    <t>DHESI KRISTYANI, AMK.</t>
  </si>
  <si>
    <t>19821216 200604 2 014</t>
  </si>
  <si>
    <t>222</t>
  </si>
  <si>
    <t>INDAH MUDJI RAHAYU, Amd</t>
  </si>
  <si>
    <t>ASISTEN APOTEKER</t>
  </si>
  <si>
    <t>AMBON</t>
  </si>
  <si>
    <t>NIP. 19840523 200604 2 012</t>
  </si>
  <si>
    <t>223</t>
  </si>
  <si>
    <t>HERU SUPRIYANTO, AMK.</t>
  </si>
  <si>
    <t>NIP. 19760225 199903 1 005</t>
  </si>
  <si>
    <t>224</t>
  </si>
  <si>
    <t>MASRUR, A.Md, Gg.</t>
  </si>
  <si>
    <t>NIP. 19770203 199903 1 003</t>
  </si>
  <si>
    <t>225</t>
  </si>
  <si>
    <t>AKPER</t>
  </si>
  <si>
    <t>NIP. 19790121 200604 2 009</t>
  </si>
  <si>
    <t>226</t>
  </si>
  <si>
    <t>HENING WIJAYANTI</t>
  </si>
  <si>
    <t>NIP. 19801028 200003 2 001</t>
  </si>
  <si>
    <t>227</t>
  </si>
  <si>
    <t>SUTRISNO, AMK.</t>
  </si>
  <si>
    <t>NIP. 19791116 200003 1 003</t>
  </si>
  <si>
    <t>228</t>
  </si>
  <si>
    <t>NIP. 19830120 201001 1 016</t>
  </si>
  <si>
    <t>229</t>
  </si>
  <si>
    <t>RIYANTI, AMd F</t>
  </si>
  <si>
    <t>NIP. 19751113 200604 2 007</t>
  </si>
  <si>
    <t>DIPLOMA  III</t>
  </si>
  <si>
    <t>230</t>
  </si>
  <si>
    <t>ALI MUNAWAR, ST.</t>
  </si>
  <si>
    <t>III/a</t>
  </si>
  <si>
    <t>TEHNIK SIPIL</t>
  </si>
  <si>
    <t>NIP. 19780614 200502 1 004</t>
  </si>
  <si>
    <t>231</t>
  </si>
  <si>
    <t>232</t>
  </si>
  <si>
    <t>SUYATNO, SE</t>
  </si>
  <si>
    <t>SARJANA EKONOMI</t>
  </si>
  <si>
    <t>NIP. 19740101 200604 1 004</t>
  </si>
  <si>
    <t>233</t>
  </si>
  <si>
    <t>MUHAMMAD KHARIS BUDISUSILO, A.Md</t>
  </si>
  <si>
    <t>RADIODIAGNOSTIK &amp; RADIOTERAPI</t>
  </si>
  <si>
    <t>NIP. 19770517 200604 1 007</t>
  </si>
  <si>
    <t>234</t>
  </si>
  <si>
    <t>EKO PURNOMO, AMK.</t>
  </si>
  <si>
    <t>NIP. 19770511 199803 1 004</t>
  </si>
  <si>
    <t>235</t>
  </si>
  <si>
    <t>NIP. 19800825 201001 2 010</t>
  </si>
  <si>
    <t>236</t>
  </si>
  <si>
    <t>ZAINAL ARIFIN, AMK.</t>
  </si>
  <si>
    <t>NIP. 19770609 200801 1 009</t>
  </si>
  <si>
    <t>237</t>
  </si>
  <si>
    <t>GALIH DWI LESTARI, AMK.</t>
  </si>
  <si>
    <t>NIP. 19801010 200801 2 026</t>
  </si>
  <si>
    <t>238</t>
  </si>
  <si>
    <t>NUGRAHENI RACHMAWATI, AMK.</t>
  </si>
  <si>
    <t>NIP. 19810406 200801 2 007</t>
  </si>
  <si>
    <t>239</t>
  </si>
  <si>
    <t>AGUNG SUKIYONO, AMK.</t>
  </si>
  <si>
    <t>NGAWI</t>
  </si>
  <si>
    <t>NIP. 19810420 200903 1 006</t>
  </si>
  <si>
    <t>240</t>
  </si>
  <si>
    <t>NIP.  19841219 200903 2 006</t>
  </si>
  <si>
    <t>241</t>
  </si>
  <si>
    <t>242</t>
  </si>
  <si>
    <t>DWI RATNA PRASETYANI, AMK.</t>
  </si>
  <si>
    <t>NIP.  19860225 200903 2 010</t>
  </si>
  <si>
    <t>243</t>
  </si>
  <si>
    <t>ADHIYAT MURTONO, ST.</t>
  </si>
  <si>
    <t>SARJANA TEKNIK</t>
  </si>
  <si>
    <t>NIP.  19801121 201001 1 010</t>
  </si>
  <si>
    <t>01/03/2012</t>
  </si>
  <si>
    <t>244</t>
  </si>
  <si>
    <t>KELIK PRAMUDYA, SH.</t>
  </si>
  <si>
    <t>HUKUM</t>
  </si>
  <si>
    <t>NIP. 19861015 201502 1 002</t>
  </si>
  <si>
    <t>245</t>
  </si>
  <si>
    <t>IRA SAFITRI, AMF</t>
  </si>
  <si>
    <t>NIP.  19840422 200903 2 009</t>
  </si>
  <si>
    <t>246</t>
  </si>
  <si>
    <t>PIPIT NOVITASARI, AMF.</t>
  </si>
  <si>
    <t>NIP. 19811101 200903 2 005</t>
  </si>
  <si>
    <t>01/11/1981</t>
  </si>
  <si>
    <t>247</t>
  </si>
  <si>
    <t>PERAWAT MAHIR</t>
  </si>
  <si>
    <t>NIP.  19850102 200903 2 008</t>
  </si>
  <si>
    <t>02/01/1985</t>
  </si>
  <si>
    <t>248</t>
  </si>
  <si>
    <t>SUSILOWATI, AMK.</t>
  </si>
  <si>
    <t>12/01/1985</t>
  </si>
  <si>
    <t>249</t>
  </si>
  <si>
    <t>WAHYU INDAH LESTARI, A.Md PK.</t>
  </si>
  <si>
    <t>REKAM MEDIS</t>
  </si>
  <si>
    <t>NIP. 19810415 201001 2 020</t>
  </si>
  <si>
    <t>250</t>
  </si>
  <si>
    <t>GATOT SATRYO PRATOMO, AMd, TEM.</t>
  </si>
  <si>
    <t>TEKNIK ELEKTROMEDIK</t>
  </si>
  <si>
    <t>NIP.  19851001 201001 1 016</t>
  </si>
  <si>
    <t>251</t>
  </si>
  <si>
    <t>MACHFUD SAIFUDIN, AMK.</t>
  </si>
  <si>
    <t>NIP.  19811115 201001 1 010</t>
  </si>
  <si>
    <t>252</t>
  </si>
  <si>
    <t>ELY NOVIA, AMK.</t>
  </si>
  <si>
    <t>NIP. 19830612 201001 2 018</t>
  </si>
  <si>
    <t>253</t>
  </si>
  <si>
    <t>AGNES YUNITA ASRI P, AMK.</t>
  </si>
  <si>
    <t>NIP.  19870621 201001 2 012</t>
  </si>
  <si>
    <t>254</t>
  </si>
  <si>
    <t>SIDOHARJO</t>
  </si>
  <si>
    <t>NIP.  19780730201001 1 009</t>
  </si>
  <si>
    <t>255</t>
  </si>
  <si>
    <t>ANIS WAHYU TRISAKTI, AMK.</t>
  </si>
  <si>
    <t>256</t>
  </si>
  <si>
    <t>NIP. 19840703 201001 2 020</t>
  </si>
  <si>
    <t>03/07/1984</t>
  </si>
  <si>
    <t>257</t>
  </si>
  <si>
    <t>BENY SANCAYA, AMK.</t>
  </si>
  <si>
    <t>NIP. 19850822 201001 1 017</t>
  </si>
  <si>
    <t>258</t>
  </si>
  <si>
    <t>DWI EFENDI, AMK.</t>
  </si>
  <si>
    <t>NIP.  19850316 201001 1 015</t>
  </si>
  <si>
    <t>259</t>
  </si>
  <si>
    <t>KHUSNUL KHOTIMAH TRI W, A.Md PK.</t>
  </si>
  <si>
    <t>PEREKAM MEDIK</t>
  </si>
  <si>
    <t>NIP. 19800318 201001 2 013</t>
  </si>
  <si>
    <t>260</t>
  </si>
  <si>
    <t>HANALISDIANI KURNIASARI, AMF.</t>
  </si>
  <si>
    <t>NIP.  19870604 201001 2 019</t>
  </si>
  <si>
    <t>04/07/1987</t>
  </si>
  <si>
    <t>261</t>
  </si>
  <si>
    <t>YOGA YUDHA WANTYA, A.Md PK.</t>
  </si>
  <si>
    <t>PEREKAM MEDIS PELAKSANA LANJUTAN</t>
  </si>
  <si>
    <t xml:space="preserve">BOYOLALI </t>
  </si>
  <si>
    <t>NIP. 19860908 201101 1 007</t>
  </si>
  <si>
    <t>08/09/1986</t>
  </si>
  <si>
    <t>262</t>
  </si>
  <si>
    <t>MEGAWATI NINGTYASSARI, AMd PK.</t>
  </si>
  <si>
    <t>NABIRE</t>
  </si>
  <si>
    <t>NIP. 19861106 201101 2 010</t>
  </si>
  <si>
    <t>06/11/1986</t>
  </si>
  <si>
    <t>263</t>
  </si>
  <si>
    <t>ERMI NURJANAH, AMd. PK.</t>
  </si>
  <si>
    <t>264</t>
  </si>
  <si>
    <t>NERISSA ARVIANA, AMF.</t>
  </si>
  <si>
    <t>10/06/1988</t>
  </si>
  <si>
    <t>265</t>
  </si>
  <si>
    <t>266</t>
  </si>
  <si>
    <t>II/d</t>
  </si>
  <si>
    <t>SMTP</t>
  </si>
  <si>
    <t>1975 </t>
  </si>
  <si>
    <t>267</t>
  </si>
  <si>
    <t>URIP BUDIARTO, AMK.</t>
  </si>
  <si>
    <t>268</t>
  </si>
  <si>
    <t>JUNI INDAH LASTRI, AMK.</t>
  </si>
  <si>
    <t>269</t>
  </si>
  <si>
    <t>IRA PUSPITA MAYASARI, AMK.</t>
  </si>
  <si>
    <t>270</t>
  </si>
  <si>
    <t>IKA CAHYATI, AMK.</t>
  </si>
  <si>
    <t>04/12/1986</t>
  </si>
  <si>
    <t>271</t>
  </si>
  <si>
    <t>DWI SETYO MAYA SARI, AMK.</t>
  </si>
  <si>
    <t>272</t>
  </si>
  <si>
    <t>273</t>
  </si>
  <si>
    <t>274</t>
  </si>
  <si>
    <t xml:space="preserve">ANING SRI ANGGORO MEY, AMK. </t>
  </si>
  <si>
    <t>275</t>
  </si>
  <si>
    <t>DHIAH SETYOWATI</t>
  </si>
  <si>
    <t xml:space="preserve">S M F </t>
  </si>
  <si>
    <t>NIP. 19830416 200604 2 027</t>
  </si>
  <si>
    <t>276</t>
  </si>
  <si>
    <t>WAHYUNI, AMK.</t>
  </si>
  <si>
    <t>277</t>
  </si>
  <si>
    <t>SIGIT ARI ANGGORO, AMd Rad.</t>
  </si>
  <si>
    <t>RADIOLOGI</t>
  </si>
  <si>
    <t>278</t>
  </si>
  <si>
    <t>RATIH CHARROLINA INTHANY, AMK</t>
  </si>
  <si>
    <t>279</t>
  </si>
  <si>
    <t>TEKNIK INFORMATIKA</t>
  </si>
  <si>
    <t>NIP. 19680515 200701 1 031</t>
  </si>
  <si>
    <t>08/09/2011</t>
  </si>
  <si>
    <t>280</t>
  </si>
  <si>
    <t>TIEN HANDAYANI, A.Md</t>
  </si>
  <si>
    <t>PENYUSUN LAPORAN KEUANGAN SUBBAG AKUNTANSI</t>
  </si>
  <si>
    <t>AKUNTANSI</t>
  </si>
  <si>
    <t>AMBARAWA</t>
  </si>
  <si>
    <t>NIP. 19710113 200701 2 007</t>
  </si>
  <si>
    <t>281</t>
  </si>
  <si>
    <t>YAYUK HARNINGSIH, AMd.</t>
  </si>
  <si>
    <t>NIP. 19770526 201101 2 004</t>
  </si>
  <si>
    <t>282</t>
  </si>
  <si>
    <t>ABDUL ROCHIM</t>
  </si>
  <si>
    <t>II/c</t>
  </si>
  <si>
    <t>S M P</t>
  </si>
  <si>
    <t>NIP. 19630829 198111 1 001</t>
  </si>
  <si>
    <t>283</t>
  </si>
  <si>
    <t>284</t>
  </si>
  <si>
    <t>SUGIYANTO</t>
  </si>
  <si>
    <t>PENCUCI PAKAIAN</t>
  </si>
  <si>
    <t>NIP. 19630213 198303 1 006</t>
  </si>
  <si>
    <t>285</t>
  </si>
  <si>
    <t>RUBI ANDAYANI</t>
  </si>
  <si>
    <t>NIP. 19640101 199003 2 010</t>
  </si>
  <si>
    <t>287</t>
  </si>
  <si>
    <t>PUJI SRI SAPUTRI, AMK.</t>
  </si>
  <si>
    <t>PERAWAT TERAMPIL</t>
  </si>
  <si>
    <t>NIP. 19800222 201402 2 001</t>
  </si>
  <si>
    <t>288</t>
  </si>
  <si>
    <t>SIGIT SUTRISNO, AMK.</t>
  </si>
  <si>
    <t>NIP. 19830406 201402 1 001</t>
  </si>
  <si>
    <t>06/04/1983</t>
  </si>
  <si>
    <t>289</t>
  </si>
  <si>
    <t>AGUS WISUDAWAN ARIE WIBOWO,AMF</t>
  </si>
  <si>
    <t>NIP. 19860827 201402 1 001</t>
  </si>
  <si>
    <t>290</t>
  </si>
  <si>
    <t>AFIP MASCHURI, AMd PK.</t>
  </si>
  <si>
    <t>PEREKAM MEDIS</t>
  </si>
  <si>
    <t>NIP. 19880316 201402 1 002</t>
  </si>
  <si>
    <t>291</t>
  </si>
  <si>
    <t>SULIKAH, AMK.</t>
  </si>
  <si>
    <t>NIP. 19880507 201402 2 001</t>
  </si>
  <si>
    <t>07/05/1988</t>
  </si>
  <si>
    <t>292</t>
  </si>
  <si>
    <t>NUR APRIYANTO, AMK.</t>
  </si>
  <si>
    <t>NIP. 19890403 201402 1 001</t>
  </si>
  <si>
    <t>03/04/1989</t>
  </si>
  <si>
    <t>293</t>
  </si>
  <si>
    <t>IKA SAPVITRI SAPDOWATI, A.Md OT.</t>
  </si>
  <si>
    <t>OKUPASI TERAPI</t>
  </si>
  <si>
    <t>NIP. 19890921 201402 2 002</t>
  </si>
  <si>
    <t>294</t>
  </si>
  <si>
    <t>NIP. 19890924 201402 2 003</t>
  </si>
  <si>
    <t>295</t>
  </si>
  <si>
    <t>SALVINIA ERMI WAHYUNINGTYAS, AMK.</t>
  </si>
  <si>
    <t>NIP. 19900106 201402 2 001</t>
  </si>
  <si>
    <t>06/01/1990</t>
  </si>
  <si>
    <t>296</t>
  </si>
  <si>
    <t>KHURROTUN AINIYYAH, AMK.</t>
  </si>
  <si>
    <t>NIP. 19900529 201402 2 001</t>
  </si>
  <si>
    <t>297</t>
  </si>
  <si>
    <t>HARIS SURYA SEPTIYANTA, A.Md. TW.</t>
  </si>
  <si>
    <t>TERAPI WICARA</t>
  </si>
  <si>
    <t>NIP. 19900925 201402 1 001</t>
  </si>
  <si>
    <t>298</t>
  </si>
  <si>
    <t>TATIK UMIYATI GHONIMAH, AMK.</t>
  </si>
  <si>
    <t>NIP. 19910318 201402 2 002</t>
  </si>
  <si>
    <t>299</t>
  </si>
  <si>
    <t>SANDY ARFENDY, A.Md PK.</t>
  </si>
  <si>
    <t>NIP. 19910415 201402 1 001</t>
  </si>
  <si>
    <t>300</t>
  </si>
  <si>
    <t>RINA FAIZZATUL HIDAYAH, AMK</t>
  </si>
  <si>
    <t>NIP. 19911013 201402 2 003</t>
  </si>
  <si>
    <t>301</t>
  </si>
  <si>
    <t>LAILIA NUR UMAMI, AMK.</t>
  </si>
  <si>
    <t>NIP. 19920102 201402 2 002</t>
  </si>
  <si>
    <t>02/01/1992</t>
  </si>
  <si>
    <t>302</t>
  </si>
  <si>
    <t>AGUS KUSUMAH SAPUTRO, AMK.</t>
  </si>
  <si>
    <t>NIP. 19920728 201402 1 001</t>
  </si>
  <si>
    <t>303</t>
  </si>
  <si>
    <t>DWI LISMAYANTI, AMK</t>
  </si>
  <si>
    <t>NIP. 19920813 201402 2 002</t>
  </si>
  <si>
    <t>304</t>
  </si>
  <si>
    <t>KEBIDANAN</t>
  </si>
  <si>
    <t>NIP. 19790208 200801 2 007</t>
  </si>
  <si>
    <t>08/02/1989</t>
  </si>
  <si>
    <t>305</t>
  </si>
  <si>
    <t>SUGIARTO</t>
  </si>
  <si>
    <t>306</t>
  </si>
  <si>
    <t>YULIA ROSNILAWATI, AMK.</t>
  </si>
  <si>
    <t>NIP. 19850714 201502 2 001</t>
  </si>
  <si>
    <t>307</t>
  </si>
  <si>
    <t>CHRISNA AYU INTANIAR, AMK.</t>
  </si>
  <si>
    <t>NIP. 19880802 201502 2 001</t>
  </si>
  <si>
    <t>02/08/1988</t>
  </si>
  <si>
    <t>308</t>
  </si>
  <si>
    <t>HENDRI RATRI ATMOKO, AMK.</t>
  </si>
  <si>
    <t>NIP. 19891204 201502 1 001</t>
  </si>
  <si>
    <t>04/12/1989</t>
  </si>
  <si>
    <t>309</t>
  </si>
  <si>
    <t>APRILIA AGENG NUGRAHENI, AMK.</t>
  </si>
  <si>
    <t>NIP. 19890422 201502 2 002</t>
  </si>
  <si>
    <t>310</t>
  </si>
  <si>
    <t>NIP. 19900907 201502 2 001</t>
  </si>
  <si>
    <t>07/09/1990</t>
  </si>
  <si>
    <t>311</t>
  </si>
  <si>
    <t>MEILINDA TRI ARYANTI, AMK.</t>
  </si>
  <si>
    <t>NIP. 19910504 201502 2 001</t>
  </si>
  <si>
    <t>04/05/1991</t>
  </si>
  <si>
    <t>312</t>
  </si>
  <si>
    <t>NOPI BAGUS NUR ROHMAN, AMK.</t>
  </si>
  <si>
    <t>NIP. 19911107 201502 1 002</t>
  </si>
  <si>
    <t>07/11/1991</t>
  </si>
  <si>
    <t>313</t>
  </si>
  <si>
    <t>NURIN SHADRINA LUTHFANI, AMK.</t>
  </si>
  <si>
    <t>NIP. 19920330 201502 2 002</t>
  </si>
  <si>
    <t>314</t>
  </si>
  <si>
    <t>MUNFIQON</t>
  </si>
  <si>
    <t>M A   IPS</t>
  </si>
  <si>
    <t>NIP. 19670912 200701 1 011</t>
  </si>
  <si>
    <t>01/01/2010</t>
  </si>
  <si>
    <t>315</t>
  </si>
  <si>
    <t>MAKSUM</t>
  </si>
  <si>
    <t>PENGEMUDI</t>
  </si>
  <si>
    <t>NIP. 19690112 200701 1 016</t>
  </si>
  <si>
    <t>316</t>
  </si>
  <si>
    <t>YULIANTO</t>
  </si>
  <si>
    <t>NIP. 19750728 200701 1 005</t>
  </si>
  <si>
    <t>317</t>
  </si>
  <si>
    <t>DWI HARI PURWADI</t>
  </si>
  <si>
    <t>SURABAYA</t>
  </si>
  <si>
    <t>NIP. 19720518 200701 1 012</t>
  </si>
  <si>
    <t>318</t>
  </si>
  <si>
    <t>SAFUAN</t>
  </si>
  <si>
    <t>319</t>
  </si>
  <si>
    <t>MUHAMAT YAINI</t>
  </si>
  <si>
    <t>MAN</t>
  </si>
  <si>
    <t>NIP. 19700922 200701 1 007</t>
  </si>
  <si>
    <t>320</t>
  </si>
  <si>
    <t>UTAMI PUJI RAHAYU</t>
  </si>
  <si>
    <t>SMPS</t>
  </si>
  <si>
    <t>19750326 200801 2 005</t>
  </si>
  <si>
    <t>321</t>
  </si>
  <si>
    <t>DINA AMBAR RUSTANTI</t>
  </si>
  <si>
    <t>BENDAHARA PENERIMA</t>
  </si>
  <si>
    <t>NIP. 19760703 200801 2 005</t>
  </si>
  <si>
    <t>28/10/2015</t>
  </si>
  <si>
    <t>322</t>
  </si>
  <si>
    <t>STM</t>
  </si>
  <si>
    <t>NIP. 19740602 200901 1 007</t>
  </si>
  <si>
    <t>01/01/2009</t>
  </si>
  <si>
    <t>02/06/1974</t>
  </si>
  <si>
    <t>323</t>
  </si>
  <si>
    <t>DJOKO WAHJUDI</t>
  </si>
  <si>
    <t>SMEA</t>
  </si>
  <si>
    <t>NIP. 19720714 201001 1 002</t>
  </si>
  <si>
    <t>324</t>
  </si>
  <si>
    <t>ANTON MURTANTO</t>
  </si>
  <si>
    <t>NIP. 19740723 201001 1 003</t>
  </si>
  <si>
    <t>325</t>
  </si>
  <si>
    <t>DIAN NATALIA</t>
  </si>
  <si>
    <t>NIP. 19751226 201001 2 002</t>
  </si>
  <si>
    <t>326</t>
  </si>
  <si>
    <t>BASUKI RAHMAT</t>
  </si>
  <si>
    <t>SMK</t>
  </si>
  <si>
    <t>327</t>
  </si>
  <si>
    <t>MUSTAQFIRIN</t>
  </si>
  <si>
    <t>NIP. 19820506 201001 1 003</t>
  </si>
  <si>
    <t>06/05/1982</t>
  </si>
  <si>
    <t>328</t>
  </si>
  <si>
    <t>AKHMAD BAIQUNI</t>
  </si>
  <si>
    <t>329</t>
  </si>
  <si>
    <t>AGUS SUWITO</t>
  </si>
  <si>
    <t>NIP. 19820920 201001 1 003</t>
  </si>
  <si>
    <t>330</t>
  </si>
  <si>
    <t>SYAIFUL MASHADI</t>
  </si>
  <si>
    <t>NIP. 19730723 200801 1 004</t>
  </si>
  <si>
    <t>331</t>
  </si>
  <si>
    <t>BUDI KARTONO</t>
  </si>
  <si>
    <t>SD</t>
  </si>
  <si>
    <t>01/04/1999</t>
  </si>
  <si>
    <t>332</t>
  </si>
  <si>
    <t>SENTOT ISMIYANTO</t>
  </si>
  <si>
    <t>NIP. 19621017 198303 1 006</t>
  </si>
  <si>
    <t>333</t>
  </si>
  <si>
    <t>334</t>
  </si>
  <si>
    <t>335</t>
  </si>
  <si>
    <t>336</t>
  </si>
  <si>
    <t>MUSTAIN</t>
  </si>
  <si>
    <t>NIP. 19670204 200701 1 018</t>
  </si>
  <si>
    <t>04/02/1967</t>
  </si>
  <si>
    <t>337</t>
  </si>
  <si>
    <t>DAMI UNTARI</t>
  </si>
  <si>
    <t>SEKOLAH DASAR / SEKOLAH</t>
  </si>
  <si>
    <t>NIP. 19690319 201001 2 004</t>
  </si>
  <si>
    <t>Pembina (IV/a)</t>
  </si>
  <si>
    <t>Pembina Utama Muda (IV/c)</t>
  </si>
  <si>
    <t>NO</t>
  </si>
  <si>
    <t>NIP</t>
  </si>
  <si>
    <t>19590423 198611 2 001</t>
  </si>
  <si>
    <t>DIREKTUR RSJD</t>
  </si>
  <si>
    <t>19610323 199003 2 002</t>
  </si>
  <si>
    <t>Dra. SRI MULYANI, M.Kes</t>
  </si>
  <si>
    <t>( S II ) MAGISTER KESEHATAN</t>
  </si>
  <si>
    <t xml:space="preserve">WADIR ADMINISTRASI </t>
  </si>
  <si>
    <t>19650307 198512 1 001</t>
  </si>
  <si>
    <t>MARYATMI, S.Sos.</t>
  </si>
  <si>
    <t>19620202 198303 2 021</t>
  </si>
  <si>
    <t>SLTA</t>
  </si>
  <si>
    <t>19861015 201502 1 002</t>
  </si>
  <si>
    <t>19740101 200604 1 004</t>
  </si>
  <si>
    <t>SUYATNO, SE.</t>
  </si>
  <si>
    <t>( S I ) EKONOMI</t>
  </si>
  <si>
    <t>19670912 200701 1 011</t>
  </si>
  <si>
    <t>19790212 201001 1 010</t>
  </si>
  <si>
    <t>NON PNS</t>
  </si>
  <si>
    <t>MIFTAHRUDIN ISNAINI, A.Md.</t>
  </si>
  <si>
    <t>-</t>
  </si>
  <si>
    <t>( D III ) MANAJ. PERUSAHAAN</t>
  </si>
  <si>
    <t>AYUB BUDI PRAKOSO, S. Kom.</t>
  </si>
  <si>
    <t>03/02/2014</t>
  </si>
  <si>
    <t>( S I ) KOMPUTER</t>
  </si>
  <si>
    <t>01/12/2015</t>
  </si>
  <si>
    <t>( S I ) HUKUM</t>
  </si>
  <si>
    <t>DINAR CIPTANINGTIAS, S.Pt.</t>
  </si>
  <si>
    <t>27/12/2010</t>
  </si>
  <si>
    <t>SEKRETARIS DIREKTUR</t>
  </si>
  <si>
    <t>RIZKI AMALIA DEWI, AMd.</t>
  </si>
  <si>
    <t>( D III ) ADMINISTRASI KANTOR</t>
  </si>
  <si>
    <t>19730608 199303 2 003</t>
  </si>
  <si>
    <t>( S 2 ) MAGISTER MANAJEMEN</t>
  </si>
  <si>
    <t>19640924 199103 1 003</t>
  </si>
  <si>
    <t>JOKO PRAYITNO, SE</t>
  </si>
  <si>
    <t>19651117 199103 1 006</t>
  </si>
  <si>
    <t>TOHARI, SH</t>
  </si>
  <si>
    <t>19621212 198401 2 002</t>
  </si>
  <si>
    <t>RULYANTINI</t>
  </si>
  <si>
    <t>SMEA TATA NIAGA</t>
  </si>
  <si>
    <t>NGATENO UTOMO</t>
  </si>
  <si>
    <t>SMA IPS</t>
  </si>
  <si>
    <t>19611122 198303 1 008</t>
  </si>
  <si>
    <t>SUNARYO</t>
  </si>
  <si>
    <t>STM LISTRIK</t>
  </si>
  <si>
    <t>19740501 199903 2 004</t>
  </si>
  <si>
    <t>LIARSIH, S Si</t>
  </si>
  <si>
    <t>19790515 199903 1 004</t>
  </si>
  <si>
    <t>MUSTOFA, SKM, M.Kes.</t>
  </si>
  <si>
    <t>( S 2 ) MAGISTER KESEHATAN</t>
  </si>
  <si>
    <t>19780614 200502 1 004</t>
  </si>
  <si>
    <t>ALI MUNAWAR, ST</t>
  </si>
  <si>
    <t>( S I ) TEKNIK SIPIL</t>
  </si>
  <si>
    <t>19801121 201001 1 010</t>
  </si>
  <si>
    <t>ADHIYAT MURTONO, SST.</t>
  </si>
  <si>
    <t>19851001 201001 1 016</t>
  </si>
  <si>
    <t>GATOT SATRYO PRATOMO, A.Md TEM.</t>
  </si>
  <si>
    <t>19690112 200701 1 016</t>
  </si>
  <si>
    <t>19730723 200801 1 004</t>
  </si>
  <si>
    <t>19820529 201001 1 007</t>
  </si>
  <si>
    <t>KUSRIN, AMd</t>
  </si>
  <si>
    <t>( D III ) TEKNIK SIPIL</t>
  </si>
  <si>
    <t>YUDI PRIYANTO</t>
  </si>
  <si>
    <t>21/12/2010</t>
  </si>
  <si>
    <t>HARRY SETYONO</t>
  </si>
  <si>
    <t>01/07/2013</t>
  </si>
  <si>
    <t>AJIE MUKTY RISTIANTO, A.Md.</t>
  </si>
  <si>
    <t>02/06/2014</t>
  </si>
  <si>
    <t>SITI AISAH SETYOWATI, A.Md.</t>
  </si>
  <si>
    <t>02/01/2014</t>
  </si>
  <si>
    <t>( D III ) MANAJ. INFORMATIKA</t>
  </si>
  <si>
    <t>DIAH AYU YULIANDANI, S.KOM.</t>
  </si>
  <si>
    <t>14/01/2009</t>
  </si>
  <si>
    <t>FIRKAN HARTANTO, S.KOM.</t>
  </si>
  <si>
    <t>01/07/2011</t>
  </si>
  <si>
    <t>YUDIANTO, S.Kom.</t>
  </si>
  <si>
    <t>HARI PRAYOGO, AMd</t>
  </si>
  <si>
    <t>( D III ) KOMPUTER</t>
  </si>
  <si>
    <t>YULIA MEDIAWATI, A.Md.</t>
  </si>
  <si>
    <t>( D III ) AKUNTANSI</t>
  </si>
  <si>
    <t>PURWANTI, AMd.</t>
  </si>
  <si>
    <t>HUMAS</t>
  </si>
  <si>
    <t>DWI RETNO ISMAWATI</t>
  </si>
  <si>
    <t>TRI WAHYU KARUNIAWAN, SE.</t>
  </si>
  <si>
    <t>FRANSISCA NATALIA YOCOM</t>
  </si>
  <si>
    <t>TEGUH ADI ARIYANTO</t>
  </si>
  <si>
    <t>FAISAL DWI PRIHANTORO</t>
  </si>
  <si>
    <t>DENY PRASETYO</t>
  </si>
  <si>
    <t>BAMBANG PRABOWO</t>
  </si>
  <si>
    <t>01/01/2012</t>
  </si>
  <si>
    <t>RAHMAT ALI</t>
  </si>
  <si>
    <t>MUHAMMAD YOHAN</t>
  </si>
  <si>
    <t>JOKO MULYONO</t>
  </si>
  <si>
    <t>KUSDIANSARI</t>
  </si>
  <si>
    <t>SMK ADMINISTRASI KANTOR</t>
  </si>
  <si>
    <t>19640605 198703 1 016</t>
  </si>
  <si>
    <t>19651230 199103 1 008</t>
  </si>
  <si>
    <t>19620201 198303 2 010</t>
  </si>
  <si>
    <t>19630917 198603 1 011</t>
  </si>
  <si>
    <t>19610315 198401 2 001</t>
  </si>
  <si>
    <t>19670302 198803 2 008</t>
  </si>
  <si>
    <t>MUNJIYATUN</t>
  </si>
  <si>
    <t>19610803 199212 2 001</t>
  </si>
  <si>
    <t>TITIK SRI MUAWANAH</t>
  </si>
  <si>
    <t>19610708 198111 1 001</t>
  </si>
  <si>
    <t>19680515 200701 1 031</t>
  </si>
  <si>
    <t>19630829 198111 1 001</t>
  </si>
  <si>
    <t>SMP</t>
  </si>
  <si>
    <t>19760703 200801 2 005</t>
  </si>
  <si>
    <t>19751226 201001 2 002</t>
  </si>
  <si>
    <t>19820920 201001 1 003</t>
  </si>
  <si>
    <t>ARTIANI HAPSARI, SE.</t>
  </si>
  <si>
    <t>07/06/2010</t>
  </si>
  <si>
    <t>YULIATI</t>
  </si>
  <si>
    <t>01/09/2011</t>
  </si>
  <si>
    <t>01/08/2013</t>
  </si>
  <si>
    <t>ANGGY RATIH SUMINAR, SE.</t>
  </si>
  <si>
    <t>ALI ARIFIN, SE.</t>
  </si>
  <si>
    <t>02/01/2015</t>
  </si>
  <si>
    <t>WIWIK HARIYANI, SE.</t>
  </si>
  <si>
    <t>19660305 199703 2 002</t>
  </si>
  <si>
    <t>Dra. ANGGRAENI EKA P</t>
  </si>
  <si>
    <t>19710113 200701 2 007</t>
  </si>
  <si>
    <t>TIEN HANDAYANI, AMd</t>
  </si>
  <si>
    <t>PENYUSUN LAPORAN KEUANGAN</t>
  </si>
  <si>
    <t>YULIUS PRABOWO, SE.</t>
  </si>
  <si>
    <t>19690531 199710 1 001</t>
  </si>
  <si>
    <t>RYAN HENDRIANA</t>
  </si>
  <si>
    <t>CHAIRUL MASHAR, AMd.</t>
  </si>
  <si>
    <t>19750321 200604 2 002</t>
  </si>
  <si>
    <t>RIRIN DWI APSARI, SKM</t>
  </si>
  <si>
    <t>( S I ) KES. MASY.</t>
  </si>
  <si>
    <t>ADISTI AYUNINGTYAS, SH.</t>
  </si>
  <si>
    <t>SEPTIAN HERNANTO, AMd.</t>
  </si>
  <si>
    <t>KABID PENUNJANG MEDIS</t>
  </si>
  <si>
    <t>19670414 199403 1 009</t>
  </si>
  <si>
    <t>( S I ) SARJANA KES. MASY.</t>
  </si>
  <si>
    <t>KASIE PENUNJANG NON DIAGNOSTIK</t>
  </si>
  <si>
    <t>19670531 199312 2 002</t>
  </si>
  <si>
    <t>SRI SUBIYATI, S.Gz.</t>
  </si>
  <si>
    <t>( S I ) SARJANA GIZI</t>
  </si>
  <si>
    <t>( D III ) DIPLOMA GIZI</t>
  </si>
  <si>
    <t>19610830 198303 2 009</t>
  </si>
  <si>
    <t>( D IV ) SAINT TERAPAN GIZI</t>
  </si>
  <si>
    <t>19610821 198303 2 010</t>
  </si>
  <si>
    <t>19620307 199103 2 002</t>
  </si>
  <si>
    <t xml:space="preserve"> III/d </t>
  </si>
  <si>
    <t>19690607 199303 1 008</t>
  </si>
  <si>
    <t>19640601 199003 1 010</t>
  </si>
  <si>
    <t>19741112 200003 2 001</t>
  </si>
  <si>
    <t>19720217 199503 2 001</t>
  </si>
  <si>
    <t>USWATUN CHASANAH, AMG.</t>
  </si>
  <si>
    <t>19690503 199103 2 007</t>
  </si>
  <si>
    <t>SUMINI, SKM</t>
  </si>
  <si>
    <t>19710210 199101 2 001</t>
  </si>
  <si>
    <t>19690802 199303 2 004</t>
  </si>
  <si>
    <t>RAHMAH RATNAWATI, A.Md</t>
  </si>
  <si>
    <t>( D III ) KES. LINGKUNGAN</t>
  </si>
  <si>
    <t>19680402 199101 1 002</t>
  </si>
  <si>
    <t xml:space="preserve"> III/c </t>
  </si>
  <si>
    <t>19601226 198111 2 002</t>
  </si>
  <si>
    <t>WIYARSIH</t>
  </si>
  <si>
    <t>19650928 198903 2 006</t>
  </si>
  <si>
    <t>HANIK FUAIDAH</t>
  </si>
  <si>
    <t>19650602 198802 1 003</t>
  </si>
  <si>
    <t>BUDI SRIYONO</t>
  </si>
  <si>
    <t>19700922 200701 1 007</t>
  </si>
  <si>
    <t>19610705 199503 1 002</t>
  </si>
  <si>
    <t>19630213 198303 1 006</t>
  </si>
  <si>
    <t>19750728 200701 1 005</t>
  </si>
  <si>
    <t>19820506 201001 1 003</t>
  </si>
  <si>
    <t>19720714 201001 1 002</t>
  </si>
  <si>
    <t>19670204 200701 1 018</t>
  </si>
  <si>
    <t>19690319 201001 2 004</t>
  </si>
  <si>
    <t>ABDUL LATIF</t>
  </si>
  <si>
    <t>MAHMUDI</t>
  </si>
  <si>
    <t>01/02/2009</t>
  </si>
  <si>
    <t>ANDANA MAULANA</t>
  </si>
  <si>
    <t>SRI ARIANI</t>
  </si>
  <si>
    <t>MASKUP</t>
  </si>
  <si>
    <t>SLTP</t>
  </si>
  <si>
    <t>SOBRI SETIAWAN</t>
  </si>
  <si>
    <t>01/06/2012</t>
  </si>
  <si>
    <t>SUPOMO</t>
  </si>
  <si>
    <t>02/01/2013</t>
  </si>
  <si>
    <t>NOVA AFIANTO</t>
  </si>
  <si>
    <t>HARTANTO WIDYANANDA</t>
  </si>
  <si>
    <t>UMIYATI</t>
  </si>
  <si>
    <t>ROMADHONA CAHYA PRATAMA</t>
  </si>
  <si>
    <t>15/04/2015</t>
  </si>
  <si>
    <t>MUHAMMAD FAUZI</t>
  </si>
  <si>
    <t>01/07/2015</t>
  </si>
  <si>
    <t>19640524 199103 1 004</t>
  </si>
  <si>
    <t>19600804 198803 2 003</t>
  </si>
  <si>
    <t>Dra. YETTI FARICHATI, APT, M.Kes</t>
  </si>
  <si>
    <t>19620103 198911 2 001</t>
  </si>
  <si>
    <t>19691224 199502 2 001</t>
  </si>
  <si>
    <t>TRIPENI KURNIATI, S. Farm, APT.</t>
  </si>
  <si>
    <t>( S I ) FARMASI, APT</t>
  </si>
  <si>
    <t>19751126 199603 2 001</t>
  </si>
  <si>
    <t>RETNANINGTRIAS, AMF</t>
  </si>
  <si>
    <t>( D III ) FARMASI</t>
  </si>
  <si>
    <t>19700313 199703 2 005</t>
  </si>
  <si>
    <t>SMF</t>
  </si>
  <si>
    <t>19801028 200003 2 001</t>
  </si>
  <si>
    <t>19751113 200604 2 007</t>
  </si>
  <si>
    <t>19711202 199303 2 003</t>
  </si>
  <si>
    <t>HENY PUDJIASTUTI</t>
  </si>
  <si>
    <t>19840523 200604 2 012</t>
  </si>
  <si>
    <t>19811101 200903 2 005</t>
  </si>
  <si>
    <t>19870604 201001 2 019</t>
  </si>
  <si>
    <t>HANALISDIANI KURNIASARI, AMF</t>
  </si>
  <si>
    <t>19880610 201101 2 010</t>
  </si>
  <si>
    <t>19851018 201001 2 014</t>
  </si>
  <si>
    <t>FIRA WAHYU DIATI, Amd F</t>
  </si>
  <si>
    <t>19830416 200604 2 027</t>
  </si>
  <si>
    <t>19860827 201402 1 001</t>
  </si>
  <si>
    <t>19640717 198703 1 010</t>
  </si>
  <si>
    <t>HARDOYO</t>
  </si>
  <si>
    <t>19660724 199403 2 007</t>
  </si>
  <si>
    <t>( D III ) ANALIS KESEHATAN</t>
  </si>
  <si>
    <t>PRANATA LAB. KES. PENYELIA</t>
  </si>
  <si>
    <t>19740907 199803 1 006</t>
  </si>
  <si>
    <t>19710921 199303 2 006</t>
  </si>
  <si>
    <t>19720907 199503 2 002</t>
  </si>
  <si>
    <t>ANNA ANANTA. S, AMAK.</t>
  </si>
  <si>
    <t>19740807 199603 2 004</t>
  </si>
  <si>
    <t>( D IV ) RONTGEN</t>
  </si>
  <si>
    <t>19730409 199703 2 004</t>
  </si>
  <si>
    <t>19730702 199503 1 002</t>
  </si>
  <si>
    <t>( D III ) RONTGEN</t>
  </si>
  <si>
    <t>19770517 200604 1 007</t>
  </si>
  <si>
    <t>19860128 201001 1 001</t>
  </si>
  <si>
    <t>( D III ) RADIOLOGI</t>
  </si>
  <si>
    <t>ARIFAH LENASARI</t>
  </si>
  <si>
    <t>01/05/2010</t>
  </si>
  <si>
    <t>01/08/2016</t>
  </si>
  <si>
    <t>FITRIA PEBRIYANTI</t>
  </si>
  <si>
    <t>19710612 200312 2 006</t>
  </si>
  <si>
    <t>KABID PELAYANAN MEDIS</t>
  </si>
  <si>
    <t>19830729 200903 2 006</t>
  </si>
  <si>
    <t>dr. WIDYA ARIANI</t>
  </si>
  <si>
    <t>( S I ) KEDOTERAN UMUM</t>
  </si>
  <si>
    <t>KASIE PELYN RAWAT JLN, REHAB. DAN KESWAMAS</t>
  </si>
  <si>
    <t>19580821 198511 1 001</t>
  </si>
  <si>
    <t>( S I ) KEDOKTERAN SARAF</t>
  </si>
  <si>
    <t>19621206 198703 1 005</t>
  </si>
  <si>
    <t>drg. SARI LUKITA, M.Kes</t>
  </si>
  <si>
    <t>19631012 199402 2 002</t>
  </si>
  <si>
    <t>19680717 198903 2 004</t>
  </si>
  <si>
    <t>( D IV ) SAINT TERAPAN</t>
  </si>
  <si>
    <t>19771207 199803 2 002</t>
  </si>
  <si>
    <t>( D III ) PERAWAT GIGI</t>
  </si>
  <si>
    <t>19770203 199903 1 003</t>
  </si>
  <si>
    <t>Dra. NANI KARTIKANINGSIH</t>
  </si>
  <si>
    <t>( S I ) PSIKOLOGI UMUM</t>
  </si>
  <si>
    <t>19680224 199603 2 003</t>
  </si>
  <si>
    <t>HAMARGOMURNI, Psi</t>
  </si>
  <si>
    <t>( S I ) PSIKOLOGI</t>
  </si>
  <si>
    <t>19761107 200312 2 008</t>
  </si>
  <si>
    <t>THERESIA ASRI LUBERINGSIH, S. Psi</t>
  </si>
  <si>
    <t>( S II ) MAGISTER PSIKOLOGI</t>
  </si>
  <si>
    <t>PSIKOLOG KLINIS MUDA</t>
  </si>
  <si>
    <t>19651108 198903 2 007</t>
  </si>
  <si>
    <t>19670519 199203 1 007</t>
  </si>
  <si>
    <t>( D IV ) FISIOTERAPI</t>
  </si>
  <si>
    <t>19890921 201402 2 002</t>
  </si>
  <si>
    <t>( D III ) OKUPASI TERAPI</t>
  </si>
  <si>
    <t>19900925 201402 1 001</t>
  </si>
  <si>
    <t>( D III ) TERAPI WICARA</t>
  </si>
  <si>
    <t>19661117 199203 2 004</t>
  </si>
  <si>
    <t>( D III ) REKAM MEDIS</t>
  </si>
  <si>
    <t>19631002 199203 1 005</t>
  </si>
  <si>
    <t>ACHMAD SUBAGIO, A.Md. PK</t>
  </si>
  <si>
    <t>19800318 201001 2 013</t>
  </si>
  <si>
    <t>19860908 201101 1 007</t>
  </si>
  <si>
    <t>19861106 201101 2 010</t>
  </si>
  <si>
    <t>MEGAWATI NINGTYASSARI, A.Md PK.</t>
  </si>
  <si>
    <t>19880422 201101 2 010</t>
  </si>
  <si>
    <t>ERMI NURJANAH, A.Md PK.</t>
  </si>
  <si>
    <t>19810415 201001 2 020</t>
  </si>
  <si>
    <t>WAHYU INDAH LESTARI, A.Md PK</t>
  </si>
  <si>
    <t>19880316 201402 1 002</t>
  </si>
  <si>
    <t>AFIP MASCHURI, A.Md PK.</t>
  </si>
  <si>
    <t>19910415 201402 1 001</t>
  </si>
  <si>
    <t>19701010 199703 2 006</t>
  </si>
  <si>
    <t>19640912 198303 1 001</t>
  </si>
  <si>
    <t>19650204 199203 1 008</t>
  </si>
  <si>
    <t>ISMAWAN</t>
  </si>
  <si>
    <t>19601013 199003 1 004</t>
  </si>
  <si>
    <t>DIDIK HARYONO</t>
  </si>
  <si>
    <t>19720518 200701 1 012</t>
  </si>
  <si>
    <t>19650121 199203 1 011</t>
  </si>
  <si>
    <t>19690407 199203 2 008</t>
  </si>
  <si>
    <t>19690824 199403 2 003</t>
  </si>
  <si>
    <t>SANITA HARJANTI</t>
  </si>
  <si>
    <t>19611211 198303 1 008</t>
  </si>
  <si>
    <t>01/05/2013</t>
  </si>
  <si>
    <t>ULFA AMALIA, SKM.</t>
  </si>
  <si>
    <t>SWASTIARA KARNINTA, AMd PK.</t>
  </si>
  <si>
    <t>DIAN AYU ANGGREANI, AMd PK.</t>
  </si>
  <si>
    <t>EKO AGUS HARYONO, AMd PK.</t>
  </si>
  <si>
    <t>TRIJONO</t>
  </si>
  <si>
    <t>SISWANTO</t>
  </si>
  <si>
    <t>BASRI YUSUF</t>
  </si>
  <si>
    <t>01/03/2013</t>
  </si>
  <si>
    <t>AGUNG SANTOSO</t>
  </si>
  <si>
    <t>NINIK KHOMSYATUN</t>
  </si>
  <si>
    <t>( S I ) KEDOKTERAN ANESTESI</t>
  </si>
  <si>
    <t>KASI PELAYANAN RAWAT INAP &amp; RUJUKAN</t>
  </si>
  <si>
    <t>( S I ) SPESIALIS JIWA</t>
  </si>
  <si>
    <t>dr. A. SRI WOROASIH, Sp.KJ.</t>
  </si>
  <si>
    <t>19730625 200312 2 002</t>
  </si>
  <si>
    <t>dr. AMBARWATY, Sp. An.</t>
  </si>
  <si>
    <t>19670323 199703 2 001</t>
  </si>
  <si>
    <t>19690109 200312 2 003</t>
  </si>
  <si>
    <t>19691212 200312 2 008</t>
  </si>
  <si>
    <t>19691206 200312 2 004</t>
  </si>
  <si>
    <t>dr. SITI BADRIYAH, Sp.KJ, M.Kes.</t>
  </si>
  <si>
    <t>19780513 200501 1 010</t>
  </si>
  <si>
    <t>19750225 200903 2 003</t>
  </si>
  <si>
    <t>19670124 200701 2 009</t>
  </si>
  <si>
    <t>dr. WITRIE SUTATY MR, Sp.KJ.</t>
  </si>
  <si>
    <t>19790415 201001 2 010</t>
  </si>
  <si>
    <t>19791015 201001 2 016</t>
  </si>
  <si>
    <t>dr. RINI SUPRAPTI</t>
  </si>
  <si>
    <t>19810929 201001 2 015</t>
  </si>
  <si>
    <t>dr. AYU MEKAR SUMILA</t>
  </si>
  <si>
    <t>19821011 201001 2 023</t>
  </si>
  <si>
    <t>dr. DINA WIMALA</t>
  </si>
  <si>
    <t>19840517 201101 2 007</t>
  </si>
  <si>
    <t>19861108 201101 2 016</t>
  </si>
  <si>
    <t>19800924 201402 2 001</t>
  </si>
  <si>
    <t>19850729 201402 2 001</t>
  </si>
  <si>
    <t>19880604 201402 2 002</t>
  </si>
  <si>
    <t>19880715 201402 2 002</t>
  </si>
  <si>
    <t>19870306 201502 1 001</t>
  </si>
  <si>
    <t>19641210 198803 2 008</t>
  </si>
  <si>
    <t>( S I ) KEPERAWATAN, Ners</t>
  </si>
  <si>
    <t>KABID KEPERAWATAN</t>
  </si>
  <si>
    <t>EMI SETYANINGRUM</t>
  </si>
  <si>
    <t>VIRA ANGGRAENI, SPd.</t>
  </si>
  <si>
    <t>19670302 199103 2 007</t>
  </si>
  <si>
    <t>KOMARIYATUN, S.Kep, M.Kes.</t>
  </si>
  <si>
    <t>19690109 199003 1 004</t>
  </si>
  <si>
    <t>( S I ) KEPERAWATAN.</t>
  </si>
  <si>
    <t>19731127 199403 1 004</t>
  </si>
  <si>
    <t>19790313 199903 2 002</t>
  </si>
  <si>
    <t>( D III ) KEPERAWATAN</t>
  </si>
  <si>
    <t>19750413 199903 1 002</t>
  </si>
  <si>
    <t>MUHAMAD ALIP, AMK</t>
  </si>
  <si>
    <t>19810420 200903 1 006</t>
  </si>
  <si>
    <t>BUDI SETIAWAN, S. Kep, Ns</t>
  </si>
  <si>
    <t>DESSY LISTIYANTINI, S.Kep, Ns.</t>
  </si>
  <si>
    <t>GRENDO SUGIYANTO</t>
  </si>
  <si>
    <t>19720210 199103 2 004</t>
  </si>
  <si>
    <t>19700427 199303 1 003</t>
  </si>
  <si>
    <t>SLAMET SUDIYANTO, SKM, S. Kep.</t>
  </si>
  <si>
    <t>19701105 199303 2 008</t>
  </si>
  <si>
    <t>19780223 200604 2 005</t>
  </si>
  <si>
    <t>19801010 200801 2 026</t>
  </si>
  <si>
    <t>19620624 198802 1 001</t>
  </si>
  <si>
    <t>19740723 201001 1 003</t>
  </si>
  <si>
    <t>19621017 198303 1 006</t>
  </si>
  <si>
    <t>BINTARI NUGRAHANING WIDY,Amd TW</t>
  </si>
  <si>
    <t>19700420 199303 1 006</t>
  </si>
  <si>
    <t>19611207 198111 2 001</t>
  </si>
  <si>
    <t>19600422 198101 2 002</t>
  </si>
  <si>
    <t>19611010 198703 2 011</t>
  </si>
  <si>
    <t>19620906 198803 2 004</t>
  </si>
  <si>
    <t>19590406 198101 2 004</t>
  </si>
  <si>
    <t>19670908 199003 2 007</t>
  </si>
  <si>
    <t>19660720 198703 2 011</t>
  </si>
  <si>
    <t>19660421 199003 2 016</t>
  </si>
  <si>
    <t>19620127 198203 2 002</t>
  </si>
  <si>
    <t>19660110 199003 1 008</t>
  </si>
  <si>
    <t>19650424 199103 1 012</t>
  </si>
  <si>
    <t>19670526 198703 2 004</t>
  </si>
  <si>
    <t>19640517 198512 2 001</t>
  </si>
  <si>
    <t>19670701 198903 1 009</t>
  </si>
  <si>
    <t>19720601 199203 1 004</t>
  </si>
  <si>
    <t>NURUL AMIN, S. Kep.</t>
  </si>
  <si>
    <t>19670508 198803 2 015</t>
  </si>
  <si>
    <t>19680201 199003 1 005</t>
  </si>
  <si>
    <t>19740923 199703 2 006</t>
  </si>
  <si>
    <t>SRI TEMU, S.Kep, Ns.</t>
  </si>
  <si>
    <t>19640403 198703 2 011</t>
  </si>
  <si>
    <t>19680621 199003 1 007</t>
  </si>
  <si>
    <t>BUDIYONO</t>
  </si>
  <si>
    <t>19651001 199403 1 008</t>
  </si>
  <si>
    <t>19690831 199003 1 002</t>
  </si>
  <si>
    <t>NGADIMIN, AMK</t>
  </si>
  <si>
    <t>19681207 199003 1 009</t>
  </si>
  <si>
    <t>19661015 198803 2 008</t>
  </si>
  <si>
    <t>19690226 199303 2 002</t>
  </si>
  <si>
    <t>19670228 199003 2 003</t>
  </si>
  <si>
    <t>19760822 200003 2 003</t>
  </si>
  <si>
    <t>( S II ) KEPERAWATAN SP. JIWA</t>
  </si>
  <si>
    <t>19710805 200501 2 011</t>
  </si>
  <si>
    <t>19670824 198803 1 004</t>
  </si>
  <si>
    <t>19720614 199203 1 005</t>
  </si>
  <si>
    <t>ABDUL ROIS, AMK</t>
  </si>
  <si>
    <t>19680727 198903 1 007</t>
  </si>
  <si>
    <t>AHMAD MUDAKIR, AMK</t>
  </si>
  <si>
    <t>19651104 199103 2 004</t>
  </si>
  <si>
    <t>19710605 199203 1 003</t>
  </si>
  <si>
    <t>19680311 199012 2 002</t>
  </si>
  <si>
    <t>LINA HERLINA, AMK</t>
  </si>
  <si>
    <t>19710819 199103 1 001</t>
  </si>
  <si>
    <t>AGUS SETIYONO, AMK</t>
  </si>
  <si>
    <t>19701031 199103 2 004</t>
  </si>
  <si>
    <t>19710824 199103 2 002</t>
  </si>
  <si>
    <t>SRI ASTUTI, AMK</t>
  </si>
  <si>
    <t>19720102 199303 2 003</t>
  </si>
  <si>
    <t>FARIDA EKANINGSIH, AMK</t>
  </si>
  <si>
    <t>SRI SETIYA WIBAWA, AMK</t>
  </si>
  <si>
    <t>19720118 199203 1 007</t>
  </si>
  <si>
    <t>DWI PRIYO SUSILO, AMK</t>
  </si>
  <si>
    <t>19751023 199503 1 002</t>
  </si>
  <si>
    <t>19790411 199803 2 002</t>
  </si>
  <si>
    <t>19761223 200003 2 005</t>
  </si>
  <si>
    <t>19740321 199703 1 003</t>
  </si>
  <si>
    <t>19730924 200003 1 005</t>
  </si>
  <si>
    <t>19740923 199903 2 008</t>
  </si>
  <si>
    <t>338</t>
  </si>
  <si>
    <t>19690408 199903 2 003</t>
  </si>
  <si>
    <t>339</t>
  </si>
  <si>
    <t>19700909 199803 2 004</t>
  </si>
  <si>
    <t>340</t>
  </si>
  <si>
    <t>19710304 199703 1 004</t>
  </si>
  <si>
    <t>341</t>
  </si>
  <si>
    <t>19780213 199703 2 002</t>
  </si>
  <si>
    <t>342</t>
  </si>
  <si>
    <t>19700307 199803 1 006</t>
  </si>
  <si>
    <t>343</t>
  </si>
  <si>
    <t>19751127 199803 2 005</t>
  </si>
  <si>
    <t>344</t>
  </si>
  <si>
    <t>19770608 199903 2 004</t>
  </si>
  <si>
    <t>345</t>
  </si>
  <si>
    <t>19730122 199403 1 002</t>
  </si>
  <si>
    <t>346</t>
  </si>
  <si>
    <t>19661116 198903 2 005</t>
  </si>
  <si>
    <t>347</t>
  </si>
  <si>
    <t>19731203 199303 1 003</t>
  </si>
  <si>
    <t>TOTOK WIBOWO, AMK</t>
  </si>
  <si>
    <t>348</t>
  </si>
  <si>
    <t>19731129 200501 2 010</t>
  </si>
  <si>
    <t>MASRUROH, AMK</t>
  </si>
  <si>
    <t>349</t>
  </si>
  <si>
    <t>19730220 200501 2 006</t>
  </si>
  <si>
    <t>AFIA KURNIAWATI, AMK</t>
  </si>
  <si>
    <t>350</t>
  </si>
  <si>
    <t>19801213 200501 2 012</t>
  </si>
  <si>
    <t>DIYAH SETIYANINGSIH, AMK</t>
  </si>
  <si>
    <t>351</t>
  </si>
  <si>
    <t>19810801 200501 2 013</t>
  </si>
  <si>
    <t>FITRI PUJI AGUSTIANI, AMK</t>
  </si>
  <si>
    <t>352</t>
  </si>
  <si>
    <t>19810420 200501 2 011</t>
  </si>
  <si>
    <t>ANITA ULFAH, AMK</t>
  </si>
  <si>
    <t>353</t>
  </si>
  <si>
    <t>19821119 200501 2 007</t>
  </si>
  <si>
    <t>ANIK SETYOWATI, AMK</t>
  </si>
  <si>
    <t>354</t>
  </si>
  <si>
    <t>19810630 200501 2 007</t>
  </si>
  <si>
    <t>SUCI NUR FADLILAH IKSAN, AMK</t>
  </si>
  <si>
    <t>355</t>
  </si>
  <si>
    <t>19790127 200501 1 008</t>
  </si>
  <si>
    <t>HARYANTO, AMK</t>
  </si>
  <si>
    <t>356</t>
  </si>
  <si>
    <t>19791009 200501 1 012</t>
  </si>
  <si>
    <t>357</t>
  </si>
  <si>
    <t>19810730 200501 2 008</t>
  </si>
  <si>
    <t>SUKASMI, AMK</t>
  </si>
  <si>
    <t>358</t>
  </si>
  <si>
    <t>19870827 201101 2 015</t>
  </si>
  <si>
    <t>359</t>
  </si>
  <si>
    <t>19820922 200903 2 002</t>
  </si>
  <si>
    <t>360</t>
  </si>
  <si>
    <t>19740528 199903 2 001</t>
  </si>
  <si>
    <t>361</t>
  </si>
  <si>
    <t xml:space="preserve">19850827 201101 2 005 </t>
  </si>
  <si>
    <t>362</t>
  </si>
  <si>
    <t>19750613 199703 1 002</t>
  </si>
  <si>
    <t>DWI WIDODO, AMK</t>
  </si>
  <si>
    <t>363</t>
  </si>
  <si>
    <t>19790730 200003 2 001</t>
  </si>
  <si>
    <t>364</t>
  </si>
  <si>
    <t>19760404 199903 2 005</t>
  </si>
  <si>
    <t>19800106 200501 1 006</t>
  </si>
  <si>
    <t>19740209 199403 1 004</t>
  </si>
  <si>
    <t>PUTRA BUANA, AMK</t>
  </si>
  <si>
    <t>19870628 201101 2 012</t>
  </si>
  <si>
    <t>DENIS MULANITA PRATIWI, S. Kep, Ns.</t>
  </si>
  <si>
    <t>19760225 199903 1 005</t>
  </si>
  <si>
    <t>19791116 200003 1 003</t>
  </si>
  <si>
    <t>SUTRISNO, AMK</t>
  </si>
  <si>
    <t>19790121 200604 2 009</t>
  </si>
  <si>
    <t>19830120 201001 1 016</t>
  </si>
  <si>
    <t>( S I ) KEPERAWATAN</t>
  </si>
  <si>
    <t>19830426 200604 2 009</t>
  </si>
  <si>
    <t>ANNISA RAHMANIAR S, AMK.</t>
  </si>
  <si>
    <t>19810629 200801 2 009</t>
  </si>
  <si>
    <t>19770609 200801 1 009</t>
  </si>
  <si>
    <t>19810406 200801 2 007</t>
  </si>
  <si>
    <t>19770511 199803 1 004</t>
  </si>
  <si>
    <t>19820712 200801 2 008</t>
  </si>
  <si>
    <t>19841219 200903 2 006</t>
  </si>
  <si>
    <t>19860225 200903 2 010</t>
  </si>
  <si>
    <t>19840703 201001 2 020</t>
  </si>
  <si>
    <t>RINI PURWANTI, AMK.</t>
  </si>
  <si>
    <t>19811115 201001 1 010</t>
  </si>
  <si>
    <t>19850822 201001 1 017</t>
  </si>
  <si>
    <t>19850316 201001 1 015</t>
  </si>
  <si>
    <t>19830612 201001 2 018</t>
  </si>
  <si>
    <t>19870621 201001 2 012</t>
  </si>
  <si>
    <t>19870801 201001 2 014</t>
  </si>
  <si>
    <t>19850102 200903 2 008</t>
  </si>
  <si>
    <t>19850112 200903 2 005</t>
  </si>
  <si>
    <t>19800421 201101 1 004</t>
  </si>
  <si>
    <t>19840615 201101 2 007</t>
  </si>
  <si>
    <t>19861126 201101 2 007</t>
  </si>
  <si>
    <t>19861204 201101 2 009</t>
  </si>
  <si>
    <t>19861229 201101 2 005</t>
  </si>
  <si>
    <t>19870917 201101 1 006</t>
  </si>
  <si>
    <t>19870713 201001 2 016</t>
  </si>
  <si>
    <t>19800527 201101 2 005</t>
  </si>
  <si>
    <t>ANING SRI ANGGORO, AMK.</t>
  </si>
  <si>
    <t>19830717 201101 2 004</t>
  </si>
  <si>
    <t>19800222 201402 2 001</t>
  </si>
  <si>
    <t>PERAWAT</t>
  </si>
  <si>
    <t>19830406 201402 1 001</t>
  </si>
  <si>
    <t>19880507 201402 2 001</t>
  </si>
  <si>
    <t>19890403 201402 1 001</t>
  </si>
  <si>
    <t>19890924 201402 2 003</t>
  </si>
  <si>
    <t>19900529 201402 2 001</t>
  </si>
  <si>
    <t>19910318 201402 2 002</t>
  </si>
  <si>
    <t>19911013 201402 2 003</t>
  </si>
  <si>
    <t>19920102 201402 2 002</t>
  </si>
  <si>
    <t>19920728 201402 1 001</t>
  </si>
  <si>
    <t>19920813 201402 2 002</t>
  </si>
  <si>
    <t>19850714 201502 2 001</t>
  </si>
  <si>
    <t>19880802 201502 2 001</t>
  </si>
  <si>
    <t>19891204 201502 1 001</t>
  </si>
  <si>
    <t>19890422 201502 2 002</t>
  </si>
  <si>
    <t>19900907 201502 2 001</t>
  </si>
  <si>
    <t>ERLINDA RETNO KUSUMANINGTYAS, AMK</t>
  </si>
  <si>
    <t>19910504 201502 2 001</t>
  </si>
  <si>
    <t>19920330 201502 2 002</t>
  </si>
  <si>
    <t>NURIN SADRINA LUTHFANI, AMK.</t>
  </si>
  <si>
    <t>19790208 200801 2 007</t>
  </si>
  <si>
    <t>( D III ) KEBIDANAN</t>
  </si>
  <si>
    <t>BIDAN</t>
  </si>
  <si>
    <t>19620128 198501 1 001</t>
  </si>
  <si>
    <t>19660602 199103 2 004</t>
  </si>
  <si>
    <t>19620327 198303 2 009</t>
  </si>
  <si>
    <t>19620501 199003 2 005</t>
  </si>
  <si>
    <t>19640101 199003 2 010</t>
  </si>
  <si>
    <t>NURHESTI ARINI, AMK</t>
  </si>
  <si>
    <t>SUSANTI, AMK</t>
  </si>
  <si>
    <t>ISTIANAH, AMK</t>
  </si>
  <si>
    <t>IKA NOVITA ANGGRAINI, AMK</t>
  </si>
  <si>
    <t>BUNTARI, AMK</t>
  </si>
  <si>
    <t>ANGGA DWI TRISNANTO, S. Kep.</t>
  </si>
  <si>
    <t>SILVIE WIDYA ISWARA, S. Kep.</t>
  </si>
  <si>
    <t>ARDI HANDOYO, AMK.</t>
  </si>
  <si>
    <t>MUJAHIDIN, AMK.</t>
  </si>
  <si>
    <t>ARI PURNOMO, AMK.</t>
  </si>
  <si>
    <t>AVIKA TRISNA A , AMK.</t>
  </si>
  <si>
    <t>ARIF SANTOSO, AMK.</t>
  </si>
  <si>
    <t>ANIK  RAHAYU, AMK.</t>
  </si>
  <si>
    <t>MUJIONO, AMK.</t>
  </si>
  <si>
    <t>WAWAN GUNANTO, AMK</t>
  </si>
  <si>
    <t>MUTTAMIMAH, AMK</t>
  </si>
  <si>
    <t>IMA PUTRI DWI WULAN, AMK</t>
  </si>
  <si>
    <t>SITI MUNADIROH, AMK</t>
  </si>
  <si>
    <t>EVI INDRIANA, AMK</t>
  </si>
  <si>
    <t>BAGUS ARDHANA, AMK.</t>
  </si>
  <si>
    <t>23/12/2010</t>
  </si>
  <si>
    <t>MIRNA AFRILIA, AMK.</t>
  </si>
  <si>
    <t>SURYAN ROKHANI, AMK.</t>
  </si>
  <si>
    <t>AHMAD MUNIF, AMK.</t>
  </si>
  <si>
    <t>NIA DWI YANIK, AMK.</t>
  </si>
  <si>
    <t>DHARMAWAN WAHYU DASAWARSA,AMK</t>
  </si>
  <si>
    <t>RIFKI TRIATMAJI, AMK</t>
  </si>
  <si>
    <t>IKA ATNAWATI, AMK</t>
  </si>
  <si>
    <t>NIKEN LISTIYANI, AMK.</t>
  </si>
  <si>
    <t>KURNIAWAN WIDIGDO, AMK.</t>
  </si>
  <si>
    <t>ZERAWATY SAPUTRI, AMK.</t>
  </si>
  <si>
    <t>EKO HARIANTO, AMK.</t>
  </si>
  <si>
    <t>INDRI DWI OCTAVIANI, AMK.</t>
  </si>
  <si>
    <t>JEFFRY SETIAJI, AMK</t>
  </si>
  <si>
    <t>ALFIAN INDRA KUSUMA R, AMK</t>
  </si>
  <si>
    <t>BEAN KURNIA TYASMI SUCI, AMK.</t>
  </si>
  <si>
    <t>VICTORY ADI NUGROHO, AMK.</t>
  </si>
  <si>
    <t>SUPRIHENI, AMKeb.</t>
  </si>
  <si>
    <t>AZIROH, AMKeb.</t>
  </si>
  <si>
    <t>NORLITA BHAKTI ARI S, AMKeb.</t>
  </si>
  <si>
    <t>ARISDA NOVIANTI, AMKeb.</t>
  </si>
  <si>
    <t>MUNAWAROH, AMKeb.</t>
  </si>
  <si>
    <t>ASRI PUJIASTUTI, AMKeb.</t>
  </si>
  <si>
    <t>NURUL KAMIDAH, AMKeb.</t>
  </si>
  <si>
    <t>PANGKAT/GOLONGAN</t>
  </si>
  <si>
    <t>Pembina  ( IV/a )</t>
  </si>
  <si>
    <t>Penata Tingkat I ( III/d )</t>
  </si>
  <si>
    <t>BIDANG PELAYANAN MEDIS</t>
  </si>
  <si>
    <t>Penata  ( III/c )</t>
  </si>
  <si>
    <t>Pengatur  ( II/c )</t>
  </si>
  <si>
    <t>Pengatur Muda  ( II/a )</t>
  </si>
  <si>
    <t>IDAWATI HUDANINGSIH, AMd OT</t>
  </si>
  <si>
    <t>IKA YULIANTI, AMd PK.</t>
  </si>
  <si>
    <t>SITI CHOIRIDAH, AMd</t>
  </si>
  <si>
    <t>BIDANG KEPERAWATAN</t>
  </si>
  <si>
    <t>SUWOTO, AMK</t>
  </si>
  <si>
    <t>AFIFAH NUR HIDAYAH, S. Kep.</t>
  </si>
  <si>
    <t>PRAYOGO HADI S, S. Kep.</t>
  </si>
  <si>
    <t>RYANDA WAHYU, AMK.</t>
  </si>
  <si>
    <t>DYAS DINDA NOEVIRA, S. Kep, Ns.</t>
  </si>
  <si>
    <t>IKA SISWI K, AMK</t>
  </si>
  <si>
    <t>JOKO SETIAWAN, S. Kep, Ns.</t>
  </si>
  <si>
    <t>LILING MARINDA, S.Kep,Ns</t>
  </si>
  <si>
    <t>MELDY PIJAR KUSUMA ARDY P, AMK</t>
  </si>
  <si>
    <t>BIDANG PENUNJANG MEDIS</t>
  </si>
  <si>
    <t>ALDY BUDI SANTOSO</t>
  </si>
  <si>
    <t>ABDUL HAMID YATMAN</t>
  </si>
  <si>
    <t>AHMAD SUBAKIR</t>
  </si>
  <si>
    <t>PRAMU SAJI</t>
  </si>
  <si>
    <t>BUDIARTI</t>
  </si>
  <si>
    <t>IRMA FAJARIYANTI, SE</t>
  </si>
  <si>
    <t>ARDHIANA EKA N.S. AMF</t>
  </si>
  <si>
    <t>HERMIN SAPUTRI, AMF</t>
  </si>
  <si>
    <t>BAGIAN UMUM</t>
  </si>
  <si>
    <t>SUBBAG KEPEGAWAIAN, TU DAN HUKUM</t>
  </si>
  <si>
    <t>MIFTAHRUDIN ISNAINI, AMd</t>
  </si>
  <si>
    <t>DINAR CIPTANINGTIAS, S. Pt.</t>
  </si>
  <si>
    <t>SUBBAG RT DAN UMUM</t>
  </si>
  <si>
    <t>DIAH AYU YULIANDANI, S. KOM</t>
  </si>
  <si>
    <t>SITI AISAH SETYOWATI, AMd.</t>
  </si>
  <si>
    <t>YULIA MEDIAWATI, AMd.</t>
  </si>
  <si>
    <t>YUDI PRIYANTO.</t>
  </si>
  <si>
    <t>AJIE MUKTI RISTIANTO, AMd.</t>
  </si>
  <si>
    <t>FIRKAN HARTANTO, S. KOM.</t>
  </si>
  <si>
    <t>AWAL ADI PUTRANTO, S. Kom</t>
  </si>
  <si>
    <t>DWI RETNO ISMAWANTI</t>
  </si>
  <si>
    <t>BAGIAN KEUANGAN</t>
  </si>
  <si>
    <t>SUBBAG AKUNTANSI</t>
  </si>
  <si>
    <t>EMMA OKTIKASARI, SE</t>
  </si>
  <si>
    <t>N. ASRININGDYAH, S. S.Sos.</t>
  </si>
  <si>
    <t>DIVVA ARTIKA SARI, SE.</t>
  </si>
  <si>
    <t>TINO ARDI PUTRANTO, S. KOM.</t>
  </si>
  <si>
    <t>ARDI SYARIF GURNITO, A.Md.</t>
  </si>
  <si>
    <t xml:space="preserve">  RSJD Dr. AMINO GONDOHUTOMO SEMARANG</t>
  </si>
  <si>
    <t>PEMERINTAH  PROVINSI  JAWA  TENGAH</t>
  </si>
  <si>
    <t>NAMA  PEGAWAI</t>
  </si>
  <si>
    <t>ALAMAT</t>
  </si>
  <si>
    <t>TMP    LAHIR</t>
  </si>
  <si>
    <t>UNIT  KERJA</t>
  </si>
  <si>
    <t>BAGIAN</t>
  </si>
  <si>
    <t>NAMA  PENDIDIKAN</t>
  </si>
  <si>
    <t>TGL  LAHIR</t>
  </si>
  <si>
    <t>TINGKAT  PENDIDIKAN</t>
  </si>
  <si>
    <t xml:space="preserve">KETILENG INDAH BLOK M 73 </t>
  </si>
  <si>
    <t>EKONOMI   AKUNTANSI</t>
  </si>
  <si>
    <t>RSJD  DR. AMINO</t>
  </si>
  <si>
    <t>S 1  ( P )</t>
  </si>
  <si>
    <t>GONDOHUTOTMO  SMG</t>
  </si>
  <si>
    <t>ROGOJEMBANGAN  RAYA 158</t>
  </si>
  <si>
    <t>( BLUD )</t>
  </si>
  <si>
    <t>S 1  ( L )</t>
  </si>
  <si>
    <t>Ds. GLONGGONG RT.2 RW.1</t>
  </si>
  <si>
    <t>JAKENAN  PATI</t>
  </si>
  <si>
    <t>JL PANDA SELATAN I/1, RT 5/RW 10</t>
  </si>
  <si>
    <t>DS TLOGOWENI RT 6/RW I</t>
  </si>
  <si>
    <t>GUNTUR DEMAK</t>
  </si>
  <si>
    <t>D  III  ( L )</t>
  </si>
  <si>
    <t>DS KALIRANDU  RT 2 /RW II</t>
  </si>
  <si>
    <t>JL SRIWIDODO UTARA NO 104</t>
  </si>
  <si>
    <t>KEDUNGJATI  RT 7 / RW  X</t>
  </si>
  <si>
    <t>GROBOGAN PURWODADI</t>
  </si>
  <si>
    <t>JL. BOROBUDUR TIMUR 1 / 19</t>
  </si>
  <si>
    <t>JL.PRINGGODANI RAYA NO 12</t>
  </si>
  <si>
    <t>JL. TLOGOPUTIH  NO 199</t>
  </si>
  <si>
    <t xml:space="preserve">S 1 ( P ) </t>
  </si>
  <si>
    <t xml:space="preserve">KOMPUTER  </t>
  </si>
  <si>
    <t>MRANGGEN DEMAK</t>
  </si>
  <si>
    <t>JL KETILENG TIMUR II NO 10 RT 3/25</t>
  </si>
  <si>
    <t>SLTA ( L )</t>
  </si>
  <si>
    <t>JL GEMAH KUMALA NO 10 RT4 RW6</t>
  </si>
  <si>
    <t>S 1 ( P )</t>
  </si>
  <si>
    <t>JL KANALSARI BARAT 5/41B</t>
  </si>
  <si>
    <t xml:space="preserve">SLTA </t>
  </si>
  <si>
    <t>( UPAH HARIAN )</t>
  </si>
  <si>
    <t>SMEA ( P )</t>
  </si>
  <si>
    <t>DS WRINGINJAJAR RT 1 RW 2</t>
  </si>
  <si>
    <t>SMK ( L )</t>
  </si>
  <si>
    <t>JL BAYEM V/10. RT 7 RW 4</t>
  </si>
  <si>
    <t>JL GEMAH BARAT RT 1 RW 3</t>
  </si>
  <si>
    <t>IPS ( L )</t>
  </si>
  <si>
    <t>JL GEMAH BARAT RT 5 RW 5</t>
  </si>
  <si>
    <t>SMP ( L )</t>
  </si>
  <si>
    <t>ANIK RAHAYU, AMK.</t>
  </si>
  <si>
    <t>JL. WAHYU TEMURUN VI / NO. 5</t>
  </si>
  <si>
    <t>RT. 02 / RW XXI TLOGOSARI KIDUL</t>
  </si>
  <si>
    <t>JL. PENGGING NO. 227</t>
  </si>
  <si>
    <t>PERUM. KETILENG INDAH</t>
  </si>
  <si>
    <t>BLOK M. NO. 149 RT. 03 / RW. 13 SMG</t>
  </si>
  <si>
    <t>ASRAMA X BRIGIF 5 BARAK H</t>
  </si>
  <si>
    <t>BANYUMANIK SEMARANG</t>
  </si>
  <si>
    <t>JL. LUMBUNG SARI RAYA No. 21</t>
  </si>
  <si>
    <t>RT.01 / RW.02  KALICARI  SMG</t>
  </si>
  <si>
    <t>DS. JETAK SARI RT. 01 RW. 03</t>
  </si>
  <si>
    <t>KEC. SAYUNG - KAB. DEMAK</t>
  </si>
  <si>
    <t>S I  ( L )</t>
  </si>
  <si>
    <t xml:space="preserve">JL. CUMI - CUMI RAYA No. 50 </t>
  </si>
  <si>
    <t>RT.2/RW.6 Kel. BANDARHARJO SMG</t>
  </si>
  <si>
    <t>JL. CANDI PRAMBANAN 9 / 1668</t>
  </si>
  <si>
    <t xml:space="preserve">TAMAN GEDONG SONGO TIMUR 9 </t>
  </si>
  <si>
    <t>BANDUNG</t>
  </si>
  <si>
    <t>RT. 10 RW 01 MANYARAN</t>
  </si>
  <si>
    <t>JL. SIDODADI  RT. 01 / RW. 06</t>
  </si>
  <si>
    <t>MANAJEMEN PERUSAHAAN</t>
  </si>
  <si>
    <t>Kec. CEPU - Kab. BLORA</t>
  </si>
  <si>
    <t>SEKOLAH DASAR</t>
  </si>
  <si>
    <t>SD ( L )</t>
  </si>
  <si>
    <t>01/12/2009</t>
  </si>
  <si>
    <t>PUCANG SENTOSA TENGAH II. No.2</t>
  </si>
  <si>
    <t>RT.9/RW.30 PUCANG GADING</t>
  </si>
  <si>
    <t>( S 1 ) ( P )</t>
  </si>
  <si>
    <t>JL. KARONSIH UTARA III / 127</t>
  </si>
  <si>
    <t>NGALIYAN - SEMARANG</t>
  </si>
  <si>
    <t>JL GALAR II / 18 TLOGOSARI</t>
  </si>
  <si>
    <t>PERUM GRIYA PRASETYA, Jl. GRIYA</t>
  </si>
  <si>
    <t>PRASETYA UTARA III / 12 B SEMARANG</t>
  </si>
  <si>
    <t>JL. MUGAS DALAM II/5</t>
  </si>
  <si>
    <t>TEGAL</t>
  </si>
  <si>
    <t>JL. TAMAN KARONSIH SELATAN</t>
  </si>
  <si>
    <t>Rt. XII / Rw. VI NGALIYAN SEMARANG</t>
  </si>
  <si>
    <t>20/12/2010</t>
  </si>
  <si>
    <t>JL. MLATI BARU IV. No 25 A.</t>
  </si>
  <si>
    <t>SARJANA KOMPUTER</t>
  </si>
  <si>
    <t>Rt. VIII / Rw. 05 SEMARANG</t>
  </si>
  <si>
    <t>DRIVER</t>
  </si>
  <si>
    <t>Ds. PELANG MARGOREJO</t>
  </si>
  <si>
    <t>SEKOLAH MENENGAH ATAS</t>
  </si>
  <si>
    <t>Rt. III / Rw. IV Kec. DAWE KUDUS</t>
  </si>
  <si>
    <t>JLn. GEMAH BARAT Rt. 8/ Rw. 5</t>
  </si>
  <si>
    <t>SOJAYAN Rt. 5 / Rw. 1 CAMPURSARI</t>
  </si>
  <si>
    <t>BULU TEMANGGUNG 56263</t>
  </si>
  <si>
    <t>D III  ( L )</t>
  </si>
  <si>
    <t>Jl. LAMPER LOR No. 1063 Rt. 02 / Rw. 03</t>
  </si>
  <si>
    <t>TULUS HARAPAN BLOK B II / 17</t>
  </si>
  <si>
    <t>PETERNAKAN</t>
  </si>
  <si>
    <t>SENDANG MULYO SEMARANG</t>
  </si>
  <si>
    <t>01/02/2011</t>
  </si>
  <si>
    <t>JL. TIRTA USADA TIMUR</t>
  </si>
  <si>
    <t>NO. 22 SEMARANG</t>
  </si>
  <si>
    <t xml:space="preserve">PERUM GRIYA PAYUNG INDAH </t>
  </si>
  <si>
    <t>SISTEM INFORMASI</t>
  </si>
  <si>
    <t>BLOK F No. 3 - 4 PUDAK PAYUNG</t>
  </si>
  <si>
    <t>S1 ( L )</t>
  </si>
  <si>
    <t>Dsn MLATI,Ds MANGGARMAS</t>
  </si>
  <si>
    <t>RT.2/I GROBOGAN</t>
  </si>
  <si>
    <t>JL. BANGETAYU WETAN</t>
  </si>
  <si>
    <t>RT.03/01 GENUK - SEMARANG</t>
  </si>
  <si>
    <t>JL. PRAGILAN RT.001/001</t>
  </si>
  <si>
    <t>KRIKILAN - BAYAT - KLATEN</t>
  </si>
  <si>
    <t>TLOGOSARI WETAN</t>
  </si>
  <si>
    <t>BANYUWANGI</t>
  </si>
  <si>
    <t>RT. 06 / RW. 04</t>
  </si>
  <si>
    <t>KETILENG INDAH BLOK N</t>
  </si>
  <si>
    <t>NO. 148. RT. 01 / RW. 013</t>
  </si>
  <si>
    <t>SAWAHAN PANCORAN MAS</t>
  </si>
  <si>
    <t>RT. 02 / RW. 10 SECANG MAGELANG</t>
  </si>
  <si>
    <t>PALEBON TENGAH</t>
  </si>
  <si>
    <t>LEBAKBUDI</t>
  </si>
  <si>
    <t>RT. 08 / RW. 04 SEMARANG</t>
  </si>
  <si>
    <t>LEBDOSARI RT. 08 / 06</t>
  </si>
  <si>
    <t>Ds. KARANGGONDANG 07/07</t>
  </si>
  <si>
    <t>KEC. MLONGO JEPARA</t>
  </si>
  <si>
    <t>JL. GEMAH SARI NO. 258</t>
  </si>
  <si>
    <t>RT.04/RW.04</t>
  </si>
  <si>
    <t>METESEH RT. 04/05</t>
  </si>
  <si>
    <t>SIDOAGUNG,TEMPURAN MAGELANG</t>
  </si>
  <si>
    <t>JL. KELAPA SAWIT I / 233</t>
  </si>
  <si>
    <t>PLAMONGAN INDAH</t>
  </si>
  <si>
    <t>JL. BAYU PRASETYA TIMUR V / 78</t>
  </si>
  <si>
    <t>Rt. 05 / Rw. 03 BANGETAYU WETAN</t>
  </si>
  <si>
    <t>Ds. PENGEMPON Rt. 01 / Rw. 05</t>
  </si>
  <si>
    <t>SRUWENG KEBUMEN</t>
  </si>
  <si>
    <t>JL. PUCANG ASRI III No. 62</t>
  </si>
  <si>
    <t>PUCANG GADING</t>
  </si>
  <si>
    <t>JL. SALAK RAYA No. 124</t>
  </si>
  <si>
    <t>JL. PALEBON TENGAH III</t>
  </si>
  <si>
    <t>KOMPUTER</t>
  </si>
  <si>
    <t>NO. 15 SEMARANG</t>
  </si>
  <si>
    <t>JL. MUTIARA I / 91 PERUM INTAN</t>
  </si>
  <si>
    <t>SAMBIROTO SEMARANG</t>
  </si>
  <si>
    <t>JL. BAYU PRASETYA TIMUR V / A - 50</t>
  </si>
  <si>
    <t>KAB.SEMARANG</t>
  </si>
  <si>
    <t>RT. 005 / RW. 003 BANGETAYU SMG</t>
  </si>
  <si>
    <t>MOJOKERTO</t>
  </si>
  <si>
    <t>JL. ZEBRA MUKTI SELATAN I</t>
  </si>
  <si>
    <t>No. 56</t>
  </si>
  <si>
    <t>01/09/2012</t>
  </si>
  <si>
    <t>JL. JATI SELATAN DALAM VI/84</t>
  </si>
  <si>
    <t>BANYUMANIK - SEMARANG</t>
  </si>
  <si>
    <t>JL. SERUNI 1/23</t>
  </si>
  <si>
    <t>TLOGOSARI - SEMARANG</t>
  </si>
  <si>
    <t>PERUM BANGETAYU REGENCY BLOK E</t>
  </si>
  <si>
    <t>NO.22 BANGETAYU WETAN - SMG</t>
  </si>
  <si>
    <t>KRIPAN Rt. 03 / 03 KARANGAWEN</t>
  </si>
  <si>
    <t>JL. WISMA PRASETYA II</t>
  </si>
  <si>
    <t>NO. 26 SEMARANG</t>
  </si>
  <si>
    <t>S I  ( P )</t>
  </si>
  <si>
    <t>Ds. TAMBAKROMO Rt. 04/Rw. 01</t>
  </si>
  <si>
    <t>Kec. TAMBAKROMO KaBb. PATI</t>
  </si>
  <si>
    <t>JLn. RAYA KUTOSARI Rt. 05/03</t>
  </si>
  <si>
    <t>No. 1 GRINGSING BATANG</t>
  </si>
  <si>
    <t>Ds. BANDUNGREJO Rt. 05/Rw. IV</t>
  </si>
  <si>
    <t>Kec. MRANGGEN, DEMAK</t>
  </si>
  <si>
    <t>JL. SONOKELING I C/35</t>
  </si>
  <si>
    <t>PEMATANG SIANTAR</t>
  </si>
  <si>
    <t>Rt. 04 / Rw. II SEMARANG</t>
  </si>
  <si>
    <t>JL. TIRTO HUSODO TIMUR III / 24</t>
  </si>
  <si>
    <t>Rt. 03 / Rw. 03 BANYUMANIK SEMARANG</t>
  </si>
  <si>
    <t>JL. PANDAN SARI Rt. 05 / Rw. 08</t>
  </si>
  <si>
    <t>JL. WOLOGITO BARAT IV / 9</t>
  </si>
  <si>
    <t>SMK PELAYARAN ( L )</t>
  </si>
  <si>
    <t xml:space="preserve">JL. PANDA UTARA III/X </t>
  </si>
  <si>
    <t>Ds. WRINGINJAJAR RT. 01/02</t>
  </si>
  <si>
    <t>MRANGGEN - DEMAK</t>
  </si>
  <si>
    <t>SMA ( L )</t>
  </si>
  <si>
    <t>05/06/2013</t>
  </si>
  <si>
    <t>Kp. KARANG KIMPUL SELATAN I</t>
  </si>
  <si>
    <t>SMK MUHAMADIYAH</t>
  </si>
  <si>
    <t>RT. 03 / RW. 01 Kel. KALIGAWE SMG</t>
  </si>
  <si>
    <t>MESIN ( L )</t>
  </si>
  <si>
    <t>DS. KALIKAYEN, RT : 02 / 01</t>
  </si>
  <si>
    <t>STM GRAFIKA</t>
  </si>
  <si>
    <t>UNGARAN TIMUR</t>
  </si>
  <si>
    <t>Jl. GAHARU BARAT DALAM IV / 244</t>
  </si>
  <si>
    <t>SARJANA PSIKOLOGI</t>
  </si>
  <si>
    <t xml:space="preserve"> S 1 ( P )</t>
  </si>
  <si>
    <t>Jl. MERBAU SELATAN DLM III/286</t>
  </si>
  <si>
    <t xml:space="preserve">BANYUMANIK - SEMARANG </t>
  </si>
  <si>
    <t xml:space="preserve">JL. PALAPA ASRI No. 37 RT. 03 / RW. IV </t>
  </si>
  <si>
    <t>SEKOLAH MENENGAH KEJURUAN</t>
  </si>
  <si>
    <t>Ds. BANDUNGREJO, MRANGGEN - DEMAK</t>
  </si>
  <si>
    <t>MANAJ. INFORMATIKA</t>
  </si>
  <si>
    <t>JL. BRENGGALAN RT. 003/RW.007</t>
  </si>
  <si>
    <t>PULE, SELOGIRI WONOGIRI</t>
  </si>
  <si>
    <t>JL. TLOGO TIMUR IV / 45</t>
  </si>
  <si>
    <t>PEDURUNGAN SEMARANG</t>
  </si>
  <si>
    <t>JL. KUTILANG No. 01 RT. 08 / RW. 01</t>
  </si>
  <si>
    <t>KUNCEN UNGARAN 50511</t>
  </si>
  <si>
    <t xml:space="preserve">JL. TRUNTUM I/25 </t>
  </si>
  <si>
    <t>TLOGOSARI SEMARANG</t>
  </si>
  <si>
    <t>S I ( L )</t>
  </si>
  <si>
    <t>JL. SAMBIROTO VII RT 09 RW 02</t>
  </si>
  <si>
    <t>(BLUD)</t>
  </si>
  <si>
    <t>JL. DINARMAS UTARA IV NO 11</t>
  </si>
  <si>
    <t>JL. PERUM BP 1 L-9 NGALIYAN</t>
  </si>
  <si>
    <t>MRANGGEN</t>
  </si>
  <si>
    <t>S 1 ( L )</t>
  </si>
  <si>
    <t xml:space="preserve">JL. SUDONO 14 RT. 001/001 </t>
  </si>
  <si>
    <t>SIK &amp; RM</t>
  </si>
  <si>
    <t>JURANGAGUNG Kec. PLANTUNGAN KENDAL</t>
  </si>
  <si>
    <t>JL. JANOKO No. 3 RT.04/RW. 02</t>
  </si>
  <si>
    <t>DUKUH SIDOMUKTI SALATIGA</t>
  </si>
  <si>
    <t>PARANG KUSUMA 2 No. 24 RT.02/RW.02</t>
  </si>
  <si>
    <t>SARJANA TEKNIK INFORMATIKA</t>
  </si>
  <si>
    <t>JL. PUCANG JAJAR TIMUR I</t>
  </si>
  <si>
    <t>TEKNIK  MESIN</t>
  </si>
  <si>
    <t>No. 23 PERUMNAS PUCANG GADING</t>
  </si>
  <si>
    <t>D III ( L )</t>
  </si>
  <si>
    <t>KLOPO TEGALREJO</t>
  </si>
  <si>
    <t>SEKOLAH MENENGAH PERTAMA</t>
  </si>
  <si>
    <t>JL. DWOROWATI VI No. 28 RT.01/RW.09</t>
  </si>
  <si>
    <t>SARJANA FARMASI</t>
  </si>
  <si>
    <t>KROBOKAN SEMARANG BARAT</t>
  </si>
  <si>
    <t>TEKNIK LISTRIK</t>
  </si>
  <si>
    <t>02/03/1983</t>
  </si>
  <si>
    <t>Ds. CANDEN  RT.02/RW.5</t>
  </si>
  <si>
    <t>KETRO TANON SRAGEN</t>
  </si>
  <si>
    <t>KINI BALU BARAT NO. 43</t>
  </si>
  <si>
    <t>RT. 03 / RW. 14 SEMARANG</t>
  </si>
  <si>
    <t>BATANG</t>
  </si>
  <si>
    <t>TIMONGO 03/02, MONGGOT</t>
  </si>
  <si>
    <t>GEYER, GROBOGAN</t>
  </si>
  <si>
    <t>SUWATU RT:05, SUWATU</t>
  </si>
  <si>
    <t>TEKNIK KOMPUTER</t>
  </si>
  <si>
    <t>TANON, SRAGEN</t>
  </si>
  <si>
    <t>GEMUHBLANTEN 05/02</t>
  </si>
  <si>
    <t>GUNTUNG PAYUNG</t>
  </si>
  <si>
    <t>GEMUH, KENDAL</t>
  </si>
  <si>
    <t>SELO MULYO MUKTI BARAT VI-88</t>
  </si>
  <si>
    <t>TLOGOMULYO, PEDURUNGAN, SMG</t>
  </si>
  <si>
    <t>JL LAUT 02/01, NGILIR</t>
  </si>
  <si>
    <t>KEC KENDAL, KAB KENDAL</t>
  </si>
  <si>
    <t>PRANTEN 02/01, PRANTEN</t>
  </si>
  <si>
    <t>GUBUG, GROBOGAN</t>
  </si>
  <si>
    <t>MAGERSARI 05/07, TEGALREJO</t>
  </si>
  <si>
    <t>ARGOMULYO, SALATIGA</t>
  </si>
  <si>
    <t>ASRAMA YONIF 400/R, SRONDOL</t>
  </si>
  <si>
    <t>BANYUMANIK, KOTA SEMARANG</t>
  </si>
  <si>
    <t>MINTRENG 05/05, BATURAGUNG</t>
  </si>
  <si>
    <t>Jl. KYAI SONO RT. 004 / RW. 001</t>
  </si>
  <si>
    <t>Kel. GENUK kec. UNGARAN BARAT</t>
  </si>
  <si>
    <t>SEKAR PETAK RT. 005 / RW. 004</t>
  </si>
  <si>
    <t>KEBONAGUNG DEMAK</t>
  </si>
  <si>
    <t xml:space="preserve">TLOGOMUKTI SELATAN RT. 9 / RW. 25 </t>
  </si>
  <si>
    <t>TLOGOSARI KULON SEMARANG</t>
  </si>
  <si>
    <t>JL. CANDI KENCANA IV/c 66</t>
  </si>
  <si>
    <t>KOMPUTER GRAFIS</t>
  </si>
  <si>
    <t>RT. 003 / RW. 008 NGALIYAN SMG</t>
  </si>
  <si>
    <t>02/12/1985</t>
  </si>
  <si>
    <t xml:space="preserve">BUBAKAN RT. 002 / RW. 003 MIJEN </t>
  </si>
  <si>
    <t>KOMPUTER AKUNTANSI</t>
  </si>
  <si>
    <t>JL. ARYA MUKTI TIMUR V/238-239</t>
  </si>
  <si>
    <t>RT. 004 / RW. 004 PEDURUNGAN LOR</t>
  </si>
  <si>
    <t>JL. CINDE RAYA TIMUR No. 3</t>
  </si>
  <si>
    <t>RT. 013 / RW. 006 JOMBLANG SEMARANG</t>
  </si>
  <si>
    <t>TEMBALANG BARU NO. 125</t>
  </si>
  <si>
    <t>ADMINISTRASI BISNIS</t>
  </si>
  <si>
    <t>RT. 001 / RW. 005 TEMBALANG</t>
  </si>
  <si>
    <t xml:space="preserve">LANGENSARI TIMUR RT. 001 / 002 </t>
  </si>
  <si>
    <t>UNGARAN BARAT SEMARANG</t>
  </si>
  <si>
    <t>WONOLOPO RT. 003 / RW. 006</t>
  </si>
  <si>
    <t>SEKOLAH MENEGAH ATAS</t>
  </si>
  <si>
    <t>MIJEN SEMARANG</t>
  </si>
  <si>
    <t>JATISARI RT. 001 / RW. 003</t>
  </si>
  <si>
    <t>TEKNIK MESIN ( L )</t>
  </si>
  <si>
    <t>JL. GEMAH SELATAN I</t>
  </si>
  <si>
    <t>ADMINISTRASI KANTOR</t>
  </si>
  <si>
    <t>RT. 009 / RW. 006 SEMARANG</t>
  </si>
  <si>
    <t>JL. TAMBAKBOYO G-V/89</t>
  </si>
  <si>
    <t>RT. 004 / RW. 008 KALICARI SMG</t>
  </si>
  <si>
    <t>MIJEN RT. 06 / RW. 03</t>
  </si>
  <si>
    <t xml:space="preserve"> SARJANA PENDIDIKAN</t>
  </si>
  <si>
    <t>KEBONAGUNG Kab. DEMAK</t>
  </si>
  <si>
    <t xml:space="preserve"> S1 ( P )</t>
  </si>
  <si>
    <t>D III ( P )</t>
  </si>
  <si>
    <t>Jl. MT. HARYONO TRENGGULI I No.22</t>
  </si>
  <si>
    <t>SMK ( ANALIS KESEHATAN )</t>
  </si>
  <si>
    <t>SMK ( P )</t>
  </si>
  <si>
    <t>NUTRISIONIS</t>
  </si>
  <si>
    <t xml:space="preserve">SANITARIAN </t>
  </si>
  <si>
    <t>APOTEKER</t>
  </si>
  <si>
    <t>PRANATA LABORATORIUM</t>
  </si>
  <si>
    <t xml:space="preserve">RADIOGRAFER </t>
  </si>
  <si>
    <t>DOKTER SARAF</t>
  </si>
  <si>
    <t>DOKTER GIGI</t>
  </si>
  <si>
    <t>FISIOTERAPIS</t>
  </si>
  <si>
    <t>LAKI</t>
  </si>
  <si>
    <t>PEREMPUAN</t>
  </si>
  <si>
    <t>DOKTER ANESTESI</t>
  </si>
  <si>
    <t xml:space="preserve"> </t>
  </si>
  <si>
    <t>Jumlah</t>
  </si>
  <si>
    <t>JUMLAH</t>
  </si>
  <si>
    <t>RSJD Dr. AMINO GONDOHUTOMO PROVINSI JAWA TENGAH</t>
  </si>
  <si>
    <t>Laki - laki</t>
  </si>
  <si>
    <t>Perempuan</t>
  </si>
  <si>
    <t>jumlah</t>
  </si>
  <si>
    <t>PNS</t>
  </si>
  <si>
    <t>Struktural</t>
  </si>
  <si>
    <t>Jabatan Fungsional Umum (JFU)</t>
  </si>
  <si>
    <t>Jabatan Fungsional Khusus (JFT)</t>
  </si>
  <si>
    <t>IV. Data Non PNS Berdasarkan Jabatan</t>
  </si>
  <si>
    <t>DOKTER Sp JIWA</t>
  </si>
  <si>
    <t>DOKTER Sp SARAF</t>
  </si>
  <si>
    <t>DOKTER Sp. PENYAKIT DALAM</t>
  </si>
  <si>
    <t>FISIOTERAPI</t>
  </si>
  <si>
    <t>PSIKOLOG</t>
  </si>
  <si>
    <t>RADIOGRAFER</t>
  </si>
  <si>
    <t>SANITARIAN</t>
  </si>
  <si>
    <t>Bidang Pelayanan Medis</t>
  </si>
  <si>
    <t>Seksi Pelayanan Rawat Inap dan Rujukan</t>
  </si>
  <si>
    <t>Seksi Pelayanan Rawat Jalan, Rehab. Dan Keswamas</t>
  </si>
  <si>
    <t>Bidang Keperawatan</t>
  </si>
  <si>
    <t>Seksi Keperawatan Rawat Inap dan Rujukan</t>
  </si>
  <si>
    <t>Bidang Penunjang Medis</t>
  </si>
  <si>
    <t>Seksi Penunjang Diagnostik</t>
  </si>
  <si>
    <t>Seksi Penunjang Non Diagnostik</t>
  </si>
  <si>
    <t>Bagian Rendiklitbang</t>
  </si>
  <si>
    <t>Sub Bag Renmonev</t>
  </si>
  <si>
    <t>Sub Bag Rendiklitbang</t>
  </si>
  <si>
    <t>Bagian Keuangan</t>
  </si>
  <si>
    <t>Sub Bag Akuntansi</t>
  </si>
  <si>
    <t>* Penyusun Laporan Keuangan</t>
  </si>
  <si>
    <t>Sub Bag Keuangan</t>
  </si>
  <si>
    <t>* Pengadministrasi Keuangan</t>
  </si>
  <si>
    <t>Bagian Umum</t>
  </si>
  <si>
    <t>Sub Bag Kepegawaian, TU dan Hukum</t>
  </si>
  <si>
    <t>Sub Bag RT dan Umum</t>
  </si>
  <si>
    <t>TOTAL</t>
  </si>
  <si>
    <t>PANGKAT DAN GOLONGAN</t>
  </si>
  <si>
    <t xml:space="preserve">Golongan IV/e </t>
  </si>
  <si>
    <t xml:space="preserve">Golongan IV/d </t>
  </si>
  <si>
    <t>Golongan IV/c</t>
  </si>
  <si>
    <t>Golongan IV/b</t>
  </si>
  <si>
    <t xml:space="preserve">Golongan IV/a </t>
  </si>
  <si>
    <t xml:space="preserve">Golongan III/d </t>
  </si>
  <si>
    <t>Golongan III/c</t>
  </si>
  <si>
    <t>Golongan III/b</t>
  </si>
  <si>
    <t>Golongan III/a</t>
  </si>
  <si>
    <t xml:space="preserve">Golongan II/d </t>
  </si>
  <si>
    <t>Golongan II/c</t>
  </si>
  <si>
    <t>Golongan II/b</t>
  </si>
  <si>
    <t>Golongan II/a</t>
  </si>
  <si>
    <t xml:space="preserve">Golongan I/d </t>
  </si>
  <si>
    <t>Golongan I/c</t>
  </si>
  <si>
    <t>Golongan I/b</t>
  </si>
  <si>
    <t>Golongan I/a</t>
  </si>
  <si>
    <t>JUMLAH TOTAL</t>
  </si>
  <si>
    <t xml:space="preserve"> Jumlah</t>
  </si>
  <si>
    <t xml:space="preserve">S  II  </t>
  </si>
  <si>
    <t>S  I</t>
  </si>
  <si>
    <t>D IV</t>
  </si>
  <si>
    <t>D II</t>
  </si>
  <si>
    <t>D I</t>
  </si>
  <si>
    <t xml:space="preserve">JUMLAH  PEGAWAI PNS BERDASARKAN PENDIDIKAN </t>
  </si>
  <si>
    <t>PER JENIS  KELAMIN  JANUARI 2017</t>
  </si>
  <si>
    <t>JML</t>
  </si>
  <si>
    <t>S  I    KEPERAWATAN</t>
  </si>
  <si>
    <t>S  I    KEPERAWATAN, NERS.</t>
  </si>
  <si>
    <t>S   I    PSIKOLOG</t>
  </si>
  <si>
    <t>S   I    SOS</t>
  </si>
  <si>
    <t>S   I   EKONOMI</t>
  </si>
  <si>
    <t>D IV  GIZI</t>
  </si>
  <si>
    <t>D IV  RONTGEN</t>
  </si>
  <si>
    <t>S P K</t>
  </si>
  <si>
    <t>D III   KEPERAWATAN</t>
  </si>
  <si>
    <t>D III   REKAM MEDIS</t>
  </si>
  <si>
    <t>PEGAWAI</t>
  </si>
  <si>
    <t>PEGAWAI NEGERI SIPIL</t>
  </si>
  <si>
    <t>PEGAWAI HONORER</t>
  </si>
  <si>
    <t>PEGAWAI BLUD</t>
  </si>
  <si>
    <t>PEGAWAI HARIAN LEPAS</t>
  </si>
  <si>
    <t>*</t>
  </si>
  <si>
    <t>MEGA ISNAWATI, AMK</t>
  </si>
  <si>
    <t>BOGOR</t>
  </si>
  <si>
    <t>RADIOGRAFER MUDA</t>
  </si>
  <si>
    <t>01/04/2017</t>
  </si>
  <si>
    <t>SPPH (D1)</t>
  </si>
  <si>
    <t>SPK (D1)</t>
  </si>
  <si>
    <t>19880131 201101 2 007</t>
  </si>
  <si>
    <t>19681201 199203 2 005</t>
  </si>
  <si>
    <t>PERAWAT AHLI MUDA</t>
  </si>
  <si>
    <t>01/10/2017</t>
  </si>
  <si>
    <t>( D III ) TEKNIK MESIN</t>
  </si>
  <si>
    <t>Penata Muda Tingkat I (III/b)</t>
  </si>
  <si>
    <t>19830502 201101 2 014</t>
  </si>
  <si>
    <t xml:space="preserve">PERUM SEDAYU RT 05 RW II </t>
  </si>
  <si>
    <t>BANGETAYU WETAN SEMARANG</t>
  </si>
  <si>
    <t>KRAJAN RT 3/I TAMAN REJO</t>
  </si>
  <si>
    <t>LIMBANGAN KENDAL</t>
  </si>
  <si>
    <t>KAWRON BARU RT 9 RW 2 BANGETAYU</t>
  </si>
  <si>
    <t>GENUK SEMARANG</t>
  </si>
  <si>
    <t xml:space="preserve">JL. WAHYU UTOMO XI / D 49 </t>
  </si>
  <si>
    <t>NGALIYAN SEMARANG</t>
  </si>
  <si>
    <t>TEMBALANG SEMARANG</t>
  </si>
  <si>
    <t>BUKIT FLOURITE JAYA BLOK G3-9 METESEH</t>
  </si>
  <si>
    <t>JL. PAMULARSIH VI /21RT 7 RW 8</t>
  </si>
  <si>
    <t>BOJONGSALAMAN SEMARANG</t>
  </si>
  <si>
    <t>GLAGAH RT 1 RW 2 REJOSARI BANCAK</t>
  </si>
  <si>
    <t>TAMAN SYUHADA NO 30 RT 5 RW 22</t>
  </si>
  <si>
    <t xml:space="preserve">ASRAM TNI AD MRICAN RT 4/15 </t>
  </si>
  <si>
    <t xml:space="preserve">JL. GURAMI II/ 24 RT 9 RW 8 KUNINGAN </t>
  </si>
  <si>
    <t>SEMARANG TIMUR</t>
  </si>
  <si>
    <t>dr. FAHRUDDIN KAMAL, Sp.PD, M.Kes.</t>
  </si>
  <si>
    <t>SARJANA  ( S2 )</t>
  </si>
  <si>
    <t>GOLONGAN RUANG :  IV/e  SAMPAI DENGAN  I / a</t>
  </si>
  <si>
    <t>SUKIMIN</t>
  </si>
  <si>
    <t>STM OTOMOTIF</t>
  </si>
  <si>
    <t>N. ASRININGDYAH, S. Sos.</t>
  </si>
  <si>
    <t>ARDI SYARIF GURNITO, A. Md.</t>
  </si>
  <si>
    <t>( D III ) TEKNIK LISTRIK</t>
  </si>
  <si>
    <t>TINO ARDI PUTRANTO, S.KOM</t>
  </si>
  <si>
    <t xml:space="preserve">( S I ) EKONOMI AKUNTANSI </t>
  </si>
  <si>
    <t>EMMA OKTIKASARI, SE.</t>
  </si>
  <si>
    <t>19770526 201101 2 004</t>
  </si>
  <si>
    <t>( D III ) KOMPUTER GRAFIS</t>
  </si>
  <si>
    <t>( D III ) KOMPUTER AKUNTANSI</t>
  </si>
  <si>
    <t>SITI CHOIRIDAH, A.Md</t>
  </si>
  <si>
    <t>AHMAD SUBAKHIR</t>
  </si>
  <si>
    <t>ALDI BUDI SANTOSO</t>
  </si>
  <si>
    <t>SMK KOMPUTER</t>
  </si>
  <si>
    <t>SMK  MESIN</t>
  </si>
  <si>
    <t>ABDUL HAMID</t>
  </si>
  <si>
    <t>KASIE PENUNJANG DIAGNOSTIK</t>
  </si>
  <si>
    <t>( S I ) FARMASI</t>
  </si>
  <si>
    <t>( D I ) GIZI</t>
  </si>
  <si>
    <t>AMILIA WIDYASARI S. Farm.</t>
  </si>
  <si>
    <t>SMK  ANALIS KESEHATAN</t>
  </si>
  <si>
    <t>STM MESIN</t>
  </si>
  <si>
    <t>( S I ) SOSIAL</t>
  </si>
  <si>
    <t>PUJI HANDAYANI, SKM.</t>
  </si>
  <si>
    <t>ARI ASTUTI, AMD PK</t>
  </si>
  <si>
    <t>ANDRIAS DIMAS, A.Md PK.</t>
  </si>
  <si>
    <t>( S I ) REKAM MEDIS</t>
  </si>
  <si>
    <t>IKA YULIANTI, A.Md PK.</t>
  </si>
  <si>
    <t>KASIE KEP. RAWAT JALAN, REHAB. &amp; KESWAMAS</t>
  </si>
  <si>
    <t>( S I ) PENDIDIKAN</t>
  </si>
  <si>
    <t>IDAWATI HUDANINGSIH, AMd OT.</t>
  </si>
  <si>
    <t>LILING MARINDA, S.Kep, Ns.</t>
  </si>
  <si>
    <t>F. WENDRI HASTUTI P, AMK.</t>
  </si>
  <si>
    <t>IKA SISWI K, AMK.</t>
  </si>
  <si>
    <t>SUWOTO, AMK.</t>
  </si>
  <si>
    <t>MELDY PIJAR, AMK</t>
  </si>
  <si>
    <t>NOROCHIM</t>
  </si>
  <si>
    <t>KOMPUTER AKUTANSI</t>
  </si>
  <si>
    <t>( S 2 ) MAGISTER HUKUM</t>
  </si>
  <si>
    <t xml:space="preserve">( S 2 ) MAGISTER KESEHATAN </t>
  </si>
  <si>
    <t>( S 2 ) MAGISTER HKM KES,</t>
  </si>
  <si>
    <t>( S I ) PETERNAKAN</t>
  </si>
  <si>
    <t>( S I ) KES. MASYARAKAT</t>
  </si>
  <si>
    <t>SMA PAKET C</t>
  </si>
  <si>
    <t>SMPS ( SMA )</t>
  </si>
  <si>
    <t>KPAA ( SMA )</t>
  </si>
  <si>
    <t>SMKK ( SMA)</t>
  </si>
  <si>
    <t>SMEA TATA USAHA</t>
  </si>
  <si>
    <t xml:space="preserve">STM MESIN </t>
  </si>
  <si>
    <t>SMK GRAFIKA</t>
  </si>
  <si>
    <t>MA   IPS</t>
  </si>
  <si>
    <t>STM BANGUNAN</t>
  </si>
  <si>
    <t>STM  ELEKTRO</t>
  </si>
  <si>
    <t>STM TEKNIK KAPAL</t>
  </si>
  <si>
    <t>SMA FISIKA</t>
  </si>
  <si>
    <t>SMK AKUTANSI</t>
  </si>
  <si>
    <t>SMKK  BOGA ( SMA)</t>
  </si>
  <si>
    <t>MAN IPA ( SMA )</t>
  </si>
  <si>
    <t>SMA IPA</t>
  </si>
  <si>
    <t>SMEA KEUANGAN</t>
  </si>
  <si>
    <t>SMEA PERKANTORAN</t>
  </si>
  <si>
    <t>SMK TEKNOLOGI INDUSTRI</t>
  </si>
  <si>
    <t>SMA ( SGO )</t>
  </si>
  <si>
    <t>STM TEKNIKA</t>
  </si>
  <si>
    <t>dr. ROSSY MARLINA, Sp.OG</t>
  </si>
  <si>
    <t>SPESIALIS KEBIDANAN DAN KANDUNGAN</t>
  </si>
  <si>
    <t>08/03/1988</t>
  </si>
  <si>
    <t>8/21/1958</t>
  </si>
  <si>
    <t>19790308 200604 2 006</t>
  </si>
  <si>
    <t>SUGIYANTI, S.Kep</t>
  </si>
  <si>
    <t xml:space="preserve">KEPERAWATAN </t>
  </si>
  <si>
    <t>01/05/1978</t>
  </si>
  <si>
    <t>19780501 200804 2 001</t>
  </si>
  <si>
    <t>BIDAN TERAMPIL</t>
  </si>
  <si>
    <t>02/05/2017</t>
  </si>
  <si>
    <t>DOKTER SPESIALIS KEBIDANAN DAN PENYAKIT KANDUNGAN</t>
  </si>
  <si>
    <t>( S I ) SPE. KEBID. DAN KANDUNGAN</t>
  </si>
  <si>
    <t>SUMBER DAYA MANUSIA ( SDM )</t>
  </si>
  <si>
    <t>TERAPI  WICARA</t>
  </si>
  <si>
    <t>SMKK</t>
  </si>
  <si>
    <t>STRUKTURAL</t>
  </si>
  <si>
    <t>RUDI HERMAWAN SETIYANTO, AMK</t>
  </si>
  <si>
    <t>26/07/2016</t>
  </si>
  <si>
    <t>Seksi Keperawatan Rawat Jalan, Rehab. Dan Keswamas</t>
  </si>
  <si>
    <t>GOL.</t>
  </si>
  <si>
    <t>21/07/2017</t>
  </si>
  <si>
    <t>Drs. WIDHI SETYAWAN, MM</t>
  </si>
  <si>
    <t>NIP. 196601071993031006</t>
  </si>
  <si>
    <t>KARANG ANYAR</t>
  </si>
  <si>
    <t>07/01/1966</t>
  </si>
  <si>
    <t>EDY KRISTANTO, S,Sos</t>
  </si>
  <si>
    <t>NIP. 196905271989031005</t>
  </si>
  <si>
    <t>FISIPOL ADMINISTRASI NEGARA</t>
  </si>
  <si>
    <t>LINA TITIK BUDIARTI, AMK.</t>
  </si>
  <si>
    <t>19660107 199303 1 006</t>
  </si>
  <si>
    <t>19690527 198903 1 005</t>
  </si>
  <si>
    <t>KASUBBAG PERBENDAHARAAN DAN VERIFIKASI</t>
  </si>
  <si>
    <t>PNS RSJD Dr. AMINO GONDOHUTOMO SMG PROVINSI JAWA TENGAH</t>
  </si>
  <si>
    <t>KASUBBAGPERBENDAHARAAN &amp; VERIFIKASI</t>
  </si>
  <si>
    <t>SEPADA/ADUM</t>
  </si>
  <si>
    <t>27/08/1997</t>
  </si>
  <si>
    <t>RIAU</t>
  </si>
  <si>
    <t xml:space="preserve"> KENDAL</t>
  </si>
  <si>
    <t>DYAH WINARNI, S.Kep, Ners</t>
  </si>
  <si>
    <t>NIP. 19790217 200801 2 011</t>
  </si>
  <si>
    <t>17/02/2017</t>
  </si>
  <si>
    <t>2011</t>
  </si>
  <si>
    <t xml:space="preserve">( D III ) ELEKTRO MEDIK </t>
  </si>
  <si>
    <t>31/12/2015</t>
  </si>
  <si>
    <t>DATA DOKTER MITRA RSJD Dr. AMINO GONDOHUTOMO PROV. JATENG</t>
  </si>
  <si>
    <t>SPESIALIS</t>
  </si>
  <si>
    <t>TANGGAL MULAI</t>
  </si>
  <si>
    <t>TANGGAL BERAKHIR</t>
  </si>
  <si>
    <t>Jl. Melati Utara No.16, Semarang</t>
  </si>
  <si>
    <t>Spesialis Bedah Mulut</t>
  </si>
  <si>
    <t xml:space="preserve">2 Januari 2017 </t>
  </si>
  <si>
    <t xml:space="preserve">31 Desember 2017 </t>
  </si>
  <si>
    <t>dr. ADI RAHMAWAN, Sp.OG</t>
  </si>
  <si>
    <t>KPA Regency No 98, Sendangmulyo, Semarang</t>
  </si>
  <si>
    <t>Spesialis Obsgyn</t>
  </si>
  <si>
    <t>dr. SUGIANTO, Sp.KFR</t>
  </si>
  <si>
    <t>Jl. Arimbi 3E-12,Plombokan Semarang</t>
  </si>
  <si>
    <t>Spesialis Rehabilitasi Medik</t>
  </si>
  <si>
    <t>Dokter Umum</t>
  </si>
  <si>
    <t>dr. NOOR HIDAYATI, Sp.A</t>
  </si>
  <si>
    <t>Perumahan Beruang Mas Residence C8 Jl. Beruang Raya, Gayamsari Semarang</t>
  </si>
  <si>
    <t>Spesialis Anak</t>
  </si>
  <si>
    <t xml:space="preserve">1 Juni 2017 </t>
  </si>
  <si>
    <t>dr. SRI WIDYAYATI, Sp.PK, M.Kes</t>
  </si>
  <si>
    <t>Perum Tulus Harapan Blok B 1/11, Semarang</t>
  </si>
  <si>
    <t>Spesialis Patologi Klinik</t>
  </si>
  <si>
    <t xml:space="preserve">dr. SUBUR WIDIYANTO </t>
  </si>
  <si>
    <t>1 Juli 2017</t>
  </si>
  <si>
    <t>Penata Muda (III/a)</t>
  </si>
  <si>
    <t>19/07/2017</t>
  </si>
  <si>
    <t>Pengatur tingkat I (II/d)</t>
  </si>
  <si>
    <t>Pengatur (II/c)</t>
  </si>
  <si>
    <t>Pengatur Muda (II/a)</t>
  </si>
  <si>
    <t>Pembina Utama madya (IV/d)</t>
  </si>
  <si>
    <t>Pembina Tingkat I (IV/b)</t>
  </si>
  <si>
    <t>Penata Tingkat I (III/d)</t>
  </si>
  <si>
    <t>Penata (III/c)</t>
  </si>
  <si>
    <t>2008</t>
  </si>
  <si>
    <t>2006</t>
  </si>
  <si>
    <t>2010</t>
  </si>
  <si>
    <t>2012</t>
  </si>
  <si>
    <t>2013</t>
  </si>
  <si>
    <t>2002</t>
  </si>
  <si>
    <t>2005</t>
  </si>
  <si>
    <t>2009</t>
  </si>
  <si>
    <t>1997</t>
  </si>
  <si>
    <t>1998</t>
  </si>
  <si>
    <t>2001</t>
  </si>
  <si>
    <t>2015</t>
  </si>
  <si>
    <t>19790217 200801 2 011</t>
  </si>
  <si>
    <t>24/04/2015</t>
  </si>
  <si>
    <t>16/03/2016</t>
  </si>
  <si>
    <t>22/08/2016</t>
  </si>
  <si>
    <t>22/11/2013</t>
  </si>
  <si>
    <t>19/08/2013</t>
  </si>
  <si>
    <t>24/01/2017</t>
  </si>
  <si>
    <t>26-05-2016</t>
  </si>
  <si>
    <t>16/02/2016</t>
  </si>
  <si>
    <t>08/08/2016</t>
  </si>
  <si>
    <t>23-02-2016</t>
  </si>
  <si>
    <t>14/06/2016</t>
  </si>
  <si>
    <t>26-04-2017</t>
  </si>
  <si>
    <t>23/02/2016</t>
  </si>
  <si>
    <t>20/06/2016</t>
  </si>
  <si>
    <t>26/04/2017</t>
  </si>
  <si>
    <t>10/06/2016</t>
  </si>
  <si>
    <t>2003</t>
  </si>
  <si>
    <t>1984</t>
  </si>
  <si>
    <t>'2007</t>
  </si>
  <si>
    <t>1988</t>
  </si>
  <si>
    <t>2004</t>
  </si>
  <si>
    <t>1994</t>
  </si>
  <si>
    <t>LK</t>
  </si>
  <si>
    <t>PR</t>
  </si>
  <si>
    <t>( S1 ) SARJANA TEKNIK</t>
  </si>
  <si>
    <t xml:space="preserve">( S1 ) SARJANA SAINTS </t>
  </si>
  <si>
    <t>DIVVA ARTIKA SARI, SE</t>
  </si>
  <si>
    <t xml:space="preserve">PEKANBARU </t>
  </si>
  <si>
    <t xml:space="preserve">TAPANULI </t>
  </si>
  <si>
    <t>P</t>
  </si>
  <si>
    <t>L</t>
  </si>
  <si>
    <t>SMK  ( L )</t>
  </si>
  <si>
    <t>L/P</t>
  </si>
  <si>
    <t>D  III ( P )</t>
  </si>
  <si>
    <t>( P )</t>
  </si>
  <si>
    <t>SMA ( P )</t>
  </si>
  <si>
    <t>SMP ( P )</t>
  </si>
  <si>
    <t xml:space="preserve">( S I ) HUKUM </t>
  </si>
  <si>
    <t xml:space="preserve">MEDIS : </t>
  </si>
  <si>
    <t>DOKTER PNS</t>
  </si>
  <si>
    <t>DOKTER MITRA</t>
  </si>
  <si>
    <t>PARAMEDIS</t>
  </si>
  <si>
    <t>* BIDAN PNS</t>
  </si>
  <si>
    <t xml:space="preserve">   BIDAN NON PNS</t>
  </si>
  <si>
    <t>* PERAWAT PNS</t>
  </si>
  <si>
    <t xml:space="preserve">   PERAWAT NON PNS</t>
  </si>
  <si>
    <t>* PERAWAT GIGI PNS</t>
  </si>
  <si>
    <t>* NUTRISIONIS PNS</t>
  </si>
  <si>
    <t>* SANITARIAN PNS</t>
  </si>
  <si>
    <t>* APOTEKER PNS</t>
  </si>
  <si>
    <t>* SKM PNS</t>
  </si>
  <si>
    <t xml:space="preserve">   SKM  NON PNS</t>
  </si>
  <si>
    <t>* PSIKOLOG</t>
  </si>
  <si>
    <t>* FISIOTERAPI</t>
  </si>
  <si>
    <t>* PEREKAM MEDIS PNS</t>
  </si>
  <si>
    <t>* TEKNISI ELEKTROMEDIK</t>
  </si>
  <si>
    <t>* PRANATA LAB. PNS</t>
  </si>
  <si>
    <t xml:space="preserve">   PRANATA LAB. NON PNS</t>
  </si>
  <si>
    <t>* RADIOGRAFER</t>
  </si>
  <si>
    <t>* TERAPI WICARA PNS</t>
  </si>
  <si>
    <t>* TERAPI OKUPASI PNS</t>
  </si>
  <si>
    <t xml:space="preserve">   TERAPI OKUPASI NON PNS</t>
  </si>
  <si>
    <t>* ASISTEN APOTEKER PNS</t>
  </si>
  <si>
    <t>PENUNJANG MEDIS</t>
  </si>
  <si>
    <t>UMUM</t>
  </si>
  <si>
    <t xml:space="preserve">  PEREKAM MEDIS NON PNS</t>
  </si>
  <si>
    <t xml:space="preserve">  TERAPI WICARA NON PNS</t>
  </si>
  <si>
    <t xml:space="preserve">   ASISTEN APOTEKER NON PNS</t>
  </si>
  <si>
    <t>STATUS KEPEGAWAIAN</t>
  </si>
  <si>
    <t>MITRA</t>
  </si>
  <si>
    <t>( tambah Dok. Mitra 12 orang )</t>
  </si>
  <si>
    <t>GOLONGAN PNS</t>
  </si>
  <si>
    <t>GOLONGAN IV</t>
  </si>
  <si>
    <t>GOLONGAN III</t>
  </si>
  <si>
    <t>GOLONGAN II</t>
  </si>
  <si>
    <t>GOLONGAN I</t>
  </si>
  <si>
    <t>RATNA DEWI, S.Kep, Ns, MM.</t>
  </si>
  <si>
    <t>PRANATA LAB. KESEHATAN</t>
  </si>
  <si>
    <t>Spe. Anak</t>
  </si>
  <si>
    <t>Spe.Bedah mulut</t>
  </si>
  <si>
    <t>Spe.Obsgyn</t>
  </si>
  <si>
    <t>Spe. Rehab. Medik</t>
  </si>
  <si>
    <t>Spe. Patologi Klinik</t>
  </si>
  <si>
    <t>HARLEP</t>
  </si>
  <si>
    <t>BLUD</t>
  </si>
  <si>
    <t>33.1503.220488.0002</t>
  </si>
  <si>
    <t>33.7407.630459.0001</t>
  </si>
  <si>
    <t>34.7105.090785.0001</t>
  </si>
  <si>
    <t>NIK</t>
  </si>
  <si>
    <t xml:space="preserve">NAMA JFU </t>
  </si>
  <si>
    <t>TEKNISI ELEKTROMEDIK</t>
  </si>
  <si>
    <t>19671001 199903 2 003</t>
  </si>
  <si>
    <t>28/12/2015</t>
  </si>
  <si>
    <t>ABDUL MUNTOLIB, AMK, SKM.</t>
  </si>
  <si>
    <t>SLTA ( D I ) KES. LINGKUNGAN</t>
  </si>
  <si>
    <t>ANDHI INDRO NUGROHO, A.Md.Rad.</t>
  </si>
  <si>
    <t>MUHAMMAD KHARIS BUDISUSILO, A.Md.Rad.</t>
  </si>
  <si>
    <t>NANIK WIDIASTUTI, A.Md.Gg.</t>
  </si>
  <si>
    <t>MASRUR, A.Md.Gg</t>
  </si>
  <si>
    <t>LIARSIH, S.Si.</t>
  </si>
  <si>
    <t>AWAL ADI PUTRANTO, S.Kom.</t>
  </si>
  <si>
    <t>DWI ANGGO SEPUTRA, S.Kep, Ns</t>
  </si>
  <si>
    <t>JOKO SETYAWAN, S.Kep, Ns.</t>
  </si>
  <si>
    <t>SENO TRI UNTORO, S.Kep, Ns.</t>
  </si>
  <si>
    <t>ANGGA DWI TRISNANTO, S.Kep.</t>
  </si>
  <si>
    <t>SILVIE WIDYA ISWARA, S.Kep.</t>
  </si>
  <si>
    <t xml:space="preserve">DYAS DINDA NOEVIRA, S.Kep, Ns. </t>
  </si>
  <si>
    <t>Dok. Mitra</t>
  </si>
  <si>
    <t>baru</t>
  </si>
  <si>
    <t>lama</t>
  </si>
  <si>
    <t>Pns</t>
  </si>
  <si>
    <t>Blud</t>
  </si>
  <si>
    <t>Harlep</t>
  </si>
  <si>
    <t>Total</t>
  </si>
  <si>
    <t>MOH MAKMURI, S.Kep.</t>
  </si>
  <si>
    <t>MUSTAQIN, S.Kep, Ns.</t>
  </si>
  <si>
    <t>RADIOGRAFER PENYELIA</t>
  </si>
  <si>
    <t>Juru Tingkat I (I/d)</t>
  </si>
  <si>
    <t>Juru Tingkat I  ( I/d )</t>
  </si>
  <si>
    <t>RUDI HERMAWAN SETIYANTO, S.Kep.</t>
  </si>
  <si>
    <t>MIRA PERMATASARI P, S.Psi, M.Psi.</t>
  </si>
  <si>
    <t>10/01/2005</t>
  </si>
  <si>
    <t>19771007 200901 2 B 001</t>
  </si>
  <si>
    <t>19850729 200901 1 B 002</t>
  </si>
  <si>
    <t>19841212 200901 1 B 003</t>
  </si>
  <si>
    <t>19810923 200901 1 B 004</t>
  </si>
  <si>
    <t>19860503 200901 1 B 005</t>
  </si>
  <si>
    <t>19820720 200901 1 B 006</t>
  </si>
  <si>
    <t>19871113 200901 1 B 007</t>
  </si>
  <si>
    <t>19870413 200901 1 B 008</t>
  </si>
  <si>
    <t>19870327 200901 1 B 009</t>
  </si>
  <si>
    <t>19860601 200901 2 B 010</t>
  </si>
  <si>
    <t>19810102 200901 1 B 011</t>
  </si>
  <si>
    <t>19850829 200901 2 B 012</t>
  </si>
  <si>
    <t>19861028 200901 2 B 013</t>
  </si>
  <si>
    <t>19710407 200904 1 B 014</t>
  </si>
  <si>
    <t>19881114 200910 1 B 018</t>
  </si>
  <si>
    <t>19870120 200910 1 B 019</t>
  </si>
  <si>
    <t>19870905 200910 2 B 020</t>
  </si>
  <si>
    <t>19850801 200910 2 B 023</t>
  </si>
  <si>
    <t>19840513 200910 2 B 025</t>
  </si>
  <si>
    <t>19870319 200910 2 B 026</t>
  </si>
  <si>
    <t>19790505 200910 2 B 027</t>
  </si>
  <si>
    <t>19800616 200910 1 B 028</t>
  </si>
  <si>
    <t>19820503 200910 1 B 029</t>
  </si>
  <si>
    <t>19791227 200912 2 B 030</t>
  </si>
  <si>
    <t>19860531 201004 2 B 031</t>
  </si>
  <si>
    <t>19871112 201005 2 B 032</t>
  </si>
  <si>
    <t>19761106 201006 2 B 034</t>
  </si>
  <si>
    <t>19910620 201012 2 B 035</t>
  </si>
  <si>
    <t>19850703 201012 2 B 036</t>
  </si>
  <si>
    <t>19770410 201012 1 B 037</t>
  </si>
  <si>
    <t>19840713 201012 1 B 038</t>
  </si>
  <si>
    <t>19880805 201012 1 B 039</t>
  </si>
  <si>
    <t>19890409 201012 2 B 040</t>
  </si>
  <si>
    <t>19850913 201012 2 B 041</t>
  </si>
  <si>
    <t>19820804 201107 1 B 043</t>
  </si>
  <si>
    <t>19890407 201107 1 B 044</t>
  </si>
  <si>
    <t>19740719 201107 2 B 045</t>
  </si>
  <si>
    <t>19880914 201109 1 B 046</t>
  </si>
  <si>
    <t>19860114 201109 2 B 047</t>
  </si>
  <si>
    <t>19860810 201109 2 B 049</t>
  </si>
  <si>
    <t>19850726 201110 1 B 050</t>
  </si>
  <si>
    <t>19870905 201110 2 B 051</t>
  </si>
  <si>
    <t>19851217 201110 2 B 052</t>
  </si>
  <si>
    <t>19900202 201110 2 B 053</t>
  </si>
  <si>
    <t>19851212 201201 1 B 054</t>
  </si>
  <si>
    <t>19770617 201201 1 B 055</t>
  </si>
  <si>
    <t>19741026 201201 1 B 056</t>
  </si>
  <si>
    <t>19770722 201201 1 B 057</t>
  </si>
  <si>
    <t>19890217 201201 1 B 058</t>
  </si>
  <si>
    <t>19881116 201206 2 B 059</t>
  </si>
  <si>
    <t>19810716 201206 2 B 060</t>
  </si>
  <si>
    <t>19800719 201206 1 B 062</t>
  </si>
  <si>
    <t>19850414 201209 1 B 064</t>
  </si>
  <si>
    <t>19890726 201209 1 B 065</t>
  </si>
  <si>
    <t>19820928 201209 2 B 066</t>
  </si>
  <si>
    <t>19870611 201210 2 B 067</t>
  </si>
  <si>
    <t>19841201 201301 2 B 068</t>
  </si>
  <si>
    <t>19880408 201301 1 B 069</t>
  </si>
  <si>
    <t>19881120 201301 2 B 070</t>
  </si>
  <si>
    <t>19690420 201301 1 B 071</t>
  </si>
  <si>
    <t>19870623 201303 1 B 072</t>
  </si>
  <si>
    <t>19911023 201303 2 B 073</t>
  </si>
  <si>
    <t>19900608 201303 1 B 074</t>
  </si>
  <si>
    <t>19940208 201303 1 B 075</t>
  </si>
  <si>
    <t>19811228 201303 1 B 076</t>
  </si>
  <si>
    <t>19910907 201305 1 B 077</t>
  </si>
  <si>
    <t>19900220 201305 1 B 078</t>
  </si>
  <si>
    <t>19880731 201306 2 B 079</t>
  </si>
  <si>
    <t>19910325 201306 1 B 080</t>
  </si>
  <si>
    <t>19860921 201306 1 B 081</t>
  </si>
  <si>
    <t>19850423 201306 1 B 082</t>
  </si>
  <si>
    <t>19801001 201307 1 B 083</t>
  </si>
  <si>
    <t>19910426 201308 2 B 084</t>
  </si>
  <si>
    <t>19830707 201310 1 B 085</t>
  </si>
  <si>
    <t>19841008 201401 2 B 087</t>
  </si>
  <si>
    <t>19911218 201401 2 B 088</t>
  </si>
  <si>
    <t>19820707 201401 2 B 089</t>
  </si>
  <si>
    <t>19921015 201401 2 B 090</t>
  </si>
  <si>
    <t>19900314 201402 1 B 091</t>
  </si>
  <si>
    <t>19830331 201402 2 B 092</t>
  </si>
  <si>
    <t>19850326 201402 2 B 093</t>
  </si>
  <si>
    <t>19770715 201402 2 B 094</t>
  </si>
  <si>
    <t>19791217 201402 1 B 095</t>
  </si>
  <si>
    <t>19900618 201402 2 B 096</t>
  </si>
  <si>
    <t>19880811 201402 1 B 097</t>
  </si>
  <si>
    <t>19860114 201402 1 B 098</t>
  </si>
  <si>
    <t>19881211 201406 1 B 101</t>
  </si>
  <si>
    <t>19870406 201407 2 B 102</t>
  </si>
  <si>
    <t>19830302 201501 1 B 103</t>
  </si>
  <si>
    <t>19860712 201501 1 B 104</t>
  </si>
  <si>
    <t>19880229 201512 1 B 108</t>
  </si>
  <si>
    <t>19900903 201512 2 B 109</t>
  </si>
  <si>
    <t>19930622 201512 1 B 111</t>
  </si>
  <si>
    <t>19911024 201512 2 B 113</t>
  </si>
  <si>
    <t>19880105 201512 2 B 114</t>
  </si>
  <si>
    <t>19911225 201512 2 B 115</t>
  </si>
  <si>
    <t>19890122 201512 2 B 116</t>
  </si>
  <si>
    <t>19890813 201512 2 B 117</t>
  </si>
  <si>
    <t>19920419 201512 2 B 118</t>
  </si>
  <si>
    <t>19890522 201512 2 B 120</t>
  </si>
  <si>
    <t>19921202 201512 2 B 121</t>
  </si>
  <si>
    <t>19851202 201512 1 B 122</t>
  </si>
  <si>
    <t>19880928 201512 1 B 123</t>
  </si>
  <si>
    <t>19910925 201512 2 B 124</t>
  </si>
  <si>
    <t>19890809 201512 1 B 125</t>
  </si>
  <si>
    <t>19851024 201512 2 B 126</t>
  </si>
  <si>
    <t>19881103 201512 1 B 127</t>
  </si>
  <si>
    <t>19890110 201512 1 B 128</t>
  </si>
  <si>
    <t>19871226 201512 1 B 129</t>
  </si>
  <si>
    <t>19940718 201512 2 B 130</t>
  </si>
  <si>
    <t>19950517 201512 1 B 131</t>
  </si>
  <si>
    <t>19701205 200902 1 U 001</t>
  </si>
  <si>
    <t>19790530 200902 1 U 002</t>
  </si>
  <si>
    <t>19860911 200902 1 U 003</t>
  </si>
  <si>
    <t>19650324 200902 2 U 004</t>
  </si>
  <si>
    <t>19890420 200902 1 U 005</t>
  </si>
  <si>
    <t>19721107 200910 1 U 006</t>
  </si>
  <si>
    <t>19891120 200910 1 U 007</t>
  </si>
  <si>
    <t>19760113 201109 2 U 008</t>
  </si>
  <si>
    <t>19880831 201102 1 U 009</t>
  </si>
  <si>
    <t>19760305 201406 2 U 010</t>
  </si>
  <si>
    <t>19661022 201504 2 U 011</t>
  </si>
  <si>
    <t>19910901 201504 1 U 012</t>
  </si>
  <si>
    <t>19951008 201507 1 U 013</t>
  </si>
  <si>
    <t>PUJI HANDAYANI, SKM</t>
  </si>
  <si>
    <t>SUCIPTO</t>
  </si>
  <si>
    <t>TRI GUTOMO</t>
  </si>
  <si>
    <t>JIWO GUNTORO</t>
  </si>
  <si>
    <t>ANDRI SEPTIAWAN</t>
  </si>
  <si>
    <t>MUHAMMAD AMRUN</t>
  </si>
  <si>
    <t>ZULPA ASPRIANA</t>
  </si>
  <si>
    <t>GILANG ADY SAPUTRA</t>
  </si>
  <si>
    <t>01/11/2017</t>
  </si>
  <si>
    <t>19860502 201512 2 B 107</t>
  </si>
  <si>
    <t>01/10/2018</t>
  </si>
  <si>
    <t>19910920 201711 1 U 014</t>
  </si>
  <si>
    <t>19921130 201711 1 U 015</t>
  </si>
  <si>
    <t>19930615 201711 1 U 016</t>
  </si>
  <si>
    <t>19940801 201711 1 U 018</t>
  </si>
  <si>
    <t>19950428 201711 1 U 019</t>
  </si>
  <si>
    <t>19951125 201711 1 U 020</t>
  </si>
  <si>
    <t>OKT '17</t>
  </si>
  <si>
    <t xml:space="preserve"> M A IPA</t>
  </si>
  <si>
    <t xml:space="preserve">BRUMBUNG RT10 RW01 MRANGGEN </t>
  </si>
  <si>
    <t xml:space="preserve"> RW4 BANDUNGREJO MRANGGEN DEMAK</t>
  </si>
  <si>
    <t>PONDOK MAJAPAHIT I BLOK N No. 5  RT3</t>
  </si>
  <si>
    <t>MIJEN RT 05 RW01 KEBONGAGUNG</t>
  </si>
  <si>
    <t>KALITENGAH RT07 RW01 MRANGGEN</t>
  </si>
  <si>
    <t>SMK OTOMOTIF</t>
  </si>
  <si>
    <t xml:space="preserve">Ds. TINANDING RT06 RW01 GODONG </t>
  </si>
  <si>
    <t>Ds. BEDINGIN RT08 RW02 TODANAN</t>
  </si>
  <si>
    <t xml:space="preserve"> SMA IPA</t>
  </si>
  <si>
    <t xml:space="preserve">SMA IPS </t>
  </si>
  <si>
    <t>RW03 SAMBIROTO TEMBALANG SEMARANG</t>
  </si>
  <si>
    <t>Jl. NILAM No.36 PERUM SALAK UTAMA RT04</t>
  </si>
  <si>
    <t>MAN IPA</t>
  </si>
  <si>
    <t>OKT</t>
  </si>
  <si>
    <t>SEP</t>
  </si>
  <si>
    <t>dr. FAHRUDDIN KAMAL, Sp.PD.</t>
  </si>
  <si>
    <t xml:space="preserve"> NOPEMBER 2017</t>
  </si>
  <si>
    <t>D  III &amp; SKM</t>
  </si>
  <si>
    <t>D III  BIDAN</t>
  </si>
  <si>
    <t>D III  PERAWAT GIGI</t>
  </si>
  <si>
    <t>D  III RONTGEN / RADIOLOGI</t>
  </si>
  <si>
    <t>D IV  FISIOTERAPI</t>
  </si>
  <si>
    <t>D IV  SAINS TERAPAN GIGI</t>
  </si>
  <si>
    <t xml:space="preserve">S II MAGISTER  KESEHATAN (M.Kes.) </t>
  </si>
  <si>
    <t>S II MAGISTER  KEPERAWATAN (S.kep, M.Kep)</t>
  </si>
  <si>
    <t>D III  PERAWAT</t>
  </si>
  <si>
    <t>S   I    FARMASI, APT</t>
  </si>
  <si>
    <t>S   I    FISIKA</t>
  </si>
  <si>
    <t>S   I    GIZI</t>
  </si>
  <si>
    <t>S   I    HUKUM</t>
  </si>
  <si>
    <t>S   I   ANESTESI (DOKTER)</t>
  </si>
  <si>
    <t>S   I   GIGI (DOKTER)</t>
  </si>
  <si>
    <t>S   I   SARAF (DOKTER)</t>
  </si>
  <si>
    <t>S   I   KEDOKTERAN   UMUM</t>
  </si>
  <si>
    <t>S  I    KESEHATAN  MASYARAKAT ( SKM )</t>
  </si>
  <si>
    <t>S  I    KOMPUTER</t>
  </si>
  <si>
    <t>S   I    KES.  JIWA</t>
  </si>
  <si>
    <t>S   I    KEBIDANAN DAN KANDUNGAN</t>
  </si>
  <si>
    <t>S   I    TEKNIK ELEKTRO</t>
  </si>
  <si>
    <t>S   I    TEKNIK SIPIL</t>
  </si>
  <si>
    <t>KPAA</t>
  </si>
  <si>
    <t>D  III GIZI</t>
  </si>
  <si>
    <t>D  III ANALIS  KESEHATAN ( AMAK )</t>
  </si>
  <si>
    <t>D  III REKAM  MEDIK</t>
  </si>
  <si>
    <t>D  III FARMASI</t>
  </si>
  <si>
    <t>D  III AKUNTANSI</t>
  </si>
  <si>
    <t>D  III OKUPASI TERAPI</t>
  </si>
  <si>
    <t>D  III TERAPI WICARA</t>
  </si>
  <si>
    <t>D  III ELEKTRO  MEDIS  ( TEM )</t>
  </si>
  <si>
    <t>D  III KESEHATAN LINGKUNGAN</t>
  </si>
  <si>
    <t>D  I GIZI</t>
  </si>
  <si>
    <t>MA</t>
  </si>
  <si>
    <t>SMA (SPPH)</t>
  </si>
  <si>
    <t>SMA (UMUM)</t>
  </si>
  <si>
    <t>SMA (IPA)</t>
  </si>
  <si>
    <t>SMA (IPS)</t>
  </si>
  <si>
    <t>PRANATA LABOLATORIUM KES. PENYELIA</t>
  </si>
  <si>
    <t xml:space="preserve">JUMLAH  HARLEP BERDASARKAN PENDIDIKAN </t>
  </si>
  <si>
    <t xml:space="preserve">JUMLAH  PEGAWAI BLUD BERDASARKAN PENDIDIKAN </t>
  </si>
  <si>
    <t>19940703 201711 1 U 017</t>
  </si>
  <si>
    <t>JURIANTO, S.Kep. Ns</t>
  </si>
  <si>
    <t>TITIK SURYANTI, S.Kep. Ns</t>
  </si>
  <si>
    <t>Dra. THERESIA ATIK SUBAWATI, Apt, M.Kes.</t>
  </si>
  <si>
    <t>SEKOLAH PENGATUR RAWAT GIGI</t>
  </si>
  <si>
    <t>NURUL AMIN, S.Kep, Ns.</t>
  </si>
  <si>
    <t>JURIANTO, S.Kep, Ns.</t>
  </si>
  <si>
    <t>ANITA MAYASARI, S.Kep, Ns.</t>
  </si>
  <si>
    <t>JL. SENDANG ELO RT 06 RW 02</t>
  </si>
  <si>
    <t>TITIK SURYANTI, S.Kep, Ns.</t>
  </si>
  <si>
    <t>ATIK MARIYANTI, S,Kep, Ns.</t>
  </si>
  <si>
    <t>YUNISTRI PRANANDARI, S.Kep, Ns.</t>
  </si>
  <si>
    <t>NIP. 197609082006052002</t>
  </si>
  <si>
    <t>DOKTER AHLI MADYA</t>
  </si>
  <si>
    <t>UJUNGPANDANG</t>
  </si>
  <si>
    <t>SRI YANTO, S.Kep</t>
  </si>
  <si>
    <t>NIP. 198006242003121002</t>
  </si>
  <si>
    <t>19800624 200312 1 002</t>
  </si>
  <si>
    <t>19760908 200605 2 002</t>
  </si>
  <si>
    <t>dr. MARLINA TANDI, Sp.Rad.</t>
  </si>
  <si>
    <t>TATI NURBIYATI, S.Kep, Ns, M.Kep.</t>
  </si>
  <si>
    <t>APOTEKER AHLI UTAMA</t>
  </si>
  <si>
    <t>27/12/2017</t>
  </si>
  <si>
    <t>MITA SEPTY NOVENDA, S.Kep, Ns.</t>
  </si>
  <si>
    <t>RYAN HENDRIANA, S.Kom</t>
  </si>
  <si>
    <t>( S 1 ) (L )</t>
  </si>
  <si>
    <t>SARJANA AKUNTANSI</t>
  </si>
  <si>
    <t>MITA SEPTY NOVENDA, S.Kep, Ns</t>
  </si>
  <si>
    <t>PRAYOGO HADI S, S.Kep.</t>
  </si>
  <si>
    <t>DOKTER Sp. RADIOLOGI</t>
  </si>
  <si>
    <t>DOKTER SPESIALIS RADIOLOGI</t>
  </si>
  <si>
    <t>dr. MARLINA TANDI, Sp.Rd.</t>
  </si>
  <si>
    <t>( S I ) SPE. RADIOLOGI</t>
  </si>
  <si>
    <t>drg.FRANCISKUS WIJAYA PRABA, MM, Sp.BM, FISID</t>
  </si>
  <si>
    <t>MIRZAWATI, S.Kep.</t>
  </si>
  <si>
    <t>HERMAWATI, S.Kep, Ns.</t>
  </si>
  <si>
    <t>ALI ACHWAN, S.Kep, Ns.</t>
  </si>
  <si>
    <t>ARIEF NUGROHO, S.Kep, Ns.</t>
  </si>
  <si>
    <t>SUNARTO, S.Kep, Ns.</t>
  </si>
  <si>
    <t>RUDY WIDIYANTO, S.Kep, Ns, MH.Kes.</t>
  </si>
  <si>
    <t>PEGAWAI  BLUD, KONTRAK, DAN UPAH HARIAN</t>
  </si>
  <si>
    <t>NINING FITRIANA, A.Md.Keb.</t>
  </si>
  <si>
    <t>NIP. 19790908 200801 2 006</t>
  </si>
  <si>
    <t>19790908 200801 2 006</t>
  </si>
  <si>
    <t>03/03/2012</t>
  </si>
  <si>
    <t>19620305 199403 2 002</t>
  </si>
  <si>
    <t>BAGIAN RENDIKLITBANG</t>
  </si>
  <si>
    <t xml:space="preserve">      PENDIDIKAN</t>
  </si>
  <si>
    <t>198510182010012014</t>
  </si>
  <si>
    <t>196710011999032003</t>
  </si>
  <si>
    <t>197902172008012011</t>
  </si>
  <si>
    <t>197101211990032003</t>
  </si>
  <si>
    <t>01/02/2018</t>
  </si>
  <si>
    <t>195903011985022001</t>
  </si>
  <si>
    <t>33.7407.410359.0003</t>
  </si>
  <si>
    <t>68.950.458.7-508.000</t>
  </si>
  <si>
    <t>JL. LAMPER KRAJAN 1622D LAMPER SEMARANG</t>
  </si>
  <si>
    <t>195808211985111001</t>
  </si>
  <si>
    <t>33.7413.210858.0002</t>
  </si>
  <si>
    <t>69.483.773.3-503.000</t>
  </si>
  <si>
    <t>JL. BOROBUDUR UTARA XV SEMARANG</t>
  </si>
  <si>
    <t>196212061987031005</t>
  </si>
  <si>
    <t>33.7406.061262.0002</t>
  </si>
  <si>
    <t>58.132.646.9-518.000</t>
  </si>
  <si>
    <t>JL. MAHONI 892 PLAMONGAN INDAH SEMARANG</t>
  </si>
  <si>
    <t xml:space="preserve">SDM PER RUANG RSJD Dr. AMINO GONDOHUTOMO </t>
  </si>
  <si>
    <t>N A M A</t>
  </si>
  <si>
    <t>TTD  /  PARAF</t>
  </si>
  <si>
    <t>Dr. Sri Widyayati, Sp.Pk, M. Kes.</t>
  </si>
  <si>
    <t>PROFESI + STAF PELAYANAN</t>
  </si>
  <si>
    <t>Dra. Sri Mulyani, M.Kes.</t>
  </si>
  <si>
    <t xml:space="preserve">RUANG UPIP </t>
  </si>
  <si>
    <t>Dr. Erlina Rumanti, M.Kes.</t>
  </si>
  <si>
    <t>RUANG SRIKANDI</t>
  </si>
  <si>
    <t>R.Soepriono W. DCN. M.Kes</t>
  </si>
  <si>
    <t>RUANG IGD</t>
  </si>
  <si>
    <t>POLI RAJAL &amp; PANDU DEWANATA</t>
  </si>
  <si>
    <t>Ratna Dewi, S. Kep, MM.</t>
  </si>
  <si>
    <t>RUANG RIPD</t>
  </si>
  <si>
    <t>Drs. Widhi Setyawan. MM</t>
  </si>
  <si>
    <t>dr. Widya Ariani</t>
  </si>
  <si>
    <t>Dr. Nufa Isah, Sp.An.</t>
  </si>
  <si>
    <t>RUANG CASE MANAGER &amp; IPCN</t>
  </si>
  <si>
    <t>Suharwito. SH, MM.</t>
  </si>
  <si>
    <t>RUANG ARIMBI  ( I  )</t>
  </si>
  <si>
    <t>Dra. Anggraini Eka P.</t>
  </si>
  <si>
    <t>RUANG BROTOJOYO ( II  )</t>
  </si>
  <si>
    <t>Iskarno, SH,MH</t>
  </si>
  <si>
    <t>RUANG CITRA ANGGODO ( III )</t>
  </si>
  <si>
    <t>Sasongko PS. SKM.</t>
  </si>
  <si>
    <t>RUANG DEWA RUCI ( IV )</t>
  </si>
  <si>
    <t>Komariyatun, S.Kep, M.Kes.</t>
  </si>
  <si>
    <t xml:space="preserve">RUANG ENDRO TENOYO ( V ) </t>
  </si>
  <si>
    <t>Rudy Widiyanto. S.Kep, MH Kes.</t>
  </si>
  <si>
    <t>RUANG GATOT KACA ( VI )</t>
  </si>
  <si>
    <t>Dono Utomo S.Kom. M.Kes</t>
  </si>
  <si>
    <t>RUANG HUDOWO ( VII )</t>
  </si>
  <si>
    <t>Eko Mulyadi, SPd, MM.</t>
  </si>
  <si>
    <t>Edy Kristanto, S. Sos</t>
  </si>
  <si>
    <t>RUANG LARASATI ( XI )</t>
  </si>
  <si>
    <t>RUANG MADRIM ( XII )</t>
  </si>
  <si>
    <t>INSTALASI FARMASI / APOTIK</t>
  </si>
  <si>
    <t>LOUNDRY &amp; SANITASI</t>
  </si>
  <si>
    <t xml:space="preserve"> 19590301 198502 2 001</t>
  </si>
  <si>
    <t>INSTALASI LABORATORIUM</t>
  </si>
  <si>
    <t xml:space="preserve"> 19621129 198901 2 001</t>
  </si>
  <si>
    <t>Dr. Wisnu Wardhana.  Sp.S</t>
  </si>
  <si>
    <t>INSTALASI RADIOLOGI</t>
  </si>
  <si>
    <t>INSTALASI REKAM MEDIS</t>
  </si>
  <si>
    <t>Dr. Ambarwaty, Sp An.</t>
  </si>
  <si>
    <t>BAGIAN  KEPEG, TU  &amp;  HUKUM</t>
  </si>
  <si>
    <t>Drg. Sari Lukito.  M.Kes.</t>
  </si>
  <si>
    <t>Dra Nani Kartikaningsih</t>
  </si>
  <si>
    <t xml:space="preserve">BAGIAN  RENDIKLIT </t>
  </si>
  <si>
    <t>Hamargo Murni. S.Psi.</t>
  </si>
  <si>
    <t>BAG. KEUANGAN</t>
  </si>
  <si>
    <t>Theresia Asri L.  S.Psi.</t>
  </si>
  <si>
    <t>RUANG GIZI</t>
  </si>
  <si>
    <t>BAG. RUMAH TANGGA</t>
  </si>
  <si>
    <t>Dr. Fahrudin Kamal, Sp PD.</t>
  </si>
  <si>
    <t>Drg, Henny Astuti, MM</t>
  </si>
  <si>
    <t>Dr. Ayu Mekar Sumila</t>
  </si>
  <si>
    <t>Dr. Dina Wimala</t>
  </si>
  <si>
    <t>Dr. Rini Suprapti</t>
  </si>
  <si>
    <t>Dr. Rilla Fiftina Hadi.</t>
  </si>
  <si>
    <t>Dr. Zilpa Widyastuti</t>
  </si>
  <si>
    <t>Mira Permatasari P, S.Psi, M.Psi</t>
  </si>
  <si>
    <t>Dr. Anita Tri Hastuti</t>
  </si>
  <si>
    <t>Dr. Alifiani Nurrohmah</t>
  </si>
  <si>
    <t>Dr. Nurika Amalina</t>
  </si>
  <si>
    <t>Dr. Cinta Cynthia Rudianto</t>
  </si>
  <si>
    <t>dr. Anindya Kusumaningtyas</t>
  </si>
  <si>
    <t>Rini Kurniati, SE.</t>
  </si>
  <si>
    <t>dr. Fajar Taufiq Widodo</t>
  </si>
  <si>
    <t>dr. Rossy Marlina, Sp.OG</t>
  </si>
  <si>
    <t>dr. Marlina Tandi, Sp.Rad.</t>
  </si>
  <si>
    <t>Meirina Septiningrum</t>
  </si>
  <si>
    <t>Siti Choiridah, A.Md</t>
  </si>
  <si>
    <t>Primaditya Surya Mahardika, S.Kom.</t>
  </si>
  <si>
    <t>Puji Handayani,</t>
  </si>
  <si>
    <t>Arief Nugroho, S. Kep, Ns</t>
  </si>
  <si>
    <t>Siti Nur Aisyah, S. Kep, Ns</t>
  </si>
  <si>
    <t>Fatma Bachriani, S.Kep, Ns.</t>
  </si>
  <si>
    <t>Istianah, AMK</t>
  </si>
  <si>
    <t>Wahyu Kholid, S. Kep.</t>
  </si>
  <si>
    <t>Zainal Arifin, AMK</t>
  </si>
  <si>
    <t>Lina Herlina, AMK.</t>
  </si>
  <si>
    <t>Afriyani Hastatik, AMK.</t>
  </si>
  <si>
    <t>Atik Mariyanti, S. Kep.</t>
  </si>
  <si>
    <t>Dwi Efendi, AMK.</t>
  </si>
  <si>
    <t>Nopi Bagus Nur R, AMK.</t>
  </si>
  <si>
    <t>Joko Setiawan, S. Kep, Ns.</t>
  </si>
  <si>
    <t>Dwi Anggo S, S. Kep, Ns.</t>
  </si>
  <si>
    <t>Eko Harianto, AMK.</t>
  </si>
  <si>
    <t>Andayani</t>
  </si>
  <si>
    <t>BANGSAL SRIKANDI</t>
  </si>
  <si>
    <t>Sujarwo, S. Kep, Ns.</t>
  </si>
  <si>
    <t>Totok Haryanto, S. Kep, Ns.</t>
  </si>
  <si>
    <t>Tatik Umiyati Ghonimah, AMK.</t>
  </si>
  <si>
    <t>Mohamad Saptono, AMK.</t>
  </si>
  <si>
    <t>Abdul Muntholib, AMK.SKM</t>
  </si>
  <si>
    <t>Suwoto, AMK.</t>
  </si>
  <si>
    <t>Lina Titik Budiarti, AMK.</t>
  </si>
  <si>
    <t>Sutrisno, AMK.</t>
  </si>
  <si>
    <t>Prayogo Hadi S, S. Kep.</t>
  </si>
  <si>
    <t>Ari Purnomo, AMK.</t>
  </si>
  <si>
    <t>Alfian Indra Kusuma R, AMK.</t>
  </si>
  <si>
    <t>Niken Listiyani, AMK.</t>
  </si>
  <si>
    <t>Istinganah</t>
  </si>
  <si>
    <t>Zaeni, S. Kep, Ns.</t>
  </si>
  <si>
    <t>Jurianto, S. Kep</t>
  </si>
  <si>
    <t>Herlin Kusumawati, S. Kep.</t>
  </si>
  <si>
    <t>Afia Kurniawati, AMK.</t>
  </si>
  <si>
    <t>Mohamad alip, AMK</t>
  </si>
  <si>
    <t>Agung Sukiyono, AMK</t>
  </si>
  <si>
    <t>Meilinda Tri Ariyanti, AMK.</t>
  </si>
  <si>
    <t>Budi Setyawan, S.Kep, Ns.</t>
  </si>
  <si>
    <t>Dessy Listyantini, S.Kep, Ns.</t>
  </si>
  <si>
    <t>Ardi Handoyo, AMK.</t>
  </si>
  <si>
    <t>Sugiarto</t>
  </si>
  <si>
    <t>19740602 200903 1 007</t>
  </si>
  <si>
    <t>Anton Murtanto</t>
  </si>
  <si>
    <t>Grendo Sugiyanto</t>
  </si>
  <si>
    <t>Umtitin,  S.Kep, Ns.</t>
  </si>
  <si>
    <t>Dwi Nurhayati, S. Kep.</t>
  </si>
  <si>
    <t>Indriani Susilowati, S. Kep</t>
  </si>
  <si>
    <t>Seno Tri Untoro, S. Kep, Ns.</t>
  </si>
  <si>
    <t>Ari Sugeng M, AMK</t>
  </si>
  <si>
    <t>19751010 199903 1 005</t>
  </si>
  <si>
    <t>Mamik Puspasari, S. Kep, Ns.</t>
  </si>
  <si>
    <t>Aprilia Ageng N, AMK.</t>
  </si>
  <si>
    <t>Meldy Pijar Kusuma Ardy P, AMK.</t>
  </si>
  <si>
    <t>Anita Mayasari, S. Kep, Ns.</t>
  </si>
  <si>
    <t>Dian Natalia</t>
  </si>
  <si>
    <t>Dinia Iftita, SST.</t>
  </si>
  <si>
    <t>Nanik Widyastuti, AMd Gg.</t>
  </si>
  <si>
    <t>Masrur, AMd Gg.</t>
  </si>
  <si>
    <t>Sunarto</t>
  </si>
  <si>
    <t>Indrayaningsih, S. Kep.</t>
  </si>
  <si>
    <t>Sundarti, S. Kep, Ns.</t>
  </si>
  <si>
    <t xml:space="preserve">Ngadimin, AMK </t>
  </si>
  <si>
    <t>Aisyah Kusumawati, S.Kep, Ns.</t>
  </si>
  <si>
    <t>Putra Buana, AMK</t>
  </si>
  <si>
    <t>Nouva Tri Yuwiana, AMK</t>
  </si>
  <si>
    <t>Eko Puji Tustiar Y,  S. Kep.</t>
  </si>
  <si>
    <t>19800525 201001 2 010</t>
  </si>
  <si>
    <t>Dwi Setyo Mayasari, AMK</t>
  </si>
  <si>
    <t>Arif Santoso, AMK</t>
  </si>
  <si>
    <t>Afri Zaldi Abdulah, AMK.</t>
  </si>
  <si>
    <t>Heri Heryanto, S. Kep</t>
  </si>
  <si>
    <t>Fatwa Wening, S. Kep.</t>
  </si>
  <si>
    <t>Wahyu Catur R, AMK</t>
  </si>
  <si>
    <t>Dyas Dinda Noevira, AMK</t>
  </si>
  <si>
    <t>Emi setyaningrum</t>
  </si>
  <si>
    <t>Sri Widatun, S. Kep.</t>
  </si>
  <si>
    <t>Denis Mulanita, S.Kep, Ns.</t>
  </si>
  <si>
    <t>Aning Sri Anggoro M, AMK.</t>
  </si>
  <si>
    <t>Mega Isnawati, AMK</t>
  </si>
  <si>
    <t>Bean Kurnia Tyasmi, AMK.</t>
  </si>
  <si>
    <t>Sri Utami, Amd.Keb.</t>
  </si>
  <si>
    <t>Nining Fitriana, A.md.Keb.</t>
  </si>
  <si>
    <t>Arisda Novianti, AMKeb.</t>
  </si>
  <si>
    <t>Asri Pujiastuti, AMKeb.</t>
  </si>
  <si>
    <t>Aziroh, AMKeb.</t>
  </si>
  <si>
    <t>Fitasari Dyah April Y, AMKeb.</t>
  </si>
  <si>
    <t>Munawaroh, AMKeb.</t>
  </si>
  <si>
    <t>Norlita Bhakti Ari S, AMKeb.</t>
  </si>
  <si>
    <t>Nurul Kamidah, AMKeb.</t>
  </si>
  <si>
    <t>Supriheni, AMKeb.</t>
  </si>
  <si>
    <t>Vira Anggraeni, SPd.</t>
  </si>
  <si>
    <t>Sunarno, AMK.</t>
  </si>
  <si>
    <t>Diyah Setiyaningsih, AMK.</t>
  </si>
  <si>
    <t>Urip Budiarto, AMK.</t>
  </si>
  <si>
    <t>Agus Kusumah, AMK</t>
  </si>
  <si>
    <t>Nurin Shadrina Luthfani, AMK.</t>
  </si>
  <si>
    <t>Dyah Winarni, S.Kep, Ners</t>
  </si>
  <si>
    <t>CASE MANAGER</t>
  </si>
  <si>
    <t>Tri Wahyuningsih, S. Kep, Ns</t>
  </si>
  <si>
    <t>Mustaqin, S. Kep, Ns.</t>
  </si>
  <si>
    <t>Kandar,S Kep,Ns, M. Kes.</t>
  </si>
  <si>
    <t>19710527 199403 1 003</t>
  </si>
  <si>
    <t xml:space="preserve"> Ruang   ARIMBI ( I  )</t>
  </si>
  <si>
    <t>Tati Nurbiyati, S. Kep, Ns.</t>
  </si>
  <si>
    <t>Sri Astuti, AMK.</t>
  </si>
  <si>
    <t>Christiana Sudaryanti, AMK</t>
  </si>
  <si>
    <t>Sugiyanti, S.Kep</t>
  </si>
  <si>
    <t>Sulikah, AMK</t>
  </si>
  <si>
    <t>Nur Hesti Ariani, AMK</t>
  </si>
  <si>
    <t>Anik Rahayu, AMK</t>
  </si>
  <si>
    <t>Ika Siswi, AMK</t>
  </si>
  <si>
    <t>Nia Dwi Yanik, AMK</t>
  </si>
  <si>
    <t>Zerawaty Saputri, AMK</t>
  </si>
  <si>
    <t>Ruby Andayani</t>
  </si>
  <si>
    <t>Ruang   BROTOJOYO ( II  )</t>
  </si>
  <si>
    <t>Sukarsih, S. Kep.</t>
  </si>
  <si>
    <t>Farida Ekaningsih, AMK.</t>
  </si>
  <si>
    <t>Galih Dwi Lestari, AMK</t>
  </si>
  <si>
    <t>Fitri Puji Agustiani, AMK.</t>
  </si>
  <si>
    <t>Dhesi Kristiyani, AMK.</t>
  </si>
  <si>
    <t>Susilowati, AMK</t>
  </si>
  <si>
    <t>Rina Faizzatul Hidayah, AMK.</t>
  </si>
  <si>
    <t>F. Wendri Hastuti P, AMK.</t>
  </si>
  <si>
    <t>Liling Marinda, S.Kep,Ns.</t>
  </si>
  <si>
    <t>Silvie Widya Iswara, S. Kep.</t>
  </si>
  <si>
    <t>Sri Sujarmiyanti</t>
  </si>
  <si>
    <t>Ruang   CITRO ANGGODO ( III  )</t>
  </si>
  <si>
    <t>Sri Wahyuni Hidayati, S. Kep</t>
  </si>
  <si>
    <t>Hermawati, S. Kep, Ns.</t>
  </si>
  <si>
    <t>Mirzawati, S. Kep.</t>
  </si>
  <si>
    <t>Anita Ulfah, AMK.</t>
  </si>
  <si>
    <t>Anik Setyowati, AMK.</t>
  </si>
  <si>
    <t>Annisa Rahmaniar S, AMK.</t>
  </si>
  <si>
    <t>Anis Wahyu Trisakti, AMK.</t>
  </si>
  <si>
    <t>Ida Diana, S. Kep.</t>
  </si>
  <si>
    <t>Evi Indriana, AMK.</t>
  </si>
  <si>
    <t>Avika Trisna Afriani, AMK</t>
  </si>
  <si>
    <t>Mega Ayu S, AMK</t>
  </si>
  <si>
    <t>Ruang   DEWA RUCI ( IV  )</t>
  </si>
  <si>
    <t>Moh Makmuri, S. Kep.</t>
  </si>
  <si>
    <t>Budiyono</t>
  </si>
  <si>
    <t>Istiyani, AMK</t>
  </si>
  <si>
    <t>Agnes Yunita Asri P, AMK.</t>
  </si>
  <si>
    <t>Ika Cahyati, AMK.</t>
  </si>
  <si>
    <t>Susanti, AMK.</t>
  </si>
  <si>
    <t>Mujahidin, AMK.</t>
  </si>
  <si>
    <t>Ahmad Munif, AMK.</t>
  </si>
  <si>
    <t>Rifki Triatmaja, AMK</t>
  </si>
  <si>
    <t>Wadiman</t>
  </si>
  <si>
    <t>Ruang   ENDRO TENOYO ( V  )</t>
  </si>
  <si>
    <t>Moh.  Himawan, S.Kep.</t>
  </si>
  <si>
    <t>Eko setyominarti, S.Kep.Ns</t>
  </si>
  <si>
    <t>Wowo Pracoyo, AMK.</t>
  </si>
  <si>
    <t>Totok Wibowo, AMK</t>
  </si>
  <si>
    <t>Sri Yanto, S.Kep.</t>
  </si>
  <si>
    <t>Ria Dwi Hapsari, AMK.</t>
  </si>
  <si>
    <t>Lailia Nur Umami, AMK.</t>
  </si>
  <si>
    <t>Afifah Nur Hidayah, S. Kep.</t>
  </si>
  <si>
    <t>Dharmawan Wahyu D, AMK.</t>
  </si>
  <si>
    <t>Ika Atnawati, AMK</t>
  </si>
  <si>
    <t>Kurniawan Widagdo, AMK.</t>
  </si>
  <si>
    <t>Ruang   GATOTKACA ( VI  )</t>
  </si>
  <si>
    <t>Waliman, S. Kep</t>
  </si>
  <si>
    <t>Ali Achwan, S. kep, Ns.</t>
  </si>
  <si>
    <t>Sri Setyo Wibowo, AMK.</t>
  </si>
  <si>
    <t>19700105 199003 2 005</t>
  </si>
  <si>
    <t>Dwi Priyo Susilo, AMK.</t>
  </si>
  <si>
    <t>Heru Supriyanto, AMK.</t>
  </si>
  <si>
    <t>Sri Wahyuningsih, S. Kep, Ns.</t>
  </si>
  <si>
    <t>Dwi Ratna Prasetyani,  AMK.</t>
  </si>
  <si>
    <t>Dwi Lismayanti, AMK.</t>
  </si>
  <si>
    <t>Ima Putri Dwi Wulan, AMK</t>
  </si>
  <si>
    <t>Purnadi</t>
  </si>
  <si>
    <t>19620208 198904 1 001</t>
  </si>
  <si>
    <t>Ruang   HUDOWO ( VII  )</t>
  </si>
  <si>
    <t>Isti Budi Martani, S.Kep.</t>
  </si>
  <si>
    <t>Endang Kustyaningsih, S. Kep.</t>
  </si>
  <si>
    <t>Tri Pujiyarti, AMK.</t>
  </si>
  <si>
    <t>Agus Setiyono, AMK.</t>
  </si>
  <si>
    <t>Rudi Hermawan S, AMK.</t>
  </si>
  <si>
    <t>Haryanto, AMK.</t>
  </si>
  <si>
    <t>Suci Nur Fadlilah I, AMK.</t>
  </si>
  <si>
    <t>Kholid Anwar, S. Kep.</t>
  </si>
  <si>
    <t>Angga Dwi Trisnanto, S. Kep.</t>
  </si>
  <si>
    <t>Bagus Ardhana, AMK.</t>
  </si>
  <si>
    <t>Wawan Gunanto, AMK.</t>
  </si>
  <si>
    <t>Ruang   IRAWAN ( VIII  )</t>
  </si>
  <si>
    <t>Sri Nuningsih, S. Kep.</t>
  </si>
  <si>
    <t>Ahmad Mudakir, AMK.</t>
  </si>
  <si>
    <t>Masruroh, AMK</t>
  </si>
  <si>
    <t>Eko Purnomo, AMK.</t>
  </si>
  <si>
    <t>Wahyuni, AMK.</t>
  </si>
  <si>
    <t>Nur Apriyanto, AMK.</t>
  </si>
  <si>
    <t>Anindyarani Fitri, AMK.</t>
  </si>
  <si>
    <t>Suryan rokhani, AMK</t>
  </si>
  <si>
    <t>Indri Dwi Octaviani, AMK.</t>
  </si>
  <si>
    <t>Sunarto, S. Kep. Ns</t>
  </si>
  <si>
    <t>Dwi Lestari, S.Kep</t>
  </si>
  <si>
    <t>Sukasmi, AMK.</t>
  </si>
  <si>
    <t>Abdul Rois, AMK.</t>
  </si>
  <si>
    <t>Indah Ayu Sulistyo, S.Kep, Ns.</t>
  </si>
  <si>
    <t>Chrisna Ayu Intaniar, AMK</t>
  </si>
  <si>
    <t>Hendri Ratri Atmoko, AMK.</t>
  </si>
  <si>
    <t>Victory Adi Nugroho, AMK.</t>
  </si>
  <si>
    <t>Mirna Afrilia, AMK</t>
  </si>
  <si>
    <t>Titik Suryanti, AMK</t>
  </si>
  <si>
    <t>Yunistri Pranandari, AMK.</t>
  </si>
  <si>
    <t>Ratih Charrolina Intany, AMK.</t>
  </si>
  <si>
    <t>Machfud Saefudin, AMK.</t>
  </si>
  <si>
    <t>Ely Novia, AMK.</t>
  </si>
  <si>
    <t>Iwan Mahendra, AMK.</t>
  </si>
  <si>
    <t>Ruang   LARASATI ( XI )</t>
  </si>
  <si>
    <t>Daat Fadjarwati, S. Kep.</t>
  </si>
  <si>
    <t>Ni Wayan Dian A, S.Kep, Ns.</t>
  </si>
  <si>
    <t>Nugraheni R, AMK</t>
  </si>
  <si>
    <t>Rini Purwanti, AMK.</t>
  </si>
  <si>
    <t>Juni Indah Lastri, AMK</t>
  </si>
  <si>
    <t>Salvinia Ermi W, AMK</t>
  </si>
  <si>
    <t xml:space="preserve"> 19900106 201402 2 001</t>
  </si>
  <si>
    <t>Puji Sri Saputri, AMK.</t>
  </si>
  <si>
    <t>Khurrotun Ainiyyah, AMK.</t>
  </si>
  <si>
    <t>Buntari , AMK</t>
  </si>
  <si>
    <t>Siti Munadiroh, AMK</t>
  </si>
  <si>
    <t>Ruang MADRIM ( XII )</t>
  </si>
  <si>
    <t>Titik Suerni, M.Kep,Ns. Sp.Kep. J.</t>
  </si>
  <si>
    <t>Tri Adi Cahyono, AMK.</t>
  </si>
  <si>
    <t>Beny Sancaya, AMK.</t>
  </si>
  <si>
    <t>Ira Puspita, AMK.</t>
  </si>
  <si>
    <t>Aziz Dwi Setiyanto, AMK.</t>
  </si>
  <si>
    <t>Jeffry Setiaji, AMK</t>
  </si>
  <si>
    <t>Alexander Prayogi N, AMK.</t>
  </si>
  <si>
    <t>19780730201001 1 009</t>
  </si>
  <si>
    <t>Dwi Widodo, AMK</t>
  </si>
  <si>
    <t>Sigit Sutrisno, AMK.</t>
  </si>
  <si>
    <t>Yulia Rosnilawati, AMK.</t>
  </si>
  <si>
    <t>Muttamimah, AMK.</t>
  </si>
  <si>
    <t xml:space="preserve">INSTALASI FARMASI ( APOTIK ) </t>
  </si>
  <si>
    <t>Hening Wijayanti</t>
  </si>
  <si>
    <t>Ida Winarsih</t>
  </si>
  <si>
    <t>Retnaning Trias, AMF.</t>
  </si>
  <si>
    <t>Heny Pujiastuti</t>
  </si>
  <si>
    <t>Hanalisdiani kurniasari, AMF.</t>
  </si>
  <si>
    <t>Ira Safitri, AMF</t>
  </si>
  <si>
    <t xml:space="preserve">19840422 200903 2 009 </t>
  </si>
  <si>
    <t>Nerissa Arviana, AMF.</t>
  </si>
  <si>
    <t>Pipit Novitasari, AMF.</t>
  </si>
  <si>
    <t>Riyanti, AMd F</t>
  </si>
  <si>
    <t>Fira Wahyu Diati, AMD F</t>
  </si>
  <si>
    <t>Dhiah Setyowati</t>
  </si>
  <si>
    <t>Indah Mudji Rahayu, Amd</t>
  </si>
  <si>
    <t>Agus Wisudawan Arie W, AMF.</t>
  </si>
  <si>
    <t>Arifah Lenasari</t>
  </si>
  <si>
    <t>Hermin Saputri, AMF</t>
  </si>
  <si>
    <t>Ardiana Eka N. S, AMF</t>
  </si>
  <si>
    <t>Amilia Widyasari, S. Farm.</t>
  </si>
  <si>
    <t>Rina Pramunawati, AMF.</t>
  </si>
  <si>
    <t>SUSILAWATI, SKM</t>
  </si>
  <si>
    <t>HARIAN LEPAS</t>
  </si>
  <si>
    <t>MUSTAGFIRIN</t>
  </si>
  <si>
    <t>MARJITO, AMd.</t>
  </si>
  <si>
    <t>RAHMAH RATNAWATI, AMd.</t>
  </si>
  <si>
    <t>SAMROTUL UDHIYAH</t>
  </si>
  <si>
    <t xml:space="preserve"> 19741223 199903 2 004</t>
  </si>
  <si>
    <t>SETYO WIBOWO, S. Sos.</t>
  </si>
  <si>
    <t>YAYUK SRI WAHYUNINGSIH,SST, M.Kes</t>
  </si>
  <si>
    <t>ANDHI INDRO NUGROHO</t>
  </si>
  <si>
    <t>BUDI PUJI LESTARI,SST</t>
  </si>
  <si>
    <t>SIGIT ARI ANGGORO</t>
  </si>
  <si>
    <t>JUMINAH CATURWATI, AMd PK</t>
  </si>
  <si>
    <t>ACHMAD SUBAGIO, AMd PK</t>
  </si>
  <si>
    <t>KHUSNUL KHOTIMAH TRI W, AMd.PK</t>
  </si>
  <si>
    <t>WAHYU INDAH L, Amd PK</t>
  </si>
  <si>
    <t>YOGA YUDHA W, Amd PK.</t>
  </si>
  <si>
    <t>MEGAWATI NINGTYASARI, Amd.PK</t>
  </si>
  <si>
    <t>ERMI NURJANAH, Amd. PK</t>
  </si>
  <si>
    <t>SANDY ARFENDY, AMd PK.</t>
  </si>
  <si>
    <t>ARI ASTUTI, Amd PK</t>
  </si>
  <si>
    <t>ANDRIAS DIMAS, AMd PK.</t>
  </si>
  <si>
    <t>SWASTIARA KARNITA, AMd. PK.</t>
  </si>
  <si>
    <t>EKO AGUS HARYONO, AMdPK</t>
  </si>
  <si>
    <t>DIAN AYU ANGGREANI, AMd PK</t>
  </si>
  <si>
    <t>BELLA WILLY ARDHITA</t>
  </si>
  <si>
    <t>INSTALASI TEKNISI ELEKTROMEDIK</t>
  </si>
  <si>
    <t>BAGIAN KEPEGAWAIAN, TU, DAN HUKUM</t>
  </si>
  <si>
    <t>Murtini</t>
  </si>
  <si>
    <t>Basuki Rahmat</t>
  </si>
  <si>
    <t>19651106 199303 2 002</t>
  </si>
  <si>
    <t>Kelik Pramudya, SH.</t>
  </si>
  <si>
    <t>Suyatno, SE</t>
  </si>
  <si>
    <t>B L U D</t>
  </si>
  <si>
    <t>Ayub Budi Prakoso, S.Kom.</t>
  </si>
  <si>
    <t>Dinar Ciptaningtias, S.Pt</t>
  </si>
  <si>
    <t>Riski Amalia, AMd.</t>
  </si>
  <si>
    <t>FESI SUSILANINGTYAS,S.Sos</t>
  </si>
  <si>
    <t>YUDIANTO, S. Kom.</t>
  </si>
  <si>
    <t xml:space="preserve"> BAGIAN RENDIKLITBANG</t>
  </si>
  <si>
    <t>Yayuk Harnungsih, AMd.</t>
  </si>
  <si>
    <t>Chairul Mashar, AMd.</t>
  </si>
  <si>
    <t>Tri Wahyu Kurniawan, SE.</t>
  </si>
  <si>
    <t>Munfiqon</t>
  </si>
  <si>
    <t>Adisty  A</t>
  </si>
  <si>
    <t>PENI  WAHYUTI, SE</t>
  </si>
  <si>
    <t>K U N T O</t>
  </si>
  <si>
    <t>ARTIANI  HAPSARI, SE</t>
  </si>
  <si>
    <t>DIVVA ARTIKA SARI</t>
  </si>
  <si>
    <t>ALI ARIFIN, SE</t>
  </si>
  <si>
    <t>TINO ARDI P, S. Kom.</t>
  </si>
  <si>
    <t>TIEN HANDAYANI, AMd.</t>
  </si>
  <si>
    <t>INSTALASI GIZI</t>
  </si>
  <si>
    <t>SUROYO, SST</t>
  </si>
  <si>
    <t>HARTUTIK,Amd Gz</t>
  </si>
  <si>
    <t>SANTOSO, Amd  Gz</t>
  </si>
  <si>
    <t>TRI R,Amd Gz</t>
  </si>
  <si>
    <t>SRI SUBIYATI, S. Gz</t>
  </si>
  <si>
    <t>NURSANI R, Amd Gz.</t>
  </si>
  <si>
    <t>SRI AGUSTINI, S.Gz</t>
  </si>
  <si>
    <t>USWATUN C, A.Md Gz.</t>
  </si>
  <si>
    <t xml:space="preserve">ABDUL LATIEF </t>
  </si>
  <si>
    <t>MAHMUDI A</t>
  </si>
  <si>
    <t>MAHMUDI B</t>
  </si>
  <si>
    <t>M. FAUZI</t>
  </si>
  <si>
    <t>UPAH HARIAN</t>
  </si>
  <si>
    <t>ROHMAN ARDIANTORO</t>
  </si>
  <si>
    <t>BAGIAN RUMAH TANGGA</t>
  </si>
  <si>
    <t>FATMAWATI NURUL H, SKM</t>
  </si>
  <si>
    <t>SUGIARTO A</t>
  </si>
  <si>
    <t>19621007 198403 1 010</t>
  </si>
  <si>
    <t>DIAH AYU Y, S. Kom.</t>
  </si>
  <si>
    <t>SITI AISAH S, AMd.</t>
  </si>
  <si>
    <t>FIRKAN HARTANTO, S. Kom</t>
  </si>
  <si>
    <t>HARI PRAYOGO, AMd.</t>
  </si>
  <si>
    <t>No</t>
  </si>
  <si>
    <t>13/02/2017</t>
  </si>
  <si>
    <t>SPESIALIS PENYAKIT DALAM</t>
  </si>
  <si>
    <t>TERAPI WICARA PELAKSANA</t>
  </si>
  <si>
    <t>196008041988032003</t>
  </si>
  <si>
    <t>33.7411.440860.0002</t>
  </si>
  <si>
    <t>69.108.472.7-517.000</t>
  </si>
  <si>
    <t>JL. BUKIT PALMA T.NO.2 RT.03/RW.04 SUMUR ROTO BANYUMANIK SEMARANG</t>
  </si>
  <si>
    <t>196310121994022002</t>
  </si>
  <si>
    <t>33.7402.521063.0001</t>
  </si>
  <si>
    <t>79.457.715.5-504.000</t>
  </si>
  <si>
    <t>JL. MUARA MAS RAYA 82 RT. 007/ RW. 009 SEMARANG UTARA</t>
  </si>
  <si>
    <t>196211291989012001</t>
  </si>
  <si>
    <t>33.7406.691162.0001</t>
  </si>
  <si>
    <t>58.132.635.2-518.000</t>
  </si>
  <si>
    <t>PLAMONGAN ELOK IV/532 B SEMARANG</t>
  </si>
  <si>
    <t>196201031989112001</t>
  </si>
  <si>
    <t>33.0905.430162.0001</t>
  </si>
  <si>
    <t>06.510.100.8-527.001</t>
  </si>
  <si>
    <t>JL PANDANARAN NO 373 RT 01 RW 01 DS BANARAN KEC BOYOLALI BOYOLALI KODE POS 57313</t>
  </si>
  <si>
    <t>196103231990032002</t>
  </si>
  <si>
    <t>33.7410.630361.0007</t>
  </si>
  <si>
    <t>07.091.751.3-515.001</t>
  </si>
  <si>
    <t>JL. PUCANG JAJAR TIMUR RAYA NO.32 BATURSARI MRANGGEN DEMAK</t>
  </si>
  <si>
    <t>196112071981112001</t>
  </si>
  <si>
    <t>33.7406.471261.0001</t>
  </si>
  <si>
    <t>58.132.655.0-518.000</t>
  </si>
  <si>
    <t>PLAMONGAN INDAH 304 SEMARANG</t>
  </si>
  <si>
    <t>196110101987032011</t>
  </si>
  <si>
    <t>33.7413.501061.0013</t>
  </si>
  <si>
    <t>58.132.657.6-503.000</t>
  </si>
  <si>
    <t>JL.MURADI RAYA NO.17 KEMBANGARUM SEMARANG BARAT</t>
  </si>
  <si>
    <t>196209061988032004</t>
  </si>
  <si>
    <t>33.7406.460962.0001</t>
  </si>
  <si>
    <t>69.483.754.3-518.000</t>
  </si>
  <si>
    <t>JL.PALEBON TENGAH IA/103 RT. 002 / RW. 011 PEDURUNGAN SEMARANG</t>
  </si>
  <si>
    <t>196203051994032002</t>
  </si>
  <si>
    <t>33.7406.010672.0005</t>
  </si>
  <si>
    <t>00.018.919.1-518.000</t>
  </si>
  <si>
    <t>JL. AGATHIS A70 PERUM PLAMONGAN INDAH SEMARANG</t>
  </si>
  <si>
    <t>196802241996032003</t>
  </si>
  <si>
    <t>33.7407.640268.0006</t>
  </si>
  <si>
    <t>58.132.659.2-508.000</t>
  </si>
  <si>
    <t>JL. KELINCI II/ 42 A SEMARANG</t>
  </si>
  <si>
    <t>196703231997032001</t>
  </si>
  <si>
    <t>33.7406.630367.0007</t>
  </si>
  <si>
    <t>05.892.264.2-518.999</t>
  </si>
  <si>
    <t>PERUM PEDURUNGAN SARI KAV.I JL. WOLTER MONGINSIDI RT.06 RW.VISEMARANG</t>
  </si>
  <si>
    <t>196709081990032007</t>
  </si>
  <si>
    <t>33.7411.480967.0002</t>
  </si>
  <si>
    <t>58.132.669.1-517.000</t>
  </si>
  <si>
    <t>JL.TIRTO HUSODO III/24 PEDALANGAN BANYUMANIK SEMARANG</t>
  </si>
  <si>
    <t>196607201987032011</t>
  </si>
  <si>
    <t>33.7406.600766.0005</t>
  </si>
  <si>
    <t>58.132.665.9-515.000</t>
  </si>
  <si>
    <t>JL. ANGGREK XI NO 7 RT 007 RW 005PEKUNDEN, SEMARANG TENGAH</t>
  </si>
  <si>
    <t>196201271982032002</t>
  </si>
  <si>
    <t>33.7406.670162.0002</t>
  </si>
  <si>
    <t>58.132.656.8-518.000</t>
  </si>
  <si>
    <t>JL. SURYO KUSUMO I/48 RT. 001/ RW.002 MUKTIHARJO KIDUL PEDURUNGAN SEMARANG</t>
  </si>
  <si>
    <t>196901092003122003</t>
  </si>
  <si>
    <t>33.7409.490169.0003</t>
  </si>
  <si>
    <t>68.019.323.2-517.000</t>
  </si>
  <si>
    <t>GOMBEL PERMAI V/391  RT.006/007 KEL. NGESREP KEC. BANYUMANIK, SEMARANG</t>
  </si>
  <si>
    <t>197306252003122002</t>
  </si>
  <si>
    <t>33.7407.650673.0005</t>
  </si>
  <si>
    <t>08.864.252.5-508.000</t>
  </si>
  <si>
    <t>WONODRI BARU BARAT RT.04/RW.II SEMARANG SELATAN</t>
  </si>
  <si>
    <t>196705261987032004</t>
  </si>
  <si>
    <t>33.7406.660567.0003</t>
  </si>
  <si>
    <t>77.029.876.8-518.000</t>
  </si>
  <si>
    <t>JL. TREMBESI 1354 RT 005 RW 014 KELURAHAN PLAMONGAN SARI PEDURUNGAN</t>
  </si>
  <si>
    <t>196406051987031016</t>
  </si>
  <si>
    <t>33.7406.050664.0006</t>
  </si>
  <si>
    <t>68.258.043.6-518.000</t>
  </si>
  <si>
    <t>JL. BRIGJEN SUDIARTO NO. 318 SEMARANGRT.06 RW.04 TELP. 671636KEL. PALEBON,PEDURUNGAN - SEMARANG</t>
  </si>
  <si>
    <t>196601071993031006</t>
  </si>
  <si>
    <t>33.2214.070166.0002</t>
  </si>
  <si>
    <t>08.831.522.1-505.003</t>
  </si>
  <si>
    <t xml:space="preserve">JL. WAMENA RAYA 186  RT 09RW 12  BUMI BABADAN PERMAI BEJI UNGARAN </t>
  </si>
  <si>
    <t>196604211990032016</t>
  </si>
  <si>
    <t>33.7413.610466.0009</t>
  </si>
  <si>
    <t>58.132.668.3-518.000</t>
  </si>
  <si>
    <t>JL.PRASETYA ABDI BANGSA NO.68 GEMAH PEDURUNGAN SEMARANG</t>
  </si>
  <si>
    <t>196601101990031008</t>
  </si>
  <si>
    <t>33.7410.100166.0004</t>
  </si>
  <si>
    <t>34.229.726.4-517.000</t>
  </si>
  <si>
    <t>PERUM TULUS HARAPAN B I NO 06 SENDANG MULYA RT 05 RW IX TEMBALANG SEMARANG SELATAN</t>
  </si>
  <si>
    <t>196504241991031012</t>
  </si>
  <si>
    <t>33.7406.240465.0007</t>
  </si>
  <si>
    <t>58.132.670.9-518.000</t>
  </si>
  <si>
    <t>JL.SIDODRAJAT I/57 PERUM.BUMI TLOGOSARI PEDURUNGAN SEMARANG</t>
  </si>
  <si>
    <t>196905311997101001</t>
  </si>
  <si>
    <t>33.7412.310569.0001</t>
  </si>
  <si>
    <t>08.804.065.4-503.000</t>
  </si>
  <si>
    <t>JAGALAN RT 03/I GUNUNGPATI SEMARANG</t>
  </si>
  <si>
    <t>196405241991031004</t>
  </si>
  <si>
    <t>33.2101.240564.0002</t>
  </si>
  <si>
    <t>58.132.641.0-515.000</t>
  </si>
  <si>
    <t>JL. PUCANG ASRI IV/56 RT.002/ RW. 012 BATURSARI MRANGGEN DEMAK</t>
  </si>
  <si>
    <t>196412101988032008</t>
  </si>
  <si>
    <t>33.7411.501264.4000</t>
  </si>
  <si>
    <t>67.314.099.2-503.000</t>
  </si>
  <si>
    <t>JL.BUKIT WATO-WATO I/24 BLOK.B/XIV NGALIYAN SEMARANG</t>
  </si>
  <si>
    <t>197106122003122006</t>
  </si>
  <si>
    <t>33.7413.520671.0007</t>
  </si>
  <si>
    <t>55.132.644.4-503.000</t>
  </si>
  <si>
    <t>JL. SAWOJAJAR I NO. 34 RT 09 RW 02 KROBOKAN SEMARANGBARAT KODYA SEMARANG</t>
  </si>
  <si>
    <t>196912122003122008</t>
  </si>
  <si>
    <t>33.7406.521269.0002</t>
  </si>
  <si>
    <t>58.132.643.6-518.000</t>
  </si>
  <si>
    <t>PEDURUNGAN KIDUL RT.02/RW.07 SEMARANG</t>
  </si>
  <si>
    <t>196912062003122004</t>
  </si>
  <si>
    <t>33.7408.121052.079</t>
  </si>
  <si>
    <t>89.336.206.1-517.000</t>
  </si>
  <si>
    <t>JL. AMPOSARI RAYA RT 01 RW 03,KEDUNG MUNDU TEMBALANG SEMARANG KOTA</t>
  </si>
  <si>
    <t>196901091990031004</t>
  </si>
  <si>
    <t>33.7303.090169.0003</t>
  </si>
  <si>
    <t>58.132.667.5-505.000</t>
  </si>
  <si>
    <t>NGEMPLAK RT O1 RW 09 KEL KUMPULREJO KEC ARGOMULYO KOTA SALATIGA</t>
  </si>
  <si>
    <t>197611072003122008</t>
  </si>
  <si>
    <t>33.7408.120207.0012</t>
  </si>
  <si>
    <t>58.132.673.3-517.000</t>
  </si>
  <si>
    <t>JL.DEMPEL BERLIAN VII/104 RT 13 RW 25 MUKTIHARJO KIDUL PEDURUNGAN SEMARANG</t>
  </si>
  <si>
    <t>196405171985122001</t>
  </si>
  <si>
    <t>34.0207.570564.0001</t>
  </si>
  <si>
    <t>69.108.469.3-543.000</t>
  </si>
  <si>
    <t>PALEBON NO.10 PEDURUNGAN SEMARANG</t>
  </si>
  <si>
    <t>196707011989031009</t>
  </si>
  <si>
    <t>33.2101.010767.0001</t>
  </si>
  <si>
    <t>58.132.735.0-515.000</t>
  </si>
  <si>
    <t>PONDOK MOJOPAHIT I BLOK O -18 BANDUNGREJO MRANGGEN DEMAK</t>
  </si>
  <si>
    <t>197206011992031004</t>
  </si>
  <si>
    <t>33.7406.010672.0008</t>
  </si>
  <si>
    <t>58.132.741.8-517.000</t>
  </si>
  <si>
    <t>JL. DINAR MAS X NO. 03 RT.02 RW.16 METESEH TEMBALANG SEMARANG</t>
  </si>
  <si>
    <t>196108301983032009</t>
  </si>
  <si>
    <t>33.7405.700861.0001</t>
  </si>
  <si>
    <t>58.132.726.9-518.000</t>
  </si>
  <si>
    <t>JL. PADI XII C/234 GEBANGSARI SEMARANG</t>
  </si>
  <si>
    <t>196108211983032010</t>
  </si>
  <si>
    <t>33.7406.610861.0001</t>
  </si>
  <si>
    <t>68.711.014.8-518.000</t>
  </si>
  <si>
    <t>JL. HIU II/15 TLOGOMULYO SEMARANG</t>
  </si>
  <si>
    <t>196802011990031005</t>
  </si>
  <si>
    <t>33.7406.020168.0003</t>
  </si>
  <si>
    <t>77.858.930.9-518.000</t>
  </si>
  <si>
    <t>JL.SENDANG UTARA III/D GEMAH PEDURUNGAN SEMARANG</t>
  </si>
  <si>
    <t>197202101991032004</t>
  </si>
  <si>
    <t>33.2101.500272.0008</t>
  </si>
  <si>
    <t>58.132.738.4-515.000</t>
  </si>
  <si>
    <t>PONDOK MAJAPAHIT I BLOK T.15    RT 09 RW 04 BANDUNGREJO MRANGGEN DEMAK</t>
  </si>
  <si>
    <t>197305271994031003</t>
  </si>
  <si>
    <t>33.7406.270573.0004</t>
  </si>
  <si>
    <t>58.132.747.5-532.000</t>
  </si>
  <si>
    <t>PERUM GEMAH KUMALA No.1 RT 04 RW 06 KEL. GEMAH KEC. PEDURUNGAN KOTA SEMARANG</t>
  </si>
  <si>
    <t>196705081988032015</t>
  </si>
  <si>
    <t>33.7402.480567.0004</t>
  </si>
  <si>
    <t>58.132.733.5-504.000</t>
  </si>
  <si>
    <t>JL.EROWATI UTARA NO.200 BULU LOR SEMARANG UTARA</t>
  </si>
  <si>
    <t>197409231997032006</t>
  </si>
  <si>
    <t>33.7406.630974.0004</t>
  </si>
  <si>
    <t>87.136.650.6-518.000</t>
  </si>
  <si>
    <t>JL.KELAPA GADING II/NO 343 RT 001/ RW 006 PLAMONGAN SARI PEDURUNGAN SEMARANG</t>
  </si>
  <si>
    <t>196503071985121001</t>
  </si>
  <si>
    <t>33.2111.070365.0005</t>
  </si>
  <si>
    <t>58.132.640.2-518.000</t>
  </si>
  <si>
    <t>RT.005 rw.003 kel. Mangunjiwan,Demak</t>
  </si>
  <si>
    <t>196512301991031008</t>
  </si>
  <si>
    <t>33.2102.301265.0001</t>
  </si>
  <si>
    <t>58.132.744.2-515.000</t>
  </si>
  <si>
    <t>JALAN RAYA KURIPAN RT3/3 KECAMATAN KARANGAWEN KABUPATEN DEMAK</t>
  </si>
  <si>
    <t>196703021991032007</t>
  </si>
  <si>
    <t>33.2408.420367.0001</t>
  </si>
  <si>
    <t>67.327.918.8-513.000</t>
  </si>
  <si>
    <t>LOMANSARI RT.01 RW.01 KARANG TENGAH KALIWUNGU KENDAL</t>
  </si>
  <si>
    <t>196905031991032007</t>
  </si>
  <si>
    <t>33.2102.430569.0001</t>
  </si>
  <si>
    <t>JL.SEMARANG PURWODADI KM.18 KURIPAN KARANGAWEN DEMAK</t>
  </si>
  <si>
    <t>196705311993122002</t>
  </si>
  <si>
    <t>33.7406.710567.0001</t>
  </si>
  <si>
    <t>68.019.316.6-518.000</t>
  </si>
  <si>
    <t>GEMAH UTARA II/8 PALEBON PEDURUNGAN SEMARANG</t>
  </si>
  <si>
    <t>197608222000032003</t>
  </si>
  <si>
    <t>33.2213.620876.0003</t>
  </si>
  <si>
    <t>58.132.750.9-505.000</t>
  </si>
  <si>
    <t>DIWAK RT 06 RW 01 BERGAS KAB. SEMARANG</t>
  </si>
  <si>
    <t>196511041991032004</t>
  </si>
  <si>
    <t>33.2415.441165.0001</t>
  </si>
  <si>
    <t>58.132.699.8-513.000</t>
  </si>
  <si>
    <t>DS. BANYUUTOMO KENDAL RT 08 RW 04</t>
  </si>
  <si>
    <t>197106051992031003</t>
  </si>
  <si>
    <t>33.2103.050671.0001</t>
  </si>
  <si>
    <t>88.075.625.9-518.000</t>
  </si>
  <si>
    <t>DK. TEBASAN RT 05 RW 03, DS. BOGOSARI, KEC. GUNTUR, KAB. DEMAK</t>
  </si>
  <si>
    <t>196902261993032002</t>
  </si>
  <si>
    <t>33.7406.660269.0003</t>
  </si>
  <si>
    <t>58.132.745.9-518.000</t>
  </si>
  <si>
    <t>JL.MERANTI II/A.98 PLAMONGAN INDAH PEDURUNGAN SEMARANG</t>
  </si>
  <si>
    <t>196510011994031008</t>
  </si>
  <si>
    <t>33.7410.011065.0002</t>
  </si>
  <si>
    <t>58.132.743.4-517.000</t>
  </si>
  <si>
    <t>DK. GENTING KEL.METESEH KEC.TEMBALANG SEMARANG</t>
  </si>
  <si>
    <t>197805132005011010</t>
  </si>
  <si>
    <t>33.7406.130578.0006</t>
  </si>
  <si>
    <t>58.132.751.7-515.000</t>
  </si>
  <si>
    <t>SENDANG UTARA II NO. 10 RT 5 RW 8 GEMAH PEDURUNGAN SEMARANG</t>
  </si>
  <si>
    <t>196610151988032008</t>
  </si>
  <si>
    <t>33.2101.551066.0002</t>
  </si>
  <si>
    <t>08.815.135.2-504.001</t>
  </si>
  <si>
    <t>PERUM.PONDOK MAJAPAHIT I BANDUNGREJO MRANGGEN DEMAK</t>
  </si>
  <si>
    <t>197004271993031003</t>
  </si>
  <si>
    <t>33.7406.270470.0004</t>
  </si>
  <si>
    <t>58.132.742.6-517.000</t>
  </si>
  <si>
    <t>JALAN KETILENG LAMA I NO 8 RT 01 RW 25   KEL. SENDANGMULYO  KEC. TEMBALANG        KOTA SEMARANG</t>
  </si>
  <si>
    <t>197609082006052002</t>
  </si>
  <si>
    <t>33.7407.480976.0003</t>
  </si>
  <si>
    <t>68.010.504.6-953.000</t>
  </si>
  <si>
    <t>JL. ANJASMORO TENGAH VI NO.59 KEL.KARANGAYU, KEC.SEMARANG BARATJAWA TENGAH</t>
  </si>
  <si>
    <t>196603051997032002</t>
  </si>
  <si>
    <t>33.7409.450366.0002</t>
  </si>
  <si>
    <t>58.132.671.7-503.000</t>
  </si>
  <si>
    <t xml:space="preserve">JL BUKIT BERINGIN ASRI I/A 429 NGALIYAN SEMARANG </t>
  </si>
  <si>
    <t>196511081989032007</t>
  </si>
  <si>
    <t>11.5003.481165.0003</t>
  </si>
  <si>
    <t>58.132.666.7-518.000</t>
  </si>
  <si>
    <t>TANGGULREJO RT.3/VII BANJARDOWO GENUK SEMARANG</t>
  </si>
  <si>
    <t>196404031987032011</t>
  </si>
  <si>
    <t>33.7410.430465.0002</t>
  </si>
  <si>
    <t>69.108.467.7-517.000</t>
  </si>
  <si>
    <t>PERUM KORPRI BLOK U-5 NO. 10 RT. 001 / RW. 005SENDANG MULYO TEMBALANG</t>
  </si>
  <si>
    <t>196704141994031009</t>
  </si>
  <si>
    <t>33.1902.140467.0003</t>
  </si>
  <si>
    <t>07.793.486.7-506.000</t>
  </si>
  <si>
    <t>Jl. TANJUNG GG. PUCANGKEREP NO.153RT.4/I KRAMAT KOTA, KUDUS</t>
  </si>
  <si>
    <t>196806211990031007</t>
  </si>
  <si>
    <t>33.2407.210668.0001</t>
  </si>
  <si>
    <t>77.029.899.0-513.000</t>
  </si>
  <si>
    <t>JL SUNAN BROMO BEBENGAN BOJAA</t>
  </si>
  <si>
    <t>196908311990031002</t>
  </si>
  <si>
    <t>33.2207.310869.0001</t>
  </si>
  <si>
    <t>08.831.740.9-505.000</t>
  </si>
  <si>
    <t>KEBONDOWO RT.05 RW.09 KEC. BANYU BIRU KAB. SEMARANG</t>
  </si>
  <si>
    <t>196812071990031009</t>
  </si>
  <si>
    <t>33.7406.071268.0006</t>
  </si>
  <si>
    <t>24.556.144.4-518.000</t>
  </si>
  <si>
    <t>GEMAH PEDURUNGAN SEMARANG</t>
  </si>
  <si>
    <t>196807171989032004</t>
  </si>
  <si>
    <t>11.5006.570768.0001</t>
  </si>
  <si>
    <t>58.132.737.6-518.000</t>
  </si>
  <si>
    <t>JL.PLAMONGAN HIJAU NO.16 PERUM. PLAMONGAN HIJAU PEDURUNGAN KIDUL SEMARANG</t>
  </si>
  <si>
    <t>196702281990032003</t>
  </si>
  <si>
    <t>33.7406.680267.0004</t>
  </si>
  <si>
    <t>24.536.584.6-518.000</t>
  </si>
  <si>
    <t>196705191992031007</t>
  </si>
  <si>
    <t>33.2101.190567.0003</t>
  </si>
  <si>
    <t>58.132.746.7-515.000</t>
  </si>
  <si>
    <t>JL.PUCANG JAJAR NO.8 PUCANG GADING BATUR SARI MRANGGEN DEMAK</t>
  </si>
  <si>
    <t>197108052005012011</t>
  </si>
  <si>
    <t>33.7406.450871.0003</t>
  </si>
  <si>
    <t>58.111.929.4-518.000</t>
  </si>
  <si>
    <t>PERUM DOLOG BLOK I NO 138 RT 001 RW 001 TLOGOSARI WETAN PEDURUNGAN SEMARANG</t>
  </si>
  <si>
    <t>196708241988031004</t>
  </si>
  <si>
    <t>33.7406.240867.0001</t>
  </si>
  <si>
    <t>69.108.474.3-518.000</t>
  </si>
  <si>
    <t>JL.SELO MULYO MUKTI BARAT VI/88 TLOGOMULYO PEDURUNGAN SEMARANG</t>
  </si>
  <si>
    <t>196803111990122002</t>
  </si>
  <si>
    <t>33.7406.510368.0001</t>
  </si>
  <si>
    <t>77.858.931.7-518.000</t>
  </si>
  <si>
    <t>JL.SENDANG UTARA GEMAH PEDURUNGAN SEMARANG</t>
  </si>
  <si>
    <t>197108191991031001</t>
  </si>
  <si>
    <t>33.2101.190871.0001</t>
  </si>
  <si>
    <t>58.132.697.2-515.000</t>
  </si>
  <si>
    <t>JL. KEBON SUBUR VI NO.9 RT 004 RW 023, KEBON BATUR MRANGGEN DEMAK</t>
  </si>
  <si>
    <t>197010311991032004</t>
  </si>
  <si>
    <t>33.2101.711070.0003</t>
  </si>
  <si>
    <t>69.483.776.6-515.000</t>
  </si>
  <si>
    <t>JL.PUCANG SENTOSA TIMUR VII/6 BATURSARI MRANGGEN DEMAK</t>
  </si>
  <si>
    <t>197108241991032002</t>
  </si>
  <si>
    <t>33.7404.640871.0003</t>
  </si>
  <si>
    <t>67.310.186.1-517.000</t>
  </si>
  <si>
    <t>KOMPLEK AKPOL BLOK K-47 RT 005 RW 006 GAJAH MUNGKUR</t>
  </si>
  <si>
    <t>197206141992031005</t>
  </si>
  <si>
    <t>33.2101.140672.0001</t>
  </si>
  <si>
    <t>58.132.703.8-515.000</t>
  </si>
  <si>
    <t>PONDOK RADEN PATAH BLOK U NO. 10 RT 09 RW 04 BANDENGREJO MRANGGEN DEMAK</t>
  </si>
  <si>
    <t>197004201993031006</t>
  </si>
  <si>
    <t>33.7413.200470.0002</t>
  </si>
  <si>
    <t>24.587.269.2-517.000</t>
  </si>
  <si>
    <t>KLIPANG PESONA ASRI K.178SEMARANG</t>
  </si>
  <si>
    <t>196908021993032004</t>
  </si>
  <si>
    <t>33.1014.208690.004</t>
  </si>
  <si>
    <t>JL.PUCANG JAJAR NO.8 BATURSARI MRANGGEN DEMAK</t>
  </si>
  <si>
    <t>196807271989031007</t>
  </si>
  <si>
    <t>33.2101.270768.0010</t>
  </si>
  <si>
    <t>58.132.694.9-515.000</t>
  </si>
  <si>
    <t>197201021993032003</t>
  </si>
  <si>
    <t>33.7102.420172.0001</t>
  </si>
  <si>
    <t>77.029.909.7-524.000</t>
  </si>
  <si>
    <t xml:space="preserve">PONDOK ASRI I RT 25 RW 11 E106 MADUSARI SECANG KAB MAGELANG </t>
  </si>
  <si>
    <t>197502252009032003</t>
  </si>
  <si>
    <t>33.7409.650275.0004</t>
  </si>
  <si>
    <t>47.620.666.9-517.001</t>
  </si>
  <si>
    <t>GRAHA WAHID CLUSTER PARIS A3B SAMBIROTO, RT.002 RW.010TEMBALANG, SEMARANG</t>
  </si>
  <si>
    <t>198307292009032006</t>
  </si>
  <si>
    <t>33.7410.690783.0002</t>
  </si>
  <si>
    <t>34.271.837.6-517.000</t>
  </si>
  <si>
    <t>BUMI WANA MUKTI BLOK B2/21 RT.04 RW.04 SAMBIROTO, TEMBALANG, SEMARANG</t>
  </si>
  <si>
    <t>33.7413.411067.0004</t>
  </si>
  <si>
    <t>58.132.749.1-503.000</t>
  </si>
  <si>
    <t>Jl. PUSPANJOLO BARAT II/17RT.03 RW.03CABEAN, SEMARANG</t>
  </si>
  <si>
    <t>196701242007012009</t>
  </si>
  <si>
    <t>33.7404.640167.0001</t>
  </si>
  <si>
    <t>48.439.135.4-504.000</t>
  </si>
  <si>
    <t>JL. SYUHADA RAYA NO.17 RT.03/X RT.03 RW.X PEDURUNGAN TENGAH, PEDURUNGAN KOTA SEMARANG 50192</t>
  </si>
  <si>
    <t>196607241994032007</t>
  </si>
  <si>
    <t>33.7406.640766.0004</t>
  </si>
  <si>
    <t>58.132.709.5-518.000</t>
  </si>
  <si>
    <t>JL.PANDA TIMUR I/A-6 PALEBON RT. 006/ RW.010 PEDURUNGAN SEMARANG</t>
  </si>
  <si>
    <t>197109211993032006</t>
  </si>
  <si>
    <t>33.7406.610971.0002</t>
  </si>
  <si>
    <t>58.132.707.9-518.000</t>
  </si>
  <si>
    <t>PERUM. PERMATA WOLTER MONGINSIDI PERMAI KAV. 81 RT 03 RW XI PEDURUNGAN TENGAH SEMARANG</t>
  </si>
  <si>
    <t>197409071998031006</t>
  </si>
  <si>
    <t>33.7406.070974.0004</t>
  </si>
  <si>
    <t>58.132.715.2-518.000</t>
  </si>
  <si>
    <t>PLAMONGANSARI RT 003/ RW 009 KELURAHAN PLAMONGANSARI KECAMATAN PEDURUNGAN KOTA SEMARANG</t>
  </si>
  <si>
    <t>197311271994031004</t>
  </si>
  <si>
    <t>33.2216.271173.0001</t>
  </si>
  <si>
    <t>58.132.710.3-505.000</t>
  </si>
  <si>
    <t>GLAGAH REJOSARI, KEC. BANCAK KAB.SEMARANG</t>
  </si>
  <si>
    <t>196912241995022001</t>
  </si>
  <si>
    <t>33.7406.641269.0002</t>
  </si>
  <si>
    <t>25.469.436.7-518.000</t>
  </si>
  <si>
    <t>JL. DEWI SARTIKA TIMUR VIII/5 RT 04 RW 05 SUKOREJO GUNUNG PATI SEMARANG</t>
  </si>
  <si>
    <t>196905271989031005</t>
  </si>
  <si>
    <t>33.7413.270569.0005</t>
  </si>
  <si>
    <t>48.353.701.5-517.000</t>
  </si>
  <si>
    <t>JL. TEMBALANG BARU II/95 RT 003 RW 005 SEMARANG</t>
  </si>
  <si>
    <t>197102101991012001</t>
  </si>
  <si>
    <t>33.7406.500271.0002</t>
  </si>
  <si>
    <t>58.132.696.4-517.000</t>
  </si>
  <si>
    <t>JL.DINAR MAS XIV/4 METESEH TEMBALANG SEMARANG</t>
  </si>
  <si>
    <t>197001051990031007</t>
  </si>
  <si>
    <t>34.0415.050170.0001</t>
  </si>
  <si>
    <t>58.132.695.6-542.000</t>
  </si>
  <si>
    <t>KARANGWUNI BANGUNKERTO TURI SLEMAN</t>
  </si>
  <si>
    <t>197201181992031007</t>
  </si>
  <si>
    <t>33.0804.180172.0001</t>
  </si>
  <si>
    <t>58.132.702.0-524.000</t>
  </si>
  <si>
    <t>BEROKAN SIRAHAN  SALAM MAGELANG</t>
  </si>
  <si>
    <t>197403211997031003</t>
  </si>
  <si>
    <t>33.7407.210374.0006</t>
  </si>
  <si>
    <t>58.132.714.5-508.000</t>
  </si>
  <si>
    <t>JL. WONODRI BARU 42 RT 02 RW 03</t>
  </si>
  <si>
    <t>197510231995031002</t>
  </si>
  <si>
    <t>33.7406.231075.0003</t>
  </si>
  <si>
    <t>58.132.712.9-518.000</t>
  </si>
  <si>
    <t>JL. BAYU PRASETYA TIMUR II/42 BANGETAYU WETAN RT 10 RW 03 GENUK SEMARANG</t>
  </si>
  <si>
    <t>197904111998032002</t>
  </si>
  <si>
    <t>33.7406.510479.0004</t>
  </si>
  <si>
    <t>58.132.717.8-518.000</t>
  </si>
  <si>
    <t>MERPATI II/16 RT 007 RW 009</t>
  </si>
  <si>
    <t>197612232000032005</t>
  </si>
  <si>
    <t>33.7406.631276.0005</t>
  </si>
  <si>
    <t>58.132.721.0-518.000</t>
  </si>
  <si>
    <t>JL. DOLOK LOR RAYA III NO. 36 RT 007 RW 004 TLOGOSARI WETAN SEMARANG</t>
  </si>
  <si>
    <t>196611171992032004</t>
  </si>
  <si>
    <t>33.7406.571166.0001</t>
  </si>
  <si>
    <t>69.108.481.8-518.000</t>
  </si>
  <si>
    <t>JL. MERPATI BARAT 18 PEDURNGAN TENGAH</t>
  </si>
  <si>
    <t>197011051993032008</t>
  </si>
  <si>
    <t>33.7413.451170.0009</t>
  </si>
  <si>
    <t>58.132.706.1-517.000</t>
  </si>
  <si>
    <t>DINAR MAS XI/20 PERUM.KORPRI METESEH TEMBALANG SEMARANG</t>
  </si>
  <si>
    <t>197405281999032001</t>
  </si>
  <si>
    <t>33.7406.680574.0005</t>
  </si>
  <si>
    <t>58.132.720.2-518.000</t>
  </si>
  <si>
    <t>PEDURUNGAN TENGAH IV B RT. 001/ RW.002 PEDURUNGAN SEMARANG</t>
  </si>
  <si>
    <t>197409231999032008</t>
  </si>
  <si>
    <t>33.7414.670974.0001</t>
  </si>
  <si>
    <t>58.132.718.6-504.000</t>
  </si>
  <si>
    <t>JL. SATRIA UTARA H.231 HASANUDIN SEMARANG</t>
  </si>
  <si>
    <t>197309242000031005</t>
  </si>
  <si>
    <t>33.7405.240973.0004</t>
  </si>
  <si>
    <t>87.136.651.4-518.000</t>
  </si>
  <si>
    <t>BANGETAYU KULON RT 02 RW 03 GENUK SEMARANG</t>
  </si>
  <si>
    <t>196904081999032003</t>
  </si>
  <si>
    <t>33.2406.480469.0001</t>
  </si>
  <si>
    <t>58.132.719.4-513.000</t>
  </si>
  <si>
    <t>JL. REJO TARUNO NO. 42 RT. 003 / RW. 001 LIMBANGAN KENDAL</t>
  </si>
  <si>
    <t>197304091997032004</t>
  </si>
  <si>
    <t>33.7407.490473.0001</t>
  </si>
  <si>
    <t>58.132.716.0-518.000</t>
  </si>
  <si>
    <t>JL.TAMAN UDAN RIRIS III/20 TLOGOSARI PEDURUNGAN SEMARANG</t>
  </si>
  <si>
    <t>197408071996032004</t>
  </si>
  <si>
    <t>33.2101.470874.0008</t>
  </si>
  <si>
    <t>58.132.713.7-515.000</t>
  </si>
  <si>
    <t>PERUM DOLOG BLOK I NO.139 TLOGOSARI WETAN PEDURUNGAN SEMARANG</t>
  </si>
  <si>
    <t>196804021991011002</t>
  </si>
  <si>
    <t>33.7406.020468.0004</t>
  </si>
  <si>
    <t>69.108.479.2-518.000</t>
  </si>
  <si>
    <t>JL. BAYU PRASETYA TIMUR V/A 50 RT. 005/003 KEL. BANGETAYU WETAN GENUK SEMARANG</t>
  </si>
  <si>
    <t>197301221994031002</t>
  </si>
  <si>
    <t>33.7404.220173.0004</t>
  </si>
  <si>
    <t>69.108.955.2-518.000</t>
  </si>
  <si>
    <t>JL. KLIPANG PESONA ASRI III/A.280 RT. 012/ RW. 028SENDANG MULYO TEMBALANG SEMARANG</t>
  </si>
  <si>
    <t>197103041997031004</t>
  </si>
  <si>
    <t>33.1903.040371.0003</t>
  </si>
  <si>
    <t>69.483.752.7-506.000</t>
  </si>
  <si>
    <t>JATI WETAN RT. 003 RW. 002 JATI, KUDUS</t>
  </si>
  <si>
    <t>197009091998032004</t>
  </si>
  <si>
    <t>33.7402.490970.0002</t>
  </si>
  <si>
    <t>58.132.759.0-504.000</t>
  </si>
  <si>
    <t>JL. LODAM II BARUTIKUNG SEMARANG</t>
  </si>
  <si>
    <t>197511271998032005</t>
  </si>
  <si>
    <t>33.7411.671175.0003</t>
  </si>
  <si>
    <t>77.029.882.6-517.000</t>
  </si>
  <si>
    <t>SANINTEN TIMUR IV/29 BANYUMANIK SEMARANG</t>
  </si>
  <si>
    <t>197412231999032004</t>
  </si>
  <si>
    <t>33.7414.631274.0001</t>
  </si>
  <si>
    <t>58.132.760.8-513.000</t>
  </si>
  <si>
    <t>JATISARI PERMAI B 12 B/15 RT 011 RW 009 MIJEN SEMARANG</t>
  </si>
  <si>
    <t>198305022011012014</t>
  </si>
  <si>
    <t>33.7411.420583.0001</t>
  </si>
  <si>
    <t>78.049.306.0-517.000</t>
  </si>
  <si>
    <t>JL. SAWUNGGALING SELATAN NO.12  PADANGSARI BANYUMANIK SEMARANG</t>
  </si>
  <si>
    <t>198405172011012007</t>
  </si>
  <si>
    <t>31.7506.570584.0020</t>
  </si>
  <si>
    <t>36.206.109.5-004.000</t>
  </si>
  <si>
    <t>JL KOMARUDIN II NO 16 RT:002 RW:005  PENGGILINGAN CAKUNG JAKARTA TIMUR</t>
  </si>
  <si>
    <t>196310021992031005</t>
  </si>
  <si>
    <t>33.2101.031106.0028</t>
  </si>
  <si>
    <t>77.858.933.3-515.000</t>
  </si>
  <si>
    <t>JL.PUCANG SENTOSA BARAT III/2 PERUMNAS PUCANG GADING BATURSARI MRANGGEN DEMAK</t>
  </si>
  <si>
    <t>197904152010012010</t>
  </si>
  <si>
    <t>33.7411.550479.0006</t>
  </si>
  <si>
    <t>89.336.184.0-517.000</t>
  </si>
  <si>
    <t xml:space="preserve">GRIYA PAYUNG INDAH F 3 PUDAK PAYUNG BANYUMANIK SEMARANG </t>
  </si>
  <si>
    <t>197910152010012016</t>
  </si>
  <si>
    <t>33.7410.551079.0005</t>
  </si>
  <si>
    <t>77.595.811.9-517.000</t>
  </si>
  <si>
    <t>PERUM DURENAN ASRI BLOK A/6 RT 004 RW 005 METESEH TEMBALANG SEMARANG</t>
  </si>
  <si>
    <t>198109292010012015</t>
  </si>
  <si>
    <t>33.7411.690981.0003</t>
  </si>
  <si>
    <t>89.336.187.3-504.000</t>
  </si>
  <si>
    <t xml:space="preserve">JLN. PALGUNADI SELATAN NO 48 RT 9 RW III BULU LOR SEMARANG UTARA </t>
  </si>
  <si>
    <t>198210112010012023</t>
  </si>
  <si>
    <t>33.7406.511082.0007</t>
  </si>
  <si>
    <t>89.336.186.5-518.000</t>
  </si>
  <si>
    <t>JL. PEDURUNGAN KIDUL I/65 RT 002 RW 01 GEMAH PEDURUNGAN SEMARANG</t>
  </si>
  <si>
    <t>196511171991031006</t>
  </si>
  <si>
    <t>33.7406.171165.0002</t>
  </si>
  <si>
    <t>69.108.457.8-518.000</t>
  </si>
  <si>
    <t>TLOGO PANCING IV RT 02 RW 07 TLOGO MULYO SEMARANG</t>
  </si>
  <si>
    <t>197503212006042002</t>
  </si>
  <si>
    <t>33.7412.610375.0001</t>
  </si>
  <si>
    <t>79.269.173.5-517.000</t>
  </si>
  <si>
    <t>JL. BANGUN HARJA I/21 AMPOSARI RT.08/RW.03 KEDUNGMUNDU TEMBALANG SEMARANG</t>
  </si>
  <si>
    <t>196812011992032005</t>
  </si>
  <si>
    <t>33.7406.411268.0002</t>
  </si>
  <si>
    <t>49.073.788.9-518.000</t>
  </si>
  <si>
    <t>JL. SIDOASIH I NO.59 TLOGOSARI RT.03 RW.07 KEL.MUKTIHARJO KIDUL KEC.PEDURUNGAN KODYA SEMARANG PROV.JATENG</t>
  </si>
  <si>
    <t>197706081999032004</t>
  </si>
  <si>
    <t>33.1018.480677.0002</t>
  </si>
  <si>
    <t>69.483.780.8-525.000</t>
  </si>
  <si>
    <t>DK. KARANGANOM RT 001 RW 005 KARANGANOM KLATEN</t>
  </si>
  <si>
    <t>197802131997032002</t>
  </si>
  <si>
    <t>33.7406.530278.0002</t>
  </si>
  <si>
    <t>58.132.777.2-503.000</t>
  </si>
  <si>
    <t>GATOT SUBROTO IA PUROYOSO NGALIYAN SEMARANG</t>
  </si>
  <si>
    <t>196611161989032005</t>
  </si>
  <si>
    <t>33.1026.561166.0002</t>
  </si>
  <si>
    <t>47.636.023.5-525.999</t>
  </si>
  <si>
    <t>CANDIREJO RT 01 RW 12 DANGURAN KLATEN SELATAN KLATEN JAWA TENGAH</t>
  </si>
  <si>
    <t>196501211992031011</t>
  </si>
  <si>
    <t>33.7401.210165.0001</t>
  </si>
  <si>
    <t>58.132.704.6-512.000</t>
  </si>
  <si>
    <t>JL.PEKUNDEN TENGAH 1105 PEKUNDEN SEMARANG</t>
  </si>
  <si>
    <t>196409241991031003</t>
  </si>
  <si>
    <t>33.7405.240964.0001</t>
  </si>
  <si>
    <t>58.132.701.2-518.000</t>
  </si>
  <si>
    <t xml:space="preserve">JL.BAYU PRASETYA TIMUR V/85 RT 005 RW 003 BANGETAYU WETAN GENUK SEMARANG </t>
  </si>
  <si>
    <t>197003071998031006</t>
  </si>
  <si>
    <t>33.7402.070370.0002</t>
  </si>
  <si>
    <t>58.132.761.6-504.000</t>
  </si>
  <si>
    <t>JL. GASEMSARI RT 07 RW 03 TLOGOMULYO PEDURUNGAN SEMARANG</t>
  </si>
  <si>
    <t>197511101999031008</t>
  </si>
  <si>
    <t>33.2109.101175.0001</t>
  </si>
  <si>
    <t>69.108.466.9-515.000</t>
  </si>
  <si>
    <t>DS. KUWARON GROBOGAN</t>
  </si>
  <si>
    <t>197112021993032003</t>
  </si>
  <si>
    <t>33.7404.421271.0001</t>
  </si>
  <si>
    <t>69.108.477.6-518.000</t>
  </si>
  <si>
    <t>JL. GRAND AMARTA BLOK A-5 NO 3 TAMANSARI</t>
  </si>
  <si>
    <t>197306081993032003</t>
  </si>
  <si>
    <t>33.7410.480673.0004</t>
  </si>
  <si>
    <t>58.132.708.7-518.000</t>
  </si>
  <si>
    <t>JL.ZEBRA TENGAH III/3 A PEDURUNGAN KIDUL SEMARANG</t>
  </si>
  <si>
    <t>197209071995032002</t>
  </si>
  <si>
    <t>33.7415.470972.0002</t>
  </si>
  <si>
    <t>58.132.758.2-503.000</t>
  </si>
  <si>
    <t xml:space="preserve">JL. ADYAKSA NO.5 BERINGIN PERMAI 002/015 NGALIYAN </t>
  </si>
  <si>
    <t>33.2101.610171.0001</t>
  </si>
  <si>
    <t>58.132.765.7-517.000</t>
  </si>
  <si>
    <t>KEBON ARUM SELATAN IV/ 3 RT 07 RW 11</t>
  </si>
  <si>
    <t>197312031993031003</t>
  </si>
  <si>
    <t>33.7406.031273.0002</t>
  </si>
  <si>
    <t>58.132.756.6-518.000</t>
  </si>
  <si>
    <t>JL.GEMAH   UTARA   GG  V  NO 2  RT  02  RW 03  PALEBON   PEDURUNGAN  SEMARANG</t>
  </si>
  <si>
    <t>197511261996032001</t>
  </si>
  <si>
    <t>33.7411.661175.0003</t>
  </si>
  <si>
    <t>68.008.506.7-517.000</t>
  </si>
  <si>
    <t>ASRAMA EX BRIGIF V BLOK R-7 RT 003 / RW. 003 SRONDOL KULON BANYUMANIK SEMARANG</t>
  </si>
  <si>
    <t>197003131997032005</t>
  </si>
  <si>
    <t>33.7403.530370.0001</t>
  </si>
  <si>
    <t>69.108.459.4-518.000</t>
  </si>
  <si>
    <t>TM SURYOKUSUMO IV/67 TLOGOSARI RT. 006/021 MUKTIHARJO KIDUL PEDURUNGAN SEMARANG</t>
  </si>
  <si>
    <t>197411122000032001</t>
  </si>
  <si>
    <t>33.7410.521174.0004</t>
  </si>
  <si>
    <t>77.029.871.9-515.000</t>
  </si>
  <si>
    <t>Jl PUCANG ARGO TIMUR III/22 BATURSARI</t>
  </si>
  <si>
    <t>197311292005012010</t>
  </si>
  <si>
    <t>33.7415.691173.0001</t>
  </si>
  <si>
    <t>69.108.470.1-503.000</t>
  </si>
  <si>
    <t>BUKIT PERMATA PURI BLOK B-XII NO. 05, RT 03 RW VIII KEL. BRINGIN, KEC. NGALIYAN, KOTA SEMARANG 50189</t>
  </si>
  <si>
    <t>197302202005012006</t>
  </si>
  <si>
    <t>33.7401.600273.0002</t>
  </si>
  <si>
    <t>58.132.770.7-503.000</t>
  </si>
  <si>
    <t xml:space="preserve">JL. BUKIT BERINGIN ASRI VI / A.155 PERUMNAS BUKIT BERINGIN LESTARI, NGALIYAN SEMARANG   </t>
  </si>
  <si>
    <t>198012132005012012</t>
  </si>
  <si>
    <t>33.7406.531280.0006</t>
  </si>
  <si>
    <t>24.997.145.8-518.000</t>
  </si>
  <si>
    <t>PERMATA SENDANG MULYO KAV. 27 RT 004 RW 29 SENDANG MULYO SEMARANG</t>
  </si>
  <si>
    <t>197910092005011012</t>
  </si>
  <si>
    <t>33.7415.091079.0003</t>
  </si>
  <si>
    <t>58.132.768.1-503.000</t>
  </si>
  <si>
    <t>FELIA REGENCY NO. 26 RT.08 / RW. VII KEL. TAMBAK AJI NGALIYAN SEMARANG</t>
  </si>
  <si>
    <t>198108012005012013</t>
  </si>
  <si>
    <t>33.2411.410881.0005</t>
  </si>
  <si>
    <t>58.132.767.3-524.000</t>
  </si>
  <si>
    <t>GEMUHBLANTEN RT 001/ RW 001 DESA GEMUHBLANTEN KEC. GEMUH KAB.KENDAL</t>
  </si>
  <si>
    <t>198107302005012008</t>
  </si>
  <si>
    <t>33.7415.700781.0001</t>
  </si>
  <si>
    <t>69.483.778.2-503.000</t>
  </si>
  <si>
    <t>JL.KARA RAYA NO. 29 RT 001 RW 010 KEL TAMBAK AJI NGALIYAN SEMARANG</t>
  </si>
  <si>
    <t>198211192005012007</t>
  </si>
  <si>
    <t>33.7408.591182.0005</t>
  </si>
  <si>
    <t>58.132.769.9-517.000</t>
  </si>
  <si>
    <t>JL. TANDANG SELATAN RT 007 RW 010 JOMBLANG CANDISARI SEMARANG</t>
  </si>
  <si>
    <t>198106302005012007</t>
  </si>
  <si>
    <t>33.2101.700681.0005</t>
  </si>
  <si>
    <t>58.132.772.3-515.000</t>
  </si>
  <si>
    <t>JL. KH. ABDUL KARIM RT : 004 RW: 001 MRANGGEN, KEC: MRANGGEN, KAB: DEMAK, JAWA TENGAH</t>
  </si>
  <si>
    <t>198104202005012011</t>
  </si>
  <si>
    <t>33.7406.600481.0005</t>
  </si>
  <si>
    <t>58.132.766.5-518.000</t>
  </si>
  <si>
    <t>JL.SENDANG UTARA 1/26 RT/RW 002/008 KEL/DESA GEMAH KECAMATAN PEDURUNGAN SEMARANG</t>
  </si>
  <si>
    <t>197901272005011008</t>
  </si>
  <si>
    <t>33.7407.270179.0006</t>
  </si>
  <si>
    <t>58.132.773.1-508.000</t>
  </si>
  <si>
    <t>WONODRI KOPEN BARAT I RT: 003 RW: 011 KEC: SEMARANG SELATAN, KOTA: SEMARANG, JAWA TENGAH</t>
  </si>
  <si>
    <t>196406011990031010</t>
  </si>
  <si>
    <t>33.2101.010664.0007</t>
  </si>
  <si>
    <t>08.815.135.2-504.000</t>
  </si>
  <si>
    <t>PONDOK MAJAPAHIT 1 RT 003 RW 004 BANDUNGREJO MRANGGEN</t>
  </si>
  <si>
    <t>198708272011012015</t>
  </si>
  <si>
    <t>33.1407.670887.0004</t>
  </si>
  <si>
    <t>36.206.476.8-528.000</t>
  </si>
  <si>
    <t>PERUMAHAN FATMAWATI ASRI CLUSTER NO. B8 RT 007 RW 025 KELURAHAN SENDANGMULYO KECAMATAN TEMBALANG KOTA SEMARANG JAWA TENGAH</t>
  </si>
  <si>
    <t>198611082011012016</t>
  </si>
  <si>
    <t>33.7406.481186.0003</t>
  </si>
  <si>
    <t>49.210.586.1-518.000</t>
  </si>
  <si>
    <t>JL. MAHESA SELATAN IV A.49 PEDURUNGAN TENGAH PEDURUNGAN SEMARANG</t>
  </si>
  <si>
    <t>197903082006042006</t>
  </si>
  <si>
    <t>35.026.240.8-726.000</t>
  </si>
  <si>
    <t>JL. SRI REJEKI III NO39 RT.01 RW.02 KEL.KALIBANTENG KIDUL KEC.SEMARANG BARAT JAWA TENGAH</t>
  </si>
  <si>
    <t>198001062005011006</t>
  </si>
  <si>
    <t>33.2209.060180.0001</t>
  </si>
  <si>
    <t>67.327.757.0-505.000</t>
  </si>
  <si>
    <t>JL. KARANGREJO II GG PESANTREN NO.10 RT 06/ RW 07, SRONDOL WETAN, BANYUMANIK. SEMARANG</t>
  </si>
  <si>
    <t>198508272011012005</t>
  </si>
  <si>
    <t>33.7410.670885.0003</t>
  </si>
  <si>
    <t>36.205.526.1-517.000</t>
  </si>
  <si>
    <t>JL. GEMAH SARI NO.119 RT.006 RW.004 KEDUNGMUNDU TEMBALANG SEMARANG</t>
  </si>
  <si>
    <t>198507292014022001</t>
  </si>
  <si>
    <t>33.7201.690785.0003</t>
  </si>
  <si>
    <t>98.376.172.7-526.000</t>
  </si>
  <si>
    <t>RT.01 RW.02BLIMBING-GATAKSUKOHARJO</t>
  </si>
  <si>
    <t>198806042014022002</t>
  </si>
  <si>
    <t>33.7404.440688.0001</t>
  </si>
  <si>
    <t>67.316.865.4-518.000</t>
  </si>
  <si>
    <t>JL. SERUNI IX NO.2TLOGOSARI KULONSEMARANG</t>
  </si>
  <si>
    <t>197307021995031002</t>
  </si>
  <si>
    <t>33.7402.020773.0002</t>
  </si>
  <si>
    <t>58.132.711.1-504.000</t>
  </si>
  <si>
    <t>GEMAH PERMAI REGENCY C/18 SEMARANG</t>
  </si>
  <si>
    <t>197405011999032004</t>
  </si>
  <si>
    <t>33.7408.410574.0003</t>
  </si>
  <si>
    <t>58.132.762.4-517.000</t>
  </si>
  <si>
    <t>JL. JOMBLANG PERBALAN L/751 RT 002/RW 002 KEL. CANDI, KEC. CANDISARI, SEMARANG</t>
  </si>
  <si>
    <t>197506131997031002</t>
  </si>
  <si>
    <t>33.7405.130675.0006</t>
  </si>
  <si>
    <t>89.336.153.5-518.000</t>
  </si>
  <si>
    <t>JL. BAYU PRASETYA TIMUR VI 89 RT. 05, RW. 03, KEL.BANGETAYU WETAN, KEC. GENUK KOTA SEMARANG</t>
  </si>
  <si>
    <t>197907302000032001</t>
  </si>
  <si>
    <t>33.7406.900779.0015</t>
  </si>
  <si>
    <t>69.483.774.1-518.000</t>
  </si>
  <si>
    <t>LIMBANGAN  RT 02 RW 03 KEC.LIMBANGAN</t>
  </si>
  <si>
    <t>33.2101.570279.0003</t>
  </si>
  <si>
    <t>67.327.753.9-515.000</t>
  </si>
  <si>
    <t>WARU RT 02/RW 02 KEC MRANGGEN KAB.DEMAK JAWA TENGAH</t>
  </si>
  <si>
    <t>198807152014022002</t>
  </si>
  <si>
    <t>33.7403.550788.0004</t>
  </si>
  <si>
    <t>45.916.906.6-504.000</t>
  </si>
  <si>
    <t>JL. HALMAHERA  IV NO. 30SEMARANG</t>
  </si>
  <si>
    <t>197712071998032002</t>
  </si>
  <si>
    <t>33.7408.471277.0003</t>
  </si>
  <si>
    <t>77.858.928.3-505.000</t>
  </si>
  <si>
    <t>PERUM GRAHA CITRA LESTARI NO. 3 RT.007/006 KEDUNGMUNDU TEMBALANG SEMARANG</t>
  </si>
  <si>
    <t>196111221983031008</t>
  </si>
  <si>
    <t>33.7411.221161.0002</t>
  </si>
  <si>
    <t>58.132.684.0-508.000</t>
  </si>
  <si>
    <t>JL. PALANG RAYA ASRI V NO.155 RT.001 / 007 SEMARANG</t>
  </si>
  <si>
    <t>196103151984012001</t>
  </si>
  <si>
    <t>33.7406.550361.0002</t>
  </si>
  <si>
    <t>69.108.453.7-518.000</t>
  </si>
  <si>
    <t>JL.PLAMONGAN HIJAU NO.15 PEDURUNGAN KIDUL SEMARANG</t>
  </si>
  <si>
    <t>196201281985011001</t>
  </si>
  <si>
    <t>34.0302.801620.001</t>
  </si>
  <si>
    <t>69.483.755.0-545.000</t>
  </si>
  <si>
    <t>LOGANDENG RT.04 RW.02 PLAYEN GUNUNG KIDUL YOGYAKARTA</t>
  </si>
  <si>
    <t>196309171986031011</t>
  </si>
  <si>
    <t>33.7406.170963.0001</t>
  </si>
  <si>
    <t>58.132.730.1-518.000</t>
  </si>
  <si>
    <t>JL. PLAMONGAN HIJAU NO. 16 RT. 004/ RW. 008 PEDURUNGAN KIDUL SEMARANG</t>
  </si>
  <si>
    <t>196407171987031010</t>
  </si>
  <si>
    <t>33.2101.170764.001</t>
  </si>
  <si>
    <t>09.842.972.3-515.000</t>
  </si>
  <si>
    <t>PUCANG GADING RAYA 89 BATURSARI MRANGGEN DEMAK</t>
  </si>
  <si>
    <t>196506021988021003</t>
  </si>
  <si>
    <t>33.7407.020665.0004</t>
  </si>
  <si>
    <t>58.132.683.2-518.000</t>
  </si>
  <si>
    <t>JL. GERGAJI PELEM V/25 RT. 01 / 006KEL. MUGASARI KEC. SEMARANG SELATAN</t>
  </si>
  <si>
    <t>196703021988032008</t>
  </si>
  <si>
    <t>33.1412.420368.0009</t>
  </si>
  <si>
    <t>58.132.732.7-528.000</t>
  </si>
  <si>
    <t>CANDEN, KETRO, SRAGEN</t>
  </si>
  <si>
    <t>196509281989032006</t>
  </si>
  <si>
    <t>33.2101.680965.0001</t>
  </si>
  <si>
    <t>68.950.457.9-510.00</t>
  </si>
  <si>
    <t>PONDOK MAJAPAHIT BLOK Q-4 RT 006 RW 004BANDUNGREJO MRANGGEN</t>
  </si>
  <si>
    <t>196212081989041002</t>
  </si>
  <si>
    <t>33.7411.408126.2000</t>
  </si>
  <si>
    <t>47.448.882.2-503.000</t>
  </si>
  <si>
    <t>JL.ARJUNA RT 02 RW 02 MIJEN KEC.MIJEN</t>
  </si>
  <si>
    <t>196904071992032008</t>
  </si>
  <si>
    <t>33.7404.470469.0001</t>
  </si>
  <si>
    <t>68.711.013.0-518.000</t>
  </si>
  <si>
    <t>JL SIDOASIH RAYA NO 25 RT.7/RW.7, MUKTIHARJO KIDUL, PEDURUNGAN, SEMARANG</t>
  </si>
  <si>
    <t>196409121983031001</t>
  </si>
  <si>
    <t>33.7405.120964.0001</t>
  </si>
  <si>
    <t>69.483.753.5-518.000</t>
  </si>
  <si>
    <t>JL.PALEBON TENGAH IA/03 PALEBON PEDURUNGAN SEMARANG</t>
  </si>
  <si>
    <t>196107081981111001</t>
  </si>
  <si>
    <t>33.7413.080761.0001</t>
  </si>
  <si>
    <t>58.132.753.3-503.000</t>
  </si>
  <si>
    <t>JL.PAMULARSIH VI/21 BOJONGSALAMAN SEMARANG BARAT</t>
  </si>
  <si>
    <t>196908241994032003</t>
  </si>
  <si>
    <t>33.2415.640869.0001</t>
  </si>
  <si>
    <t>69.483.779.0-513.000</t>
  </si>
  <si>
    <t>AMENGAMENGAN NO 13 RT.01/RW.01,PEGULON,KENDAL</t>
  </si>
  <si>
    <t>197905151999031004</t>
  </si>
  <si>
    <t>33.7415.250211.0003</t>
  </si>
  <si>
    <t>58.132.780.6-503.000</t>
  </si>
  <si>
    <t>JL. CANDI KALASAN RT 06 RW 11 KEL. KALIPANCUR KEC. NGALIYAN SEMARANG</t>
  </si>
  <si>
    <t>197604041999032005</t>
  </si>
  <si>
    <t>33.7406.440476.0002</t>
  </si>
  <si>
    <t>58.132.779.8-518.000</t>
  </si>
  <si>
    <t>PLAMONGAN SARI RT 001 RW 004 PEDURUNGAN SEMARANG</t>
  </si>
  <si>
    <t>197903131999032002</t>
  </si>
  <si>
    <t>33.2101.530379.0002</t>
  </si>
  <si>
    <t>58.132.778.0-515.000</t>
  </si>
  <si>
    <t>JL KEBON SUBUR VI NO.9 RT 04 RW 23 KEBON BATUR MRANGGEN DEMAK</t>
  </si>
  <si>
    <t>198703062015021001</t>
  </si>
  <si>
    <t>33.7401.060387.0003</t>
  </si>
  <si>
    <t>09.732.947.8-509.000</t>
  </si>
  <si>
    <t>JL PONCOWOLO BARAT IV /596 RT 05 RW 06 KEL PENDRIKAN KEC SEMARANG TENGAH KOTA SEMARANG 50131</t>
  </si>
  <si>
    <t>197010101997032006</t>
  </si>
  <si>
    <t>33.7406.501070.0002</t>
  </si>
  <si>
    <t>77.029.908.9-518.000</t>
  </si>
  <si>
    <t>JL SINGA TENGAH II NO 5 RT 08 RW 06</t>
  </si>
  <si>
    <t>197202171995032001</t>
  </si>
  <si>
    <t>33.7408.570272.0005</t>
  </si>
  <si>
    <t>69.108.482.6-517.000</t>
  </si>
  <si>
    <t>PUCANG INDAH III NO. 3 BATURSARI MRANGGEN DEMAK</t>
  </si>
  <si>
    <t>197402091994031004</t>
  </si>
  <si>
    <t>33.2108.090274.0001</t>
  </si>
  <si>
    <t>89.336.152.7-515.000</t>
  </si>
  <si>
    <t>KAPILNGAN RT 04 RW 20 JEBRES SURAKARTA</t>
  </si>
  <si>
    <t>197504131999031002</t>
  </si>
  <si>
    <t>33.2102.130475.0003</t>
  </si>
  <si>
    <t>58.132.783.0-515.000</t>
  </si>
  <si>
    <t>JRAGUNG RT 01 RW 05 KARANGAWEN</t>
  </si>
  <si>
    <t>196606021991032004</t>
  </si>
  <si>
    <t>33.7407.420666.0002</t>
  </si>
  <si>
    <t>58.132.755.8-508.000</t>
  </si>
  <si>
    <t>JL. MUGAS DALAM II NO. 4 SEMARANG</t>
  </si>
  <si>
    <t>198106292008012009</t>
  </si>
  <si>
    <t>33.7407.690681.0002</t>
  </si>
  <si>
    <t>58.132.796.2-507.000</t>
  </si>
  <si>
    <t>GEMAH KUMALA NO. 11 RT. 004 / RW. 006 PEDURUNGAN SEMARANG</t>
  </si>
  <si>
    <t>198706282011012012</t>
  </si>
  <si>
    <t>33.1410.680687.0001</t>
  </si>
  <si>
    <t>36.334.630.5-528.000</t>
  </si>
  <si>
    <t>JL GEMAH KENCANA III/19KEL GEMAH KEC PEDURUNGAN SEMARANG</t>
  </si>
  <si>
    <t>197805012008042001</t>
  </si>
  <si>
    <t>17.7102.410578.0001</t>
  </si>
  <si>
    <t>14.384.693.9-311.001</t>
  </si>
  <si>
    <t>JL. PANDA BARAT V NO. 18 RT.006 RW.005 KEL.PALEBON KEC. PEDURUNGAN KOTA SEMARANG PROV. JAWA TENGAH</t>
  </si>
  <si>
    <t>197802232006042005</t>
  </si>
  <si>
    <t>33.7403.630278.0001</t>
  </si>
  <si>
    <t>58.132.784.8-504.000</t>
  </si>
  <si>
    <t>JL. SINAR LESTARI INDAH BLOK C NO. 7  RT 7 RW 6  KEDUNGMUNDU SEMARANG</t>
  </si>
  <si>
    <t>198212162006042014</t>
  </si>
  <si>
    <t>33.7412.561282.0001</t>
  </si>
  <si>
    <t>47.863.505.5-503.000</t>
  </si>
  <si>
    <t>PAKINTELAN RT.02 RW.03GUNUNG PATI SEMARANG</t>
  </si>
  <si>
    <t>198405232006042012</t>
  </si>
  <si>
    <t>52.0201.630584.0004</t>
  </si>
  <si>
    <t>49.779.967.6-915.000</t>
  </si>
  <si>
    <t xml:space="preserve">JLN. TGH L MUH FAIZAL NO. 189RT.005/RW. 001 TIWUGALIH LOMBOK TENGAH. NTB </t>
  </si>
  <si>
    <t>197602251999031005</t>
  </si>
  <si>
    <t>33.7407.250276.0006</t>
  </si>
  <si>
    <t>58.132.781.4-518.000</t>
  </si>
  <si>
    <t>JL. BAYU PRASETYA TIMUR RAYA NO.150 RT005 RW 003 GENUK SEMARANG</t>
  </si>
  <si>
    <t>197702031999031003</t>
  </si>
  <si>
    <t>33.7406.030277.0006</t>
  </si>
  <si>
    <t>58.132.782.2-518.000</t>
  </si>
  <si>
    <t>TLOGOSARI WETAN RT 02 RW 02 JL SYUHADA SEMARANG</t>
  </si>
  <si>
    <t>197901212006042009</t>
  </si>
  <si>
    <t>33.7408.610179.0006</t>
  </si>
  <si>
    <t>58.132.785.5-517.000</t>
  </si>
  <si>
    <t>JL. SENDANG UTARA III RT 01 RW 07 KEL. GEMAH KEC. PEDURUNGAN KOTA SEMARANG</t>
  </si>
  <si>
    <t>198010282000032001</t>
  </si>
  <si>
    <t>33.7404.681080.0001</t>
  </si>
  <si>
    <t>77.858.934.1-518.000</t>
  </si>
  <si>
    <t>JL. BINTORO III NO. 5 SEMARANG</t>
  </si>
  <si>
    <t>197911162000031003</t>
  </si>
  <si>
    <t>33.7406.161179.0004</t>
  </si>
  <si>
    <t>36.150.618.1-517.000</t>
  </si>
  <si>
    <t>PRP II Q 4 SRIWULAN SAYUNG</t>
  </si>
  <si>
    <t>197511132006042007</t>
  </si>
  <si>
    <t>33.7409.531175.0003</t>
  </si>
  <si>
    <t>77.392.747.0-517.000</t>
  </si>
  <si>
    <t>JL KENDENG II/B NO 13/B RT 05 RW 03 KEL BENDAN NGISOR KEC GAJAH MUNGKUR SEMARANG</t>
  </si>
  <si>
    <t>198207122008012008</t>
  </si>
  <si>
    <t>33.7411.520702.0010</t>
  </si>
  <si>
    <t>67.327.837.0-517.000</t>
  </si>
  <si>
    <t>JL.KERUING II/113 RT.02 RW.16 BANYUMANIK SEMARANG 50263</t>
  </si>
  <si>
    <t>197806142005021004</t>
  </si>
  <si>
    <t>33.7406.140678.0003</t>
  </si>
  <si>
    <t>57.440.995.9-518.000</t>
  </si>
  <si>
    <t>JL. SENDANG UTARA I/26 RT 002 RW 008 GEMAH PEDURUNGAN SEMARANG</t>
  </si>
  <si>
    <t>197401012006041004</t>
  </si>
  <si>
    <t>33.7410.010174.0001</t>
  </si>
  <si>
    <t>68.502.373.1-517.000</t>
  </si>
  <si>
    <t>JL. FATMAWATI TEGALKANGKUNG X RT 05 RW II KEDUNGMUNDU TEMBALANG SEMARANG</t>
  </si>
  <si>
    <t>197706092008011009</t>
  </si>
  <si>
    <t>33.7406.090677.0002</t>
  </si>
  <si>
    <t>58.132.797.0-518.000</t>
  </si>
  <si>
    <t>PERUM. GRAHA MUKTI RESINDENCE NO. 48 RT 010 RW 007 TLOGOMULYO PEDURUNGAN SEMARANG</t>
  </si>
  <si>
    <t>198010102008012026</t>
  </si>
  <si>
    <t>33.7408.501080.0004</t>
  </si>
  <si>
    <t>58.132.798.8-517.000</t>
  </si>
  <si>
    <t>JL. JANGLI KRAJAN IV/230RT.01 RW.IIIJATINGALEH, CANDISARI, SEMARANG</t>
  </si>
  <si>
    <t>198104062008012007</t>
  </si>
  <si>
    <t>33.7411.460481.0005</t>
  </si>
  <si>
    <t>69.108.465.1-508.000</t>
  </si>
  <si>
    <t>JL. ERLANGGA BARAT VI NO.11 RT.07 RW.IV KEL.PLEBURAN KEC. SEMARANG SELATAN</t>
  </si>
  <si>
    <t>197705172006041007</t>
  </si>
  <si>
    <t>33.7410.170577.0002</t>
  </si>
  <si>
    <t>70.050.021.8-517.000</t>
  </si>
  <si>
    <t>KLIPANG PESONA ASRI III L-378 RT.07 RW.28 KEL.SENDANG MULYO KEC. TEMBALANG KODYA SEMARANG PROV. JATENG</t>
  </si>
  <si>
    <t>197705111998031004</t>
  </si>
  <si>
    <t>33.7414.121205.0915</t>
  </si>
  <si>
    <t>58.132.787.1-503.000</t>
  </si>
  <si>
    <t>GENUK RT 01 RW 02 TAMBANGAN MIJEN SEMARANG</t>
  </si>
  <si>
    <t>198008252010012010</t>
  </si>
  <si>
    <t>33.2104.650880.0005</t>
  </si>
  <si>
    <t>89.674.745.8-515.999</t>
  </si>
  <si>
    <t>DS.SRIWULAN RT.01 RW.I SAYUNG DEMAK 59563</t>
  </si>
  <si>
    <t>198104202009031006</t>
  </si>
  <si>
    <t>33.7408.200481.0005</t>
  </si>
  <si>
    <t>58.680.664.8-517.000</t>
  </si>
  <si>
    <t>PERUM. KLIPANG PESONA ASRI III BLOK A- 266 SENDANGMULYO TEMBALANG SEMARANG</t>
  </si>
  <si>
    <t>198412192009032006</t>
  </si>
  <si>
    <t>33.7415.591284.0002</t>
  </si>
  <si>
    <t>89.781.539.5-503.000</t>
  </si>
  <si>
    <t>PANDANA MERDEKA BLOK H/41RT.04 RW.III, BERINGIN, NGALIYANSEMARANG</t>
  </si>
  <si>
    <t>198602252009032010</t>
  </si>
  <si>
    <t>33.7406.650286.0005</t>
  </si>
  <si>
    <t>89.781.537.9-518.000</t>
  </si>
  <si>
    <t>JL TLOGOTIMUN RT.02 RW.VIIIKALICARI, PEDURUNGAN, SEMARANG</t>
  </si>
  <si>
    <t>198011212010011010</t>
  </si>
  <si>
    <t>33.7410.211180.0004</t>
  </si>
  <si>
    <t>34.558.334.8-517.000</t>
  </si>
  <si>
    <t>JL. BUKIT MELATI VIII E.50 RT 02 RW 22 SENDANGMULYO TEMBALANG  SEMARANG</t>
  </si>
  <si>
    <t>198610152015021002</t>
  </si>
  <si>
    <t>33.1104.151086.0003</t>
  </si>
  <si>
    <t>72.890.735.3-532.000</t>
  </si>
  <si>
    <t>JL MANGUNNAGORO 30 A DK CARIKAN RT 03 RW 04  KEL SUKOHARJO KEC SUKOHARJO 57512</t>
  </si>
  <si>
    <t>198404222009032009</t>
  </si>
  <si>
    <t>33.2101.620484.0004</t>
  </si>
  <si>
    <t>54.585.937.3-515.000</t>
  </si>
  <si>
    <t>TAMAN BATUR SARI INDAH RT 005 RW 036 MRANGGEN DEMAK</t>
  </si>
  <si>
    <t>198111012009032005</t>
  </si>
  <si>
    <t>33.7406.411181.0004</t>
  </si>
  <si>
    <t>36.070.855.6-518.000</t>
  </si>
  <si>
    <t>JL.PATIUNUS VI/15 RT.08 RW.11 PANDEAN LAMPER GAYAMSARI SEMARANG</t>
  </si>
  <si>
    <t>198501022009032008</t>
  </si>
  <si>
    <t>33.7411.420185.0002</t>
  </si>
  <si>
    <t>35.620.257.2-517.000</t>
  </si>
  <si>
    <t>JL. ERLANGGA UTARA IV NO.6 RT.06 RW.05 TEMBALANG, SEMARANG 50272</t>
  </si>
  <si>
    <t>198501122009032005</t>
  </si>
  <si>
    <t>33.2102.520185.0003</t>
  </si>
  <si>
    <t>45.343.601.6-515.000</t>
  </si>
  <si>
    <t>DS. PUNDENARUM RT.01 RW.10 KARANGAWEN-DEMAK 59566</t>
  </si>
  <si>
    <t>198104152010012020</t>
  </si>
  <si>
    <t>33.7404.550481.0003</t>
  </si>
  <si>
    <t>54.230.988.5-518.000</t>
  </si>
  <si>
    <t>ASPOL KABLUK NO.7 RT.04 RW.06 GAYAMSARI SEMARANG 50161</t>
  </si>
  <si>
    <t>198510012010011016</t>
  </si>
  <si>
    <t>33.7410.020714.0011</t>
  </si>
  <si>
    <t>24.754.888.6-518.000</t>
  </si>
  <si>
    <t xml:space="preserve">JL. SATRIO WIBOWO 3 NO 52 RT 08 RW 08 TLOGOSARI KULON PEDURUNGAN SEMARANG </t>
  </si>
  <si>
    <t>198111152010011010</t>
  </si>
  <si>
    <t>33.7415.151181.0001</t>
  </si>
  <si>
    <t>67.317.504.8.503.000</t>
  </si>
  <si>
    <t xml:space="preserve">WATES RT 02 RW 03 WATES NGALYAN SEMARANG </t>
  </si>
  <si>
    <t>198306122010012018</t>
  </si>
  <si>
    <t>33.7409.520683.0001</t>
  </si>
  <si>
    <t>89.336.163.4-518.000</t>
  </si>
  <si>
    <t>JL. PANDA UTARA I NO. 15 RT 8 RW 5 PALEBON, PEDURUNGAN SEMARANG</t>
  </si>
  <si>
    <t>198706212010012012</t>
  </si>
  <si>
    <t>33.1111.610687.0002</t>
  </si>
  <si>
    <t>87.745.922.2-532.000</t>
  </si>
  <si>
    <t>MAYANG RT 001 RW 004 MAYANG GATAK SUKOHARJO</t>
  </si>
  <si>
    <t>197807302010011009</t>
  </si>
  <si>
    <t>33.7413.300778.0005</t>
  </si>
  <si>
    <t>25.372.931.3-503.000</t>
  </si>
  <si>
    <t>JL. TAMAN LEBDOSARI RT 07 RW 06 KALIBANTENG KULON SEMARANG</t>
  </si>
  <si>
    <t>198407022010012020</t>
  </si>
  <si>
    <t>33.0223.420784.0004</t>
  </si>
  <si>
    <t>36.153.077.7-521.000</t>
  </si>
  <si>
    <t xml:space="preserve">RT 02 RW 03 KUTALIMAN KEDUNGBANTENG BANYUMAS </t>
  </si>
  <si>
    <t>198508222010011017</t>
  </si>
  <si>
    <t>33.7413.220885.0004</t>
  </si>
  <si>
    <t>49.003.956.7-503.000</t>
  </si>
  <si>
    <t>JL. MENDUT X NO 18 RT 03 RW 011 KALIPANCUR NGALIYAN SEMARANG</t>
  </si>
  <si>
    <t>198503162010011015</t>
  </si>
  <si>
    <t>33.2216.160385.0003</t>
  </si>
  <si>
    <t>77.386.049.9-505.000</t>
  </si>
  <si>
    <t xml:space="preserve">DSN. GLAGAH RT 01 RW 02 REJOSARI BANCAK SEMARANG </t>
  </si>
  <si>
    <t>198003182010012013</t>
  </si>
  <si>
    <t>33.7407.580380.0003</t>
  </si>
  <si>
    <t>69.759.895.1-508.000</t>
  </si>
  <si>
    <t>JL.WONODRI SENDANG I RT.09 RW.05 SEMARANG 50242</t>
  </si>
  <si>
    <t>198706042010012019</t>
  </si>
  <si>
    <t>33.7406.440687.0001</t>
  </si>
  <si>
    <t>89.336.185.7-518.000</t>
  </si>
  <si>
    <t xml:space="preserve">JL. BRIGJEN SUDIARTO NO. 347 RT 05 RW 05 PEDURUNGAN SEMARANG </t>
  </si>
  <si>
    <t>198609082011011007</t>
  </si>
  <si>
    <t>33.7406.080986.0007</t>
  </si>
  <si>
    <t>69.731.376.5-518.000</t>
  </si>
  <si>
    <t>JL.PARANG SARPO I NO 7 RT.01 RW.11 TLOGOSARI  SEMARNG</t>
  </si>
  <si>
    <t>198611062011012010</t>
  </si>
  <si>
    <t>33.7401.461186.0002</t>
  </si>
  <si>
    <t>69.731.377.3-509.000</t>
  </si>
  <si>
    <t>JL SADEWA UTARA III / 25C RT 02 RW 02 PENDRIKAN LOR SEMARANG TENGAH KOTA SEMARANG</t>
  </si>
  <si>
    <t>198804222011012010</t>
  </si>
  <si>
    <t>33.0818.620488.0002</t>
  </si>
  <si>
    <t>69.731.383.1-524.000</t>
  </si>
  <si>
    <t>KALIGADING CITROSONO GRABAG MAGELANG</t>
  </si>
  <si>
    <t>198806102011012010</t>
  </si>
  <si>
    <t>33.7410.500688.0004</t>
  </si>
  <si>
    <t>69.731.385.6-518.000</t>
  </si>
  <si>
    <t>SAWAH BESAR V R.T. 005/R.W. 003 KALIGAWE GAYAMSARI SEMARANG</t>
  </si>
  <si>
    <t>33.1518.581085.0001</t>
  </si>
  <si>
    <t>35.256.932.1-515.000</t>
  </si>
  <si>
    <t>SUMBEREJO RT 001/004,KECAMATAN MRANGGEN KABUPATEN DEMAK</t>
  </si>
  <si>
    <t>198307172011012004</t>
  </si>
  <si>
    <t>61.1201.570783.0010</t>
  </si>
  <si>
    <t>58.810.046.1-704.001</t>
  </si>
  <si>
    <t>JL. PUCANG GEDE RAYA NO. 21  PERUM PUCANG GADING RT 011 RW 013  BATURSARI DEMAK</t>
  </si>
  <si>
    <t>198406152011012007</t>
  </si>
  <si>
    <t>33.7410.550684.0005</t>
  </si>
  <si>
    <t>69.731.372.4-517.000</t>
  </si>
  <si>
    <t>JL.BAYEM RAYA II RT 002/RW 007  SENDANGGUWO TEMBALANG SEMARANG</t>
  </si>
  <si>
    <t>198611262011012007</t>
  </si>
  <si>
    <t>33.2211.661186.0001</t>
  </si>
  <si>
    <t>69.731.378.1-505.000</t>
  </si>
  <si>
    <t>DUSUN JIMBARAN DESA JIMBARAN BANDUNGAN SEMARANG</t>
  </si>
  <si>
    <t>198612042011012009</t>
  </si>
  <si>
    <t>33.7403.441286.0002</t>
  </si>
  <si>
    <t>69.731.379.9-504.000</t>
  </si>
  <si>
    <t>MLATEN TRENGGULUN 81-84 RT.003 RW.004 MLATIBARU SEMARANG TIMUR SEMARANG</t>
  </si>
  <si>
    <t>198612292011012005</t>
  </si>
  <si>
    <t>33.7404.691286.0001</t>
  </si>
  <si>
    <t>69.731.380.7-518.000</t>
  </si>
  <si>
    <t>KANGURU UTARA RAYA NO 30 RT 008 RW 003 GAYAMSARI GAYAMSARI SEMARANG</t>
  </si>
  <si>
    <t>198004212011011004</t>
  </si>
  <si>
    <t>33.7416.210480.0003</t>
  </si>
  <si>
    <t>57.285.227.5-503.000</t>
  </si>
  <si>
    <t>RT 03 RW III MANGUNHARJO TUGU SEMARANG</t>
  </si>
  <si>
    <t>198005272011012005</t>
  </si>
  <si>
    <t>33.7404.670580.0004</t>
  </si>
  <si>
    <t>57.220.132.5-518.000</t>
  </si>
  <si>
    <t>JL. MEDOHO RAYA NO. 28 SAMBIREJO GAYAMSARI SEMARANG</t>
  </si>
  <si>
    <t>198304162006042027</t>
  </si>
  <si>
    <t>36.0310.560483.0005</t>
  </si>
  <si>
    <t>25.034.435.5-418.000</t>
  </si>
  <si>
    <t>KOMPLEK BP2IP TANGERANG, JL RAYA KARANG SERANG, SUKADIRI, RT. 15 RW. 05, BANTEN 15530</t>
  </si>
  <si>
    <t>198707132010012016</t>
  </si>
  <si>
    <t>33.1410.530787.0004</t>
  </si>
  <si>
    <t>57.795.370.6-528.000</t>
  </si>
  <si>
    <t>Bangetayu Wetan RT. 017/003 Bangetayu Wetan Genuk Semarang</t>
  </si>
  <si>
    <t>198601282010011001</t>
  </si>
  <si>
    <t>33.7408.280186.0002</t>
  </si>
  <si>
    <t>74.012.953.1-517.000</t>
  </si>
  <si>
    <t>JL. GENUK KRAJAN VI/13 RT 01 RW 09 TEGALSARI SEMARANG</t>
  </si>
  <si>
    <t>198801312011012007</t>
  </si>
  <si>
    <t>33.2206.710188.0001</t>
  </si>
  <si>
    <t>57.853.968.6-542.000</t>
  </si>
  <si>
    <t>JL. KALI URANG, ASMIL YONIF 403/WP RT.001 RW.047 DS.CONDONG CATUR KECAMATAN DEPOK, KAB. SLEMAN YOGYAKARTA</t>
  </si>
  <si>
    <t>197705262011012004</t>
  </si>
  <si>
    <t>33.7406.660577.0003</t>
  </si>
  <si>
    <t>47.115.703.2-518.000</t>
  </si>
  <si>
    <t xml:space="preserve">JL SELOMULYO MUKTI TIMUR F NO 533 RT 05 RW 10 KEL TLOGOMULYO KEC PEDURUNGAN KOTA SEMARANG  </t>
  </si>
  <si>
    <t>196805152007011031</t>
  </si>
  <si>
    <t>33.2102.150568.0005</t>
  </si>
  <si>
    <t>68.108.476.8-515.000</t>
  </si>
  <si>
    <t>JL. KENARI RT. 5 RW. 2 DUSUN KENONGO DESA KARANGAWEN KECAMATAN KARANGAWEN KABUPATEN DEMAK</t>
  </si>
  <si>
    <t>197101132007012007</t>
  </si>
  <si>
    <t>33.7411.530171.0005</t>
  </si>
  <si>
    <t>58.132.794.7-505.000</t>
  </si>
  <si>
    <t>JL. PUDAK PAYUNG ASRI SELATAN III/17 RT. 006 / RW. 001 BANYUMANIK SEMARANG</t>
  </si>
  <si>
    <t>198002222014022001</t>
  </si>
  <si>
    <t>33.7408.620280.0002</t>
  </si>
  <si>
    <t>66.792.157.1-517.000</t>
  </si>
  <si>
    <t>JL. TANDANG RT.02 RW.10 JOMBLANG-CANDISARISEMARANG</t>
  </si>
  <si>
    <t>198304062014021001</t>
  </si>
  <si>
    <t>33.7411.060483.0004</t>
  </si>
  <si>
    <t>66.789.316.8-503.000</t>
  </si>
  <si>
    <t>JL. CANDI MAS SELATAN VI/203RT.004 RW.007KALIPANCUR-NGALIYANSEMARANG</t>
  </si>
  <si>
    <t>198803162014021002</t>
  </si>
  <si>
    <t>33.2607.160388.0021</t>
  </si>
  <si>
    <t>66.808.648.1-502.000</t>
  </si>
  <si>
    <t>DK. LIMBANGAN TIMURRT. 01 RW.03KARANGANYAR PEKALONGAN</t>
  </si>
  <si>
    <t>198805072014022001</t>
  </si>
  <si>
    <t>33.1609.470588.0001</t>
  </si>
  <si>
    <t>66.865.870.1-514.000</t>
  </si>
  <si>
    <t>KEL. TEGAL GUNUNG RT.006 RW.001 TEGAL GUNUNG BLORA</t>
  </si>
  <si>
    <t>198904032014021001</t>
  </si>
  <si>
    <t>33.2617.030489.0002</t>
  </si>
  <si>
    <t>98.376.473.9-502.000</t>
  </si>
  <si>
    <t>JL. RAYA PAIT-SRAGI NO.66SIWALANPEKALONGAN</t>
  </si>
  <si>
    <t>198909212014022002</t>
  </si>
  <si>
    <t>33.1312.610989.0002</t>
  </si>
  <si>
    <t>66.783.911.2-528.000</t>
  </si>
  <si>
    <t>JAPANAN RT.005 RW.005COLOMADU-KARANGANYAR</t>
  </si>
  <si>
    <t>198909242014022003</t>
  </si>
  <si>
    <t>33.7415.640989.0003</t>
  </si>
  <si>
    <t>66.828.666.9-503.000</t>
  </si>
  <si>
    <t>TAMBAKAJIRT.02 RW.07 NGALIYAN-SEMARANG</t>
  </si>
  <si>
    <t>199001062014022001</t>
  </si>
  <si>
    <t>33.2218.460190.0002</t>
  </si>
  <si>
    <t>44.521.940.5-505.000</t>
  </si>
  <si>
    <t>JL. BOROBUDUR  NO. 25 RT. 001 RW. 004KEL. CANDIREJO KAB. SEMARANG</t>
  </si>
  <si>
    <t>199005292014022001</t>
  </si>
  <si>
    <t>33.1605.690590.0001</t>
  </si>
  <si>
    <t>66.874.201.8-514.000</t>
  </si>
  <si>
    <t>JL. GAGAKAN NGROTO RT. 006 RW. 002 KEL. NGROTO KEC. CEPU KAB. BLORA</t>
  </si>
  <si>
    <t>199103182014022002</t>
  </si>
  <si>
    <t>33.2613.580391.0042</t>
  </si>
  <si>
    <t>66.788.573.5-502.000</t>
  </si>
  <si>
    <t>GEMBONG BARAT KEDUNGWUNI BARATRT.003 RW.013PEKALONGAN</t>
  </si>
  <si>
    <t>199104152014021001</t>
  </si>
  <si>
    <t>33.2401.150491.0001</t>
  </si>
  <si>
    <t>66.833.436.0-513.000</t>
  </si>
  <si>
    <t>PIKATAN RT.001 RW.004 KEL. TLOGOPAYUNG KEC. PLANTUNGAN KENDAL</t>
  </si>
  <si>
    <t>199110132014022003</t>
  </si>
  <si>
    <t>33.1708.531091.0001</t>
  </si>
  <si>
    <t>66.863.599.8-507.000</t>
  </si>
  <si>
    <t>DESA TANJUNG KEL. TANJUNG KEC. SULANG KAB. REMBANG</t>
  </si>
  <si>
    <t>199201022014022002</t>
  </si>
  <si>
    <t>33.2406.420192.0002</t>
  </si>
  <si>
    <t>66.871.057.7-513.000</t>
  </si>
  <si>
    <t>KRAJAN RT. 02 RW. 01LIMBANGAN KENDAL</t>
  </si>
  <si>
    <t>199208132014022002</t>
  </si>
  <si>
    <t>33.2406.530892.0001</t>
  </si>
  <si>
    <t>66.871.123.7-513.000</t>
  </si>
  <si>
    <t>KEPODANG NO. 001 RT. 002 RW. 002KEL. TAMANREJO KEC. LIMBANGAN KENDAL</t>
  </si>
  <si>
    <t>198708012010012014</t>
  </si>
  <si>
    <t>33.1026.410887.0001</t>
  </si>
  <si>
    <t>89.336.162.6-525.000</t>
  </si>
  <si>
    <t xml:space="preserve">SENDEN DANGURAN RT 002 RW 011 DANGURAN KLATEN SELATAN </t>
  </si>
  <si>
    <t>196308291981111001</t>
  </si>
  <si>
    <t>33.7406.290863.0003</t>
  </si>
  <si>
    <t>77.858.929.1-518.000</t>
  </si>
  <si>
    <t>PALEBON RT. 004/RW. 001 PEDURUNGAN SEMARANG</t>
  </si>
  <si>
    <t>196302131983031006</t>
  </si>
  <si>
    <t>33.7405.130263.0004</t>
  </si>
  <si>
    <t>58.132.775.6-518.000</t>
  </si>
  <si>
    <t>PANDANSARI RT.05 RW.08KEL. SAMBIREJO KEC. GAYAMSARIKOTA SEMARANG</t>
  </si>
  <si>
    <t>196205011990032005</t>
  </si>
  <si>
    <t>33.7406.410562.0001</t>
  </si>
  <si>
    <t>58.132.786.3-518.000</t>
  </si>
  <si>
    <t>JL. DEPOK I RT 06 PEDURUNGAN SEMARANG</t>
  </si>
  <si>
    <t>196401011990032010</t>
  </si>
  <si>
    <t>33.7404.410164.0001</t>
  </si>
  <si>
    <t>77.029.877.6-518.000</t>
  </si>
  <si>
    <t>JL. MASJID TERBOYO KP. KARANG KIMPUL</t>
  </si>
  <si>
    <t>199009252014021001</t>
  </si>
  <si>
    <t>33.1013.250990.0001</t>
  </si>
  <si>
    <t>98.376.364.0-525.000</t>
  </si>
  <si>
    <t>GOPRAYAN RT.016 RW.006KARANGDOWO-KLATEN</t>
  </si>
  <si>
    <t>197902082008012007</t>
  </si>
  <si>
    <t>33.7411.480279.0005</t>
  </si>
  <si>
    <t>59.737.881.9-529.000</t>
  </si>
  <si>
    <t>JL. KYAI MOJO NO. 21 B  RT 04 RW 05, KEL. SRONDOL KULON, KEC. BANYUMANIK, SEMARANG</t>
  </si>
  <si>
    <t>198507142015022001</t>
  </si>
  <si>
    <t>33.7406.540785.0003</t>
  </si>
  <si>
    <t>72.881.939.2-518.000</t>
  </si>
  <si>
    <t>JL PARANG BARIS VIII/13 RT 05 RW 15 KEL TLOGOSARI KULON KEC PEDURUNGAN SEMARANG 50196</t>
  </si>
  <si>
    <t>198808022015022001</t>
  </si>
  <si>
    <t>198912042015021001</t>
  </si>
  <si>
    <t>33.2310.041289.0002</t>
  </si>
  <si>
    <t>72.891.894.7-533.000</t>
  </si>
  <si>
    <t xml:space="preserve">DUSUN KRAJAN WETAN RT 04 RW 01 LEL GIYONO KEC JUMO TEMANGGUNG 50256 </t>
  </si>
  <si>
    <t>198904222015022002</t>
  </si>
  <si>
    <t>33.1210.620489.0001</t>
  </si>
  <si>
    <t>66.749.856.2-532.000</t>
  </si>
  <si>
    <t>NGROTOREJO RT 01 RW 07 KEL KEPUHSARI KEC MANYARAN WONOGIRI 57662</t>
  </si>
  <si>
    <t>199009072015022001</t>
  </si>
  <si>
    <t>33.7406.470990.0003</t>
  </si>
  <si>
    <t>72.883.920.0-505.000</t>
  </si>
  <si>
    <t xml:space="preserve">ASRAMA YONKAV-2/TANK RT 08 RW 03 KEL LODOYONG KEC AMBARAWA  KAB SEMARANG 50651 </t>
  </si>
  <si>
    <t>199105042015022001</t>
  </si>
  <si>
    <t>33.0816.440591.0002</t>
  </si>
  <si>
    <t>72.884.264.2-524.000</t>
  </si>
  <si>
    <t>DS PAKIS KIDUL RT 01 RW 01 DS PAKIS KEC PAKIS MAGELANG 56193</t>
  </si>
  <si>
    <t>199111072015021002</t>
  </si>
  <si>
    <t>33.0123.071191.0001</t>
  </si>
  <si>
    <t>72.903.475.1-522.000</t>
  </si>
  <si>
    <t>JL BETET RT 05 RW 12 KEL SLARANG KEC KESUGIHAN KAB CILACAP 53274</t>
  </si>
  <si>
    <t>199203302015022002</t>
  </si>
  <si>
    <t>33.7407.700392.0003</t>
  </si>
  <si>
    <t>72.897.782.8-508.000</t>
  </si>
  <si>
    <t>BULUSTALAN I/100 RT 02 RW 01 KEL BULUSTALAN KEC SEMARANG SELATAN KOTA SEMARANG 50246</t>
  </si>
  <si>
    <t>196709122007011011</t>
  </si>
  <si>
    <t>33.2101.120967.0002</t>
  </si>
  <si>
    <t>58.132.793.9-515.000</t>
  </si>
  <si>
    <t>DS. WRINGINJAJAR  RT. 03  RW. 02  KEC. MRANGGEN  KAB. DEMAK 59567</t>
  </si>
  <si>
    <t>196901122007011016</t>
  </si>
  <si>
    <t>33.7413.120169.0001</t>
  </si>
  <si>
    <t>69.108.456.0-518.000</t>
  </si>
  <si>
    <t>JL. WISMA PRASETYA II NO. 26 RT. 02 / RW. VI SAMBIREJO GAYAMSARI SEMARANG</t>
  </si>
  <si>
    <t>197205182007011012</t>
  </si>
  <si>
    <t>33.7401.180572.0003</t>
  </si>
  <si>
    <t>58.132.792.1-509.000</t>
  </si>
  <si>
    <t>JL. TANJUNG NO.10 RT.06 RW.03PANDANSARI, SEMARANG</t>
  </si>
  <si>
    <t>196107051995031002</t>
  </si>
  <si>
    <t>33.2003.050761.0001</t>
  </si>
  <si>
    <t>77.858.935.8-516.000</t>
  </si>
  <si>
    <t>WELAHAN RT 02 RW 03 JEPARA</t>
  </si>
  <si>
    <t>197009222007011007</t>
  </si>
  <si>
    <t>33.2108.220970.0001</t>
  </si>
  <si>
    <t>87.136.649.8-515.000</t>
  </si>
  <si>
    <t>JL. DALEMAN I RT,04 RW.04BATUSARI, MRANGGEN, DEMAK</t>
  </si>
  <si>
    <t>197607032008012005</t>
  </si>
  <si>
    <t>33.2101.430776.0001</t>
  </si>
  <si>
    <t>89.527.370.4-515.000</t>
  </si>
  <si>
    <t>JL. PUCANG ASRI IV NO.51RT.02 RW.XIIBATUR SARI, MRANGGEN, DEMAK</t>
  </si>
  <si>
    <t>197503262008012005</t>
  </si>
  <si>
    <t>33.2219.660375.0001</t>
  </si>
  <si>
    <t>88.364.316.5-505.000</t>
  </si>
  <si>
    <t>PERUM BUKIT PRINKURUNG JL. PRINGADING I/B.6 UNGARAN KAB. SEMARANG</t>
  </si>
  <si>
    <t>197909082008012006</t>
  </si>
  <si>
    <t>33.1517.480879.0003</t>
  </si>
  <si>
    <t>79.009.659.8-514.000</t>
  </si>
  <si>
    <t>Dusun Bogorejo Rt 02 Rw 03 Desa Kunjeng Kec. Gubug Kab. Grobogan</t>
  </si>
  <si>
    <t>197406022009011007</t>
  </si>
  <si>
    <t>33.7407.020674.0001</t>
  </si>
  <si>
    <t>89.336.165.9-503.000</t>
  </si>
  <si>
    <t>SIDODADI III RT.03 RW.03MIJEN, SEMARANG</t>
  </si>
  <si>
    <t>198709172011011006</t>
  </si>
  <si>
    <t>33.7205.170987.0001</t>
  </si>
  <si>
    <t>69.731.382.3-526.000</t>
  </si>
  <si>
    <t>TELAGA KENCANA CLUSTER NO.21 RT. 002 / RW. 006 PEDURUNGAN TENGAN SEMARANG</t>
  </si>
  <si>
    <t>197207142010011002</t>
  </si>
  <si>
    <t>33.7411.140772.0003</t>
  </si>
  <si>
    <t>89.336.166.7-518.000</t>
  </si>
  <si>
    <t xml:space="preserve">JL, GRIYA PLAMONGANSARI RT 2 RW 9 PLAMONGANSARI PEDURUNGAN, KOTA SEMARANG </t>
  </si>
  <si>
    <t>197407232010011003</t>
  </si>
  <si>
    <t>33.7407.230774.0001</t>
  </si>
  <si>
    <t>69.483.750.1-508.000</t>
  </si>
  <si>
    <t>JL. KEDONDONG DALAM IV NO. 16 RT: 04 / RW: 04 KEL: LAMPER TENGAH, KEC: SEMARANG SELATAN, PROVINSI JATENG</t>
  </si>
  <si>
    <t>197512262010012002</t>
  </si>
  <si>
    <t>33.7413.661275.0006</t>
  </si>
  <si>
    <t>89.527.371.2-517.000</t>
  </si>
  <si>
    <t>JL. MAWAR I NO:21 PERUM GRAHA SENDANG MULYO RT:05/RW:26,KEL: SENDANG MULYO, KEC: TEMBLANG, KODYA: SEMARANG</t>
  </si>
  <si>
    <t>198205062010011003</t>
  </si>
  <si>
    <t>33.2101.060582.0010</t>
  </si>
  <si>
    <t>69.483.745.1-515.000</t>
  </si>
  <si>
    <t>BENGKUNG RT:0I/RW:0I KEL: KEBON BATUR, KEC: MRANGGEN, DEMAK   KDPOS: 59567</t>
  </si>
  <si>
    <t>198205292010011007</t>
  </si>
  <si>
    <t>33.7415.290582.0008</t>
  </si>
  <si>
    <t>69.483.749.3-503.000</t>
  </si>
  <si>
    <t>JL. CANDI PERMATA II/176 RT: 003/ RW: 009KEL: KALI PANCUR KEC: NGALIYAN KODYA SEMARANG</t>
  </si>
  <si>
    <t>198209202010011003</t>
  </si>
  <si>
    <t>33.7406.200982.0004</t>
  </si>
  <si>
    <t>89.336.167.5-518.000</t>
  </si>
  <si>
    <t>JL. GAYAMSARI IV/NO.24 RT:002/RW:XII KEL:GEMAH, KEC:PEDURUNGAN, KODYA: SEMARANG KDPOS: 50191</t>
  </si>
  <si>
    <t>197307232008011004</t>
  </si>
  <si>
    <t>33.7410.230773.0008</t>
  </si>
  <si>
    <t>69.483.751.9-517.000</t>
  </si>
  <si>
    <t>JL. AMPOSARI  NO.19 RT.001 RW.003  KEDUNGMUNDU, TEMBALANG, SEMARANG</t>
  </si>
  <si>
    <t>196112111983031008</t>
  </si>
  <si>
    <t>33.7406.111261.0004</t>
  </si>
  <si>
    <t>69.108.480.0-518.000</t>
  </si>
  <si>
    <t>MERPATI BARAT 18 PEDURUNGAN TENGAH</t>
  </si>
  <si>
    <t>196210171983031006</t>
  </si>
  <si>
    <t>33.7406.171062.0001</t>
  </si>
  <si>
    <t>69.483.741.4-518.000</t>
  </si>
  <si>
    <t>ARYA MUKTI TENGAH II 86 PEDURUNGAN LOR</t>
  </si>
  <si>
    <t>198009242014022001</t>
  </si>
  <si>
    <t>33.7415.640980.0004</t>
  </si>
  <si>
    <t>24.705.756.5-503.000</t>
  </si>
  <si>
    <t>PERUM PERMATA PURIJL. BUKIT TUNGGAL BLOK C5 NO.31RT.005 RW.008NGALIYAN-SEMARANG</t>
  </si>
  <si>
    <t>196206241988021001</t>
  </si>
  <si>
    <t>33.0903.240662.9002</t>
  </si>
  <si>
    <t>69.108.478.4-527.000</t>
  </si>
  <si>
    <t>WONODRI KEBON DALAM SEMARANG SELATAN</t>
  </si>
  <si>
    <t>33.7406.420888.0007</t>
  </si>
  <si>
    <t>72.913.541.8-518.000</t>
  </si>
  <si>
    <t>JL ARGO MULYO MUKTI III BLOK D /139 GRAHA MUKTI RT 01 RW 10 KEL TLOGOMULYO KEC PEDURUNGAN SEMARANG 50195</t>
  </si>
  <si>
    <t>64.0901.480379.0002</t>
  </si>
  <si>
    <t>dr. ZAHRA AMMARIE</t>
  </si>
  <si>
    <t>NIP. 197901122010012002</t>
  </si>
  <si>
    <t>TERNATE</t>
  </si>
  <si>
    <t>197901122010012002</t>
  </si>
  <si>
    <t>16.268.302.3-942.000</t>
  </si>
  <si>
    <t>82.0201.520179.0003</t>
  </si>
  <si>
    <t>KP. DEMANGAN NO.7  RT02 RW10 KRAJANKULON KEC. KALIWUNGU KENDAL</t>
  </si>
  <si>
    <t>0813 2706 0964</t>
  </si>
  <si>
    <t>NPWP</t>
  </si>
  <si>
    <t>NO HP</t>
  </si>
  <si>
    <t>ANALIS HUKUM</t>
  </si>
  <si>
    <t>PENGELOLA SISTEM INFORMASI MANAJEMEN KEPEGAWAIAN</t>
  </si>
  <si>
    <t>KOORDINATOR PERGUDANGAN</t>
  </si>
  <si>
    <t>TEKNISI GEDUNG / BANGUNAN</t>
  </si>
  <si>
    <t>PENELAAH KEBIJAKAN PENGADAAN BARANG/JASA</t>
  </si>
  <si>
    <t>PENYUSUN RENCANA KEBUTUHAN RT DAN PERLENGKAPAN</t>
  </si>
  <si>
    <t>TEKNISI MESIN</t>
  </si>
  <si>
    <t>PENGADMINISTRASI SARANA PRASARANA</t>
  </si>
  <si>
    <t>PENGELOLA SISTEM INFORMASI</t>
  </si>
  <si>
    <t>PENGELOLA LAYANAN PENGADAAN</t>
  </si>
  <si>
    <t>PENGELOLA SARANA DAN PRASARANA KANTOR</t>
  </si>
  <si>
    <t>PENGELOLA PENGADUAN PUBLIK</t>
  </si>
  <si>
    <t>PENGOLAH DATA PENYULUHAN DAN LAYANAN INFORMASI</t>
  </si>
  <si>
    <t>BENDAHARA</t>
  </si>
  <si>
    <t>PENGADMINISTRASI PENERIMAAN</t>
  </si>
  <si>
    <t>PENGELOLA KEUANGAN</t>
  </si>
  <si>
    <t>PENGELOLA AKUNTANSI</t>
  </si>
  <si>
    <t>PENGOLAH DATA PERENCANAAN PENGANGGARAN</t>
  </si>
  <si>
    <t>ANALIS PERENCANAAN EVALUASI DAN PELAPORAN</t>
  </si>
  <si>
    <t>PENGELOLA PENYELENGGARAAN DIKLAT</t>
  </si>
  <si>
    <t>ANALIS KERJASAMA DIKLAT</t>
  </si>
  <si>
    <t>BINATU RUMAH SAKIT</t>
  </si>
  <si>
    <t>PENGELOLA INSTALASI</t>
  </si>
  <si>
    <t>( S I ) KEDOKTERAN UMUM</t>
  </si>
  <si>
    <t>PENGADMINISTRASI REKAM MEDIS DAN INFORMASI</t>
  </si>
  <si>
    <t>PENGELOLA PELAYANAN KESEHATAN</t>
  </si>
  <si>
    <t>( S 1 ) FISIPOL ADM. NEGARA</t>
  </si>
  <si>
    <t>19790112 201001 2 002</t>
  </si>
  <si>
    <t>* Analis Organisasi dan Tata Laksana</t>
  </si>
  <si>
    <t>* Analis Sumber Daya Manusia Aparatur</t>
  </si>
  <si>
    <t>* Pengadministrasi Persuratan</t>
  </si>
  <si>
    <t>* Analis Jabatan</t>
  </si>
  <si>
    <t>* Analis Hukum</t>
  </si>
  <si>
    <t>* Pengelola Kepegawaian</t>
  </si>
  <si>
    <t>* Humas</t>
  </si>
  <si>
    <t>* Koordinator Pergudangan</t>
  </si>
  <si>
    <t>* Teknisi Gedung / Bangunan</t>
  </si>
  <si>
    <t>* Teknisi Listrik dan Jaringan</t>
  </si>
  <si>
    <t>* Penelaah Kebijakan Pengadaan Barang / Jasa</t>
  </si>
  <si>
    <t>* Penyusun Rencana Kebutuhan RT dan Perlengkapan</t>
  </si>
  <si>
    <t>* Teknisi Mesin</t>
  </si>
  <si>
    <t>* Pengemudi</t>
  </si>
  <si>
    <t>* Pengadministrasi Sarana Prasarana</t>
  </si>
  <si>
    <t>* Pengelola Sistem Informasi</t>
  </si>
  <si>
    <t>* Pengelola Bahan Perencanaan</t>
  </si>
  <si>
    <t>* Pengelola Penyelenggaraan Diklat</t>
  </si>
  <si>
    <t>* Bendahara</t>
  </si>
  <si>
    <t>* Pengadministrasi  Penerimaan</t>
  </si>
  <si>
    <t>* Pengadministrasi  Sarana Prasarana</t>
  </si>
  <si>
    <t>* Pengelola Pelayanan Penunjang Diagnostik &amp; Logistik</t>
  </si>
  <si>
    <t>* Pramu Saji</t>
  </si>
  <si>
    <t>* Binatu Rumah Sakit</t>
  </si>
  <si>
    <t>* Pengelola Instalasi</t>
  </si>
  <si>
    <t>* Pengelola Data Pelayanan</t>
  </si>
  <si>
    <t>* Pengadministrasi Rekam Medis &amp; informasi</t>
  </si>
  <si>
    <t>* Pengelola Rehabilitasi Sosial</t>
  </si>
  <si>
    <t>* Pengadministrasi Rehabilitasi Sosial</t>
  </si>
  <si>
    <t>* Pengadministrasi Umum</t>
  </si>
  <si>
    <t xml:space="preserve">ANALIS ORGANISASI DAN TATA LAKSANA </t>
  </si>
  <si>
    <t xml:space="preserve">ANALIS SUMBER DAYA MANUSIA APARATUR </t>
  </si>
  <si>
    <t xml:space="preserve">PENGADMINISTRASI PERSURATAN </t>
  </si>
  <si>
    <t xml:space="preserve">PENGELOLA BAHAN PERENCANAAN </t>
  </si>
  <si>
    <t xml:space="preserve">PENGADMINISTRASI UMUM </t>
  </si>
  <si>
    <t xml:space="preserve">HUMAS </t>
  </si>
  <si>
    <t xml:space="preserve">PENGELOLA PELAYANAN PENUNJANG DIAGNOSTIK DAN LOGISTIK </t>
  </si>
  <si>
    <t xml:space="preserve">PENGADMINISTRASI SARANA PRASARANA </t>
  </si>
  <si>
    <t xml:space="preserve">PRAMU SAJI </t>
  </si>
  <si>
    <t xml:space="preserve">PENGELOLA INSTALASI </t>
  </si>
  <si>
    <t xml:space="preserve">PENGELOLA DATA PELAYANAN </t>
  </si>
  <si>
    <t xml:space="preserve">PENGELOLA REHABILITASI SOSIAL </t>
  </si>
  <si>
    <t xml:space="preserve">PENGADMINISTRASI REHABILITASI SOSIAL </t>
  </si>
  <si>
    <t>BAGIAN  KEUANGAN</t>
  </si>
  <si>
    <t>SUBBAGPERBENDAHARAAN &amp; VERIFIKASI</t>
  </si>
  <si>
    <t>PENUNJANG DIAGNOSTIK 2 ORANG</t>
  </si>
  <si>
    <t>SUBBAG AKUNTANSI 1 ORANG</t>
  </si>
  <si>
    <t>TITIK SUERNI, S.Kep, Ns, M.Kep, Sp.Kep.J</t>
  </si>
  <si>
    <t>KASUBBAG DIKLITBANG</t>
  </si>
  <si>
    <t>NAMA JFU</t>
  </si>
  <si>
    <t>SUBBAG KEPEGAWAIAN, TU &amp; HUKUM</t>
  </si>
  <si>
    <t>BAGIAN  RENDIKLITBANG</t>
  </si>
  <si>
    <t xml:space="preserve">PERAWAT  </t>
  </si>
  <si>
    <t xml:space="preserve">BIDAN </t>
  </si>
  <si>
    <t>DOKTER</t>
  </si>
  <si>
    <t>Mita Septi N, S.Kep, Ns</t>
  </si>
  <si>
    <t>Pembina ( IV/a )</t>
  </si>
  <si>
    <t>NAMA JFT</t>
  </si>
  <si>
    <t>DOKTER Sp. KEBIDANAN DAN KANDUNGAN</t>
  </si>
  <si>
    <t>NIP. 198409112009042004</t>
  </si>
  <si>
    <t>081326307003</t>
  </si>
  <si>
    <t>ENDA CAHYA MESTIKANINGSIH, A.Md.Rad</t>
  </si>
  <si>
    <t>198409112009042004</t>
  </si>
  <si>
    <t>79.185.894.7-735.000</t>
  </si>
  <si>
    <t>63.1107.510984.0001</t>
  </si>
  <si>
    <t>JL PETE RAYA NO. 24 RT 05/01 SEKARAN GUNUNGPATI SEMARANG 50229</t>
  </si>
  <si>
    <t>01/04/2018</t>
  </si>
  <si>
    <t>16/03/2018</t>
  </si>
  <si>
    <t>PSIKOLOG KLINIS AHLI MADYA</t>
  </si>
  <si>
    <t>TEKNISI ELEKTROMEDIS AHLI PERTAMA</t>
  </si>
  <si>
    <t>01/03/2018</t>
  </si>
  <si>
    <t>Juru (I/c)</t>
  </si>
  <si>
    <t>19840911 200904 2 004</t>
  </si>
  <si>
    <t>TEKNISI ELEKTROMEDIS AHLI MUDA</t>
  </si>
  <si>
    <t>29/03/2018</t>
  </si>
  <si>
    <t>NIP. 198703062015021001</t>
  </si>
  <si>
    <t>Juru ( I/c )</t>
  </si>
  <si>
    <t>KEPERAWATAN RAWAT INAP &amp; RUJUKAN 6 ORANG</t>
  </si>
  <si>
    <t>ENDA CAHYA MESTIKANINGSIH, A.Md.Rad.</t>
  </si>
  <si>
    <t>HARIS SURYA SEPTIYANTA, A.Md.TW.</t>
  </si>
  <si>
    <t>IKA SAPVITRI SAPDOWATI, A.Md.OT.</t>
  </si>
  <si>
    <t>SLAMET SUDIYANTO, SKM, S.Kep. Ns</t>
  </si>
  <si>
    <t>FISIOTERAPIS AHLI MADYA</t>
  </si>
  <si>
    <t>Nama JFT</t>
  </si>
  <si>
    <t>I. DATA SDM Berdasarkan Jenis Kelamin. ( PNS &amp; Non PNS )</t>
  </si>
  <si>
    <t>II. DATA SDM Berdasarkan Status ( PNS &amp; Non PNS )</t>
  </si>
  <si>
    <t>ALI MUNAWAR, (ST/Amd)</t>
  </si>
  <si>
    <t>MUSTOFA, SKM, M.Kes</t>
  </si>
  <si>
    <t>S II MAGISTER KEPERAWATAN, Sp. JIWA (S.Kep, Ns, Sp.Kep. J.)</t>
  </si>
  <si>
    <t>S II HUKUM KES. (MH Kes.)</t>
  </si>
  <si>
    <t>S II MAGISTER  HUKUM (SH, MH.)</t>
  </si>
  <si>
    <t>S II MAGISTER MANAJEMEN (MM)</t>
  </si>
  <si>
    <t>S II PSIKOLOG (S.Psi, M.Psi.)</t>
  </si>
  <si>
    <t>S II MAGISTER SAINS (Msi)</t>
  </si>
  <si>
    <t>S I FISIPOL ADM. NEGARA</t>
  </si>
  <si>
    <t>NIP. 197503262008012005</t>
  </si>
  <si>
    <t>NIP. 197902122010011029</t>
  </si>
  <si>
    <t>NIP. 198501122009032005</t>
  </si>
  <si>
    <t xml:space="preserve">PENGELOLA LAYANAN PENGADAAN </t>
  </si>
  <si>
    <t>PENGELOLA AKUTANSI</t>
  </si>
  <si>
    <t>ANALIS  PERENC. EVALUASI &amp; PELAPORAN</t>
  </si>
  <si>
    <t>PENGADM. REKAM MEDIS &amp; INFORMASI</t>
  </si>
  <si>
    <t xml:space="preserve">PERAWAT </t>
  </si>
  <si>
    <t>PRANATA LABORAT. KESEHATAN</t>
  </si>
  <si>
    <t>AFIFAH NUR HIDAYAH, S.Kep.</t>
  </si>
  <si>
    <t>Ryanda Wahyu, AMK</t>
  </si>
  <si>
    <t>KASI KEPERAWATAN RAJAL. REHAB.&amp; KESWAMAS</t>
  </si>
  <si>
    <t>KONTRAK</t>
  </si>
  <si>
    <t>dr. Zahra Ammarie</t>
  </si>
  <si>
    <t>Upah Harian</t>
  </si>
  <si>
    <t>Yuni Damayanti, A.Md.Keb.</t>
  </si>
  <si>
    <t>Marisa Fergie Anggraeni, A.Md.Keb.</t>
  </si>
  <si>
    <t>Triya Rokhanna, A.Md.Keb.</t>
  </si>
  <si>
    <t>Rina safitri, AMd, Keb.</t>
  </si>
  <si>
    <t>Lilis Rosmandani, AMd.keb.</t>
  </si>
  <si>
    <t>Eka Novitasari, Amd.Keb.</t>
  </si>
  <si>
    <t>BAYU TEGUH APRILIYANTO</t>
  </si>
  <si>
    <t>RATNA AGUSTIYANI</t>
  </si>
  <si>
    <t>Supratno, S.Kom</t>
  </si>
  <si>
    <t>Sri Maryuni, S.Pd, MM.</t>
  </si>
  <si>
    <t>MIFTAHRUDIN ISNAINI, AMd.</t>
  </si>
  <si>
    <t>Harry Setyono</t>
  </si>
  <si>
    <t>INSTALASI RADIOLOGI/RONTGEN</t>
  </si>
  <si>
    <t>PEDURUNGA SEMARANG 50199</t>
  </si>
  <si>
    <t>PANDA UTARA III  NO 22 RT4 RW5 PALEBON</t>
  </si>
  <si>
    <t>YUNI DAMAYANTI, AMd.Keb.</t>
  </si>
  <si>
    <t>MARISA FERGIE ANGGRAENI, AMd.Keb.</t>
  </si>
  <si>
    <t>01/05/2018</t>
  </si>
  <si>
    <t xml:space="preserve">Ds. BRAMBANG RT5 RW2 KARANGAWEN </t>
  </si>
  <si>
    <t xml:space="preserve">Ds.BLERONG RT4 RW3 GUNTUR </t>
  </si>
  <si>
    <t xml:space="preserve"> SEMARANG</t>
  </si>
  <si>
    <t xml:space="preserve">LAMPER TENGAH Gg XV  NO 4  RT2 RW1  </t>
  </si>
  <si>
    <t>RINA SAFITRI, AMd.Keb.</t>
  </si>
  <si>
    <t>LILIS ROSMANDANI, AMd.Keb.</t>
  </si>
  <si>
    <t>TRIYA ROKHANNA, AMd.Keb.</t>
  </si>
  <si>
    <t xml:space="preserve">Ds. JAMUS RT10 RW3 JAMUS MRANGGEN </t>
  </si>
  <si>
    <t>BAYU TEGUH APRILIYANTO, S.Tr.A.K</t>
  </si>
  <si>
    <t>19940416 201805 1 U 027</t>
  </si>
  <si>
    <t>Ds. SEKURO RT16 RW4 KEC. MLONGGO</t>
  </si>
  <si>
    <t>D IV ( L )</t>
  </si>
  <si>
    <t>19960814 201805 2 U 028</t>
  </si>
  <si>
    <t xml:space="preserve">JL. SULTAN AGUNG RT1 RW4 Gg BIMO </t>
  </si>
  <si>
    <t>KLIDANG WETAN BATANG</t>
  </si>
  <si>
    <t>( S I ) TERAPAN ANALIS KESEHATAN</t>
  </si>
  <si>
    <t>RATNA AGUSTIYANI, AMd.A.K.</t>
  </si>
  <si>
    <t xml:space="preserve">Pembina </t>
  </si>
  <si>
    <t>dr. ERLINA RUMANTI, M.Kes.</t>
  </si>
  <si>
    <t>DONO UTOMO, S.KOM. M.Kes</t>
  </si>
  <si>
    <t>SUBBAG RENMONEV 2 ORANG</t>
  </si>
  <si>
    <t>SUNARTO, S.Kep, Ns</t>
  </si>
  <si>
    <t>(D III/S I) SARJANA KES. MASY.</t>
  </si>
  <si>
    <t>TRI RAHAYUNINGSIH, AMG, SST.</t>
  </si>
  <si>
    <t>( S1 ) SARJANA KES. MASY.</t>
  </si>
  <si>
    <t xml:space="preserve">DOKTER SPESIALIS JIWA </t>
  </si>
  <si>
    <t>Dra. T. ATIK SUBAWATI, APT, M. Kes.</t>
  </si>
  <si>
    <t>(D III) MANAJ. PERUSAHAAN</t>
  </si>
  <si>
    <t>III. Data Jabatan PNS Berdasarkan Jabatan</t>
  </si>
  <si>
    <t>MUHAMMAD YASIR AMMAR</t>
  </si>
  <si>
    <t xml:space="preserve">MOHAMAD YUSUF SEPTYAWAN </t>
  </si>
  <si>
    <t>01/06/2018</t>
  </si>
  <si>
    <t>KINARYO SETYOWARNO</t>
  </si>
  <si>
    <t>19840515 201806 1 U 029</t>
  </si>
  <si>
    <t>PRAMU BAKTI REKAM MEDIK</t>
  </si>
  <si>
    <t xml:space="preserve">BANDUNGREJO RT09 RW06 KEC, MRANGGEN </t>
  </si>
  <si>
    <t>KAB. DEMAK</t>
  </si>
  <si>
    <t xml:space="preserve">MA IPS </t>
  </si>
  <si>
    <t>33.2101.150584.0010</t>
  </si>
  <si>
    <t>HAIDAR ALI</t>
  </si>
  <si>
    <t>19990318 201806 1 U 030</t>
  </si>
  <si>
    <t>PENGADMINISTRASI UMUM REKAM MEDIK</t>
  </si>
  <si>
    <t xml:space="preserve"> S M A IPA</t>
  </si>
  <si>
    <t xml:space="preserve">JL. TULUS HARAPAN BLOK BI NO 11 </t>
  </si>
  <si>
    <t>SENDANGMULYO TEMBALANG SEMARANG</t>
  </si>
  <si>
    <t>PALEMBANG</t>
  </si>
  <si>
    <t>TIDAK ADA</t>
  </si>
  <si>
    <t>19881122 201806 1 U 031</t>
  </si>
  <si>
    <t>BULU MAGERSARI I NO 6 RT1 RW5</t>
  </si>
  <si>
    <t>KEL.PENDRIKAN KIDUL KEC. SEMARANG TENGAH</t>
  </si>
  <si>
    <t>33.7401.221188.0002</t>
  </si>
  <si>
    <t>MOHAMAD YUSUF SEPTYAWAN</t>
  </si>
  <si>
    <t>19940916 201806 1 U 032</t>
  </si>
  <si>
    <t>JL TEGALKANGKUNG RAYA NO 139 RT6 RW2</t>
  </si>
  <si>
    <t>KEDUNGMUNDU KEC, TEMBALANG</t>
  </si>
  <si>
    <t xml:space="preserve"> M A N KEAGAMAAN</t>
  </si>
  <si>
    <t>SMK ELEKTRONIKA</t>
  </si>
  <si>
    <t>33.7410.160994.0001</t>
  </si>
  <si>
    <t>MAN KEAGAMAAN</t>
  </si>
  <si>
    <t>PRAMU BAKTI REKAM MEDIS</t>
  </si>
  <si>
    <t>19830119 201107 1 B 042</t>
  </si>
  <si>
    <t xml:space="preserve">     UPAH HARIAN) sesuai PENDIDIKAN</t>
  </si>
  <si>
    <t>DOKTER AHLI PERTAMA</t>
  </si>
  <si>
    <t>12/03/2018</t>
  </si>
  <si>
    <t>YAYUK BUDI YANI, SKM, S.Fis.</t>
  </si>
  <si>
    <t>06/07/2018</t>
  </si>
  <si>
    <t>FISIOTERAPIS AHLI MUDA</t>
  </si>
  <si>
    <t>YAYUK BUDI YANI, AMd, SKM. S.Fis.</t>
  </si>
  <si>
    <t>S2</t>
  </si>
  <si>
    <t>DIII</t>
  </si>
  <si>
    <t>DIV</t>
  </si>
  <si>
    <t>blud</t>
  </si>
  <si>
    <t>upah harian</t>
  </si>
  <si>
    <t>kontrak</t>
  </si>
  <si>
    <t>09/04/1973</t>
  </si>
  <si>
    <t>08/04/1969</t>
  </si>
  <si>
    <t>IRMA FAJARIYANTI, SMF, SE.</t>
  </si>
  <si>
    <t>( SMF, S1 ) EKONOMI</t>
  </si>
  <si>
    <t>drg. SARI LUKITA, M.Kes.</t>
  </si>
  <si>
    <t>19/07/2018</t>
  </si>
  <si>
    <t>NIP. 197010101997032006</t>
  </si>
  <si>
    <t>NIP. 197402091994031004</t>
  </si>
  <si>
    <t>NIP. 196606021991032004</t>
  </si>
  <si>
    <t>NIP. 198106292008012009</t>
  </si>
  <si>
    <t>NIP. 198304262006042009</t>
  </si>
  <si>
    <t>NIP. 198706282011012012</t>
  </si>
  <si>
    <t>NIP. 197805012008042001</t>
  </si>
  <si>
    <t>APOTEKER AHLI MADYA</t>
  </si>
  <si>
    <t>DIYA ARIE WIDYAWATI, A.Md</t>
  </si>
  <si>
    <t>19860914 201001 2 019</t>
  </si>
  <si>
    <t>YANI ISTENI</t>
  </si>
  <si>
    <t>19840603 201001 2 010</t>
  </si>
  <si>
    <t>SMU IPA</t>
  </si>
  <si>
    <t>03/06/1984</t>
  </si>
  <si>
    <t>NIP. 198406032010012010</t>
  </si>
  <si>
    <t>DIYA ARIE WIDYAWATI, A.Md.</t>
  </si>
  <si>
    <t>FIRA WAHYU DIATI, A.Md.F.</t>
  </si>
  <si>
    <t>NIP. 198806102011012010</t>
  </si>
  <si>
    <t>NIP. 198804222011012010</t>
  </si>
  <si>
    <t xml:space="preserve">NIP. 198510182010012014 </t>
  </si>
  <si>
    <t>NIP. 198307172011012004</t>
  </si>
  <si>
    <t>NIP. 198406152011012007</t>
  </si>
  <si>
    <t>NIP. 198612042011012009</t>
  </si>
  <si>
    <t>NIP. 198612292011012005</t>
  </si>
  <si>
    <t>NIP. 198004212011011004</t>
  </si>
  <si>
    <t>NIP. 198005272011012005</t>
  </si>
  <si>
    <t>NIP. 198601282010011001</t>
  </si>
  <si>
    <t>NIP. 198707132010012016</t>
  </si>
  <si>
    <t>NIP. 198801312011012007</t>
  </si>
  <si>
    <t>NIP. 198611262011012007</t>
  </si>
  <si>
    <t>NIP. 198609142010012019</t>
  </si>
  <si>
    <t>2007</t>
  </si>
  <si>
    <t>1983</t>
  </si>
  <si>
    <t>1982</t>
  </si>
  <si>
    <t>2000</t>
  </si>
  <si>
    <t>1991</t>
  </si>
  <si>
    <t>1990</t>
  </si>
  <si>
    <t>1999</t>
  </si>
  <si>
    <t>1995</t>
  </si>
  <si>
    <t>2016</t>
  </si>
  <si>
    <t>2014</t>
  </si>
  <si>
    <t>198609142010012019</t>
  </si>
  <si>
    <t>33.7406.540986.0001</t>
  </si>
  <si>
    <t>ikut suami</t>
  </si>
  <si>
    <t>JL. GAYAMSARI SELATAN NO. 10 RT9 RW3 SENDANGGUWO TEMBALANG SEMARANG</t>
  </si>
  <si>
    <t>Dra Yetti Farichaty, Apt, M.kes</t>
  </si>
  <si>
    <t>Dra. Th. Atik Subawati, Apt, M.Kes.</t>
  </si>
  <si>
    <t>Tripeni Kurniati, S.Farm, Apt.</t>
  </si>
  <si>
    <t>Farida Dewi Astuti, S.Farm, Apt.</t>
  </si>
  <si>
    <t>Dr. Witrie  Sutaty MR, Sp.KJ</t>
  </si>
  <si>
    <t xml:space="preserve">INSTALASI LAUNDRY </t>
  </si>
  <si>
    <t>INSTALASI CENTRAL STERILE SUPPLY DEPARTMENT</t>
  </si>
  <si>
    <t>SUMBER DAYA MANUSIA  RUMAH SAKIT JIWA DAERAH Dr. AMINO GONDOHUTOMO  PROVINSI JAWA TENGAH</t>
  </si>
  <si>
    <t>19790212 201001 1 029</t>
  </si>
  <si>
    <t>19621007 198403 1 008</t>
  </si>
  <si>
    <t>19830119 201012 1 B 042</t>
  </si>
  <si>
    <t>19710121 199003 2 003</t>
  </si>
  <si>
    <t>Pengatur Tingkat I (II/d)</t>
  </si>
  <si>
    <t>DONO UTOMO, S. KOM. M. Kes</t>
  </si>
  <si>
    <t>PENGELOLA BAHAN PERENCANAAN</t>
  </si>
  <si>
    <t>( S I ) GIZI</t>
  </si>
  <si>
    <t>( D III ) GIZI</t>
  </si>
  <si>
    <t>USWATUN CHASANAH, A.Md.</t>
  </si>
  <si>
    <t>NUTRISIONIS MAHIR</t>
  </si>
  <si>
    <t>SMA ( SPPH )</t>
  </si>
  <si>
    <t>PENGELOLA PELY. PENUNJ. DIAGNOSTIK DAN LOGISTIK</t>
  </si>
  <si>
    <t>02/01/2005</t>
  </si>
  <si>
    <t>'01/02/2009</t>
  </si>
  <si>
    <t>'01/02/2011</t>
  </si>
  <si>
    <t>'01/09/2011</t>
  </si>
  <si>
    <t>Dra. THERESIA ATIK SUBAWATI, APT,M.Kes</t>
  </si>
  <si>
    <t>INDAH MUDJI RAHAYU, Amd.</t>
  </si>
  <si>
    <t>19840422 200903 2 009</t>
  </si>
  <si>
    <t xml:space="preserve">SMF </t>
  </si>
  <si>
    <t>19741223 199903 2 004</t>
  </si>
  <si>
    <t>ANDHI INDRO NUGROHO, A.Md. Rad</t>
  </si>
  <si>
    <t>( S I ) FISIKA</t>
  </si>
  <si>
    <t>( S I ) TEKNIK ELEKTRO</t>
  </si>
  <si>
    <t>Pembina Utama Madya (IV/d)</t>
  </si>
  <si>
    <t>DOKTER UTAMA</t>
  </si>
  <si>
    <t xml:space="preserve"> 19830502 201101 2 014</t>
  </si>
  <si>
    <t>( S 2 ) MAGISTER PSIKOLOGI</t>
  </si>
  <si>
    <t xml:space="preserve">( D III ) OKUPASI TERAPI </t>
  </si>
  <si>
    <t xml:space="preserve">PEREKAM MEDIS PELAKSANA LANJUTAN  </t>
  </si>
  <si>
    <t>( D III ) REKAM MEDIS &amp; INF. KESEHATAN</t>
  </si>
  <si>
    <t xml:space="preserve">( D III ) REKAM MEDIS </t>
  </si>
  <si>
    <t>PENGELOLA DATA PELAYANAN</t>
  </si>
  <si>
    <t>PENGADMINISTRASI REKAM MEDIS &amp; INFORMASI</t>
  </si>
  <si>
    <t>19590301 198502 2 001</t>
  </si>
  <si>
    <t>19621129 198901 2 001</t>
  </si>
  <si>
    <t>( S 1 ) SPESIALIS DALAM</t>
  </si>
  <si>
    <t>( S I ) SPESIALIS KEBID. DAN KANDUNGAN</t>
  </si>
  <si>
    <t>KASIE KEP. RAWAT JLN. REHAB &amp; KESWAMAS</t>
  </si>
  <si>
    <t>19751110 199903 1 008</t>
  </si>
  <si>
    <t>19740602 200901 1 007</t>
  </si>
  <si>
    <t>PERAWAT  (S1) Ners</t>
  </si>
  <si>
    <t>( S 2 ) MAGISTER KEPERAWATAN, Ners</t>
  </si>
  <si>
    <t>ZAENI, S.Kep, Ns.</t>
  </si>
  <si>
    <t>19730527 199403 1 003</t>
  </si>
  <si>
    <t>TITIK SUERNI, S.Kep, Ns, M.Kep, Sp.Kep. J</t>
  </si>
  <si>
    <t>( S 2 ) KEPERAWATAN SP. JIWA</t>
  </si>
  <si>
    <t>UNIK SETYAWATI, S.Kep, Ns</t>
  </si>
  <si>
    <t>TOTOK HARIJANTO, S.Kep, Ns.</t>
  </si>
  <si>
    <t>SUJARWO, S.Kep, Ns.</t>
  </si>
  <si>
    <t>MAMIK PUSPASARI, S.Kep, Ns</t>
  </si>
  <si>
    <t>19700105 199003 1 007</t>
  </si>
  <si>
    <t>ISTIYANI, AMK</t>
  </si>
  <si>
    <t>SRI YANTO, S.Kep.</t>
  </si>
  <si>
    <t>INDAH AYU SULISTIYO, S.Kep, Ns.</t>
  </si>
  <si>
    <t>ATIK MARIYANTI, S.Kep, Ns.</t>
  </si>
  <si>
    <t>19800825 201001 2 010</t>
  </si>
  <si>
    <t>PERAWAT AHLI PERTAMA</t>
  </si>
  <si>
    <t>19780730 201001 1 009</t>
  </si>
  <si>
    <t>19900106 201402 2 001</t>
  </si>
  <si>
    <t>19911107 201502 1 002</t>
  </si>
  <si>
    <t>BIDAN PELAKSANA PEMULA</t>
  </si>
  <si>
    <t xml:space="preserve">BIDAN PELAKSANA </t>
  </si>
  <si>
    <t>19621208 198904 1 002</t>
  </si>
  <si>
    <t>'01/10/2011</t>
  </si>
  <si>
    <t>'01/06/2012</t>
  </si>
  <si>
    <t>'01/12/2009</t>
  </si>
  <si>
    <t>'01/07/2011</t>
  </si>
  <si>
    <t>'01/09/2012</t>
  </si>
  <si>
    <t>'02/01/2013</t>
  </si>
  <si>
    <t xml:space="preserve">BIDAN  </t>
  </si>
  <si>
    <t xml:space="preserve">             PROVINSI JAWA TENGAH</t>
  </si>
  <si>
    <t>INSTALASI REHAB. MENTAL</t>
  </si>
  <si>
    <t>JL. WRINGINJAJAR RT 01/02</t>
  </si>
  <si>
    <t>07/08/2018</t>
  </si>
  <si>
    <t>MIRZAWATI, S.Kep</t>
  </si>
  <si>
    <t>TATI NURBIYATI, S.Kep, Ns.</t>
  </si>
  <si>
    <t>KANDAR, S.Kep, Ns, M.Kes.</t>
  </si>
  <si>
    <t>SITI NUR AISYAH, S.Kep, Ns</t>
  </si>
  <si>
    <t>UMTITIN, S.Kep, Ns.</t>
  </si>
  <si>
    <t>27/05/2016</t>
  </si>
  <si>
    <t>( S1 ) SPESIALIS JIWA</t>
  </si>
  <si>
    <t>( S2 ) MAGISTER KESEHATAN</t>
  </si>
  <si>
    <t>( S2 ) MAGISTER MANAJEMEN</t>
  </si>
  <si>
    <t>( S I ) SPESIALIS SARAF</t>
  </si>
  <si>
    <t>( S I ) SPESIALIS ANESTESI</t>
  </si>
  <si>
    <t>SLAMET SUDIYANTO, S.Kep. Ns. SKM.</t>
  </si>
  <si>
    <t>HERI HARIYANTO, S.Kep. Ns.</t>
  </si>
  <si>
    <t>DWI LESTARI, S.Kep.</t>
  </si>
  <si>
    <t>SLAMET SUDIYANTO, S.Kep, Ns. SKM.</t>
  </si>
  <si>
    <t>CATHARINA LENNY PRIHARSANTI, S.Kep.</t>
  </si>
  <si>
    <t>SITI DAIMAH, S.Kep. Ns.</t>
  </si>
  <si>
    <t>Siti Daimah, S.Kep. Ns.</t>
  </si>
  <si>
    <t xml:space="preserve">SITI DAIMAH, S.Kep. Ns. </t>
  </si>
  <si>
    <t xml:space="preserve">WALIMAN, S.Kep. Ns. </t>
  </si>
  <si>
    <t>.</t>
  </si>
  <si>
    <t>TITIK SUERNI, S.Kep, Ns. M.Kep, Sp.Kep.J.</t>
  </si>
  <si>
    <t>UNIK SETYAWATI, S. Kep, Ns.</t>
  </si>
  <si>
    <t>UNIK SETYAWATI, S.Kep, Ns.</t>
  </si>
  <si>
    <t>MAMIK PUSPASARI, S.Kep, Ns.</t>
  </si>
  <si>
    <t>SRI SETIYA WIBAWA, AMK.</t>
  </si>
  <si>
    <t>NI WAYAN DIAN A, S.Kep, Ns.</t>
  </si>
  <si>
    <t>DWI NURHAYATI, S.Kep.</t>
  </si>
  <si>
    <t>HERLIN KUSUMAWATI, S.Kep.</t>
  </si>
  <si>
    <t>AISYAH KUSUMAWATI, S.Kep, Ns.</t>
  </si>
  <si>
    <t>FATMA BACHRIANI, S.Kep, Ns.</t>
  </si>
  <si>
    <t>DYAH WINARNI, S.Kep, Ns.</t>
  </si>
  <si>
    <t>SUGIYANTI, S.Kep.</t>
  </si>
  <si>
    <t>EKO PUJI TUSTIAR YUNINGRUM, S.Kep, Ns.</t>
  </si>
  <si>
    <t>RIA DWI HAPSARI, AMK.</t>
  </si>
  <si>
    <t>MEGA ISNAWATI, AMK.</t>
  </si>
  <si>
    <t>RINA FAIZZATUL HIDAYAH, AMK.</t>
  </si>
  <si>
    <t>DWI LISMAYANTI, AMK.</t>
  </si>
  <si>
    <t>ERLINDA RETNO KUSUMANINGTYAS, AMK.</t>
  </si>
  <si>
    <t>SRI UTAMI, A.Md.Keb.</t>
  </si>
  <si>
    <t>ATIK MARIYANTI, S.Kep, Ns</t>
  </si>
  <si>
    <t>SUGIYANTI, S,Kep.</t>
  </si>
  <si>
    <t>EKO PUJI TUSTIAR YUNINGRUM, S.Kep. Ns.</t>
  </si>
  <si>
    <t>RATIH CHARROLINA INTHANY, AMK.</t>
  </si>
  <si>
    <t>ANING SRI ANGGORO MEY, AMK.</t>
  </si>
  <si>
    <t>ERLINDA RETNO K, AMK.</t>
  </si>
  <si>
    <t>DIYA ARIE WIDYAWATI, A.Md.PK</t>
  </si>
  <si>
    <t>ACHMAD SUBAGIO, A.Md.PK</t>
  </si>
  <si>
    <t>JUMINAH CATURWATI, A.Md.PK.</t>
  </si>
  <si>
    <t>WAHYU INDAH LESTARI, A.Md.PK</t>
  </si>
  <si>
    <t>YOGA YUDHA WANTYA, A.Md.PK.</t>
  </si>
  <si>
    <t>MEGAWATI NINGTYASSARI, A.Md.PK.</t>
  </si>
  <si>
    <t>ERMI NURJANAH, A.Md.PK.</t>
  </si>
  <si>
    <t>AFIP MASCHURI, A.Md.PK.</t>
  </si>
  <si>
    <t>SANDY ARFENDY, A.Md.PK.</t>
  </si>
  <si>
    <t>AISYAH KUSUMAWATI, S.Kep, Ns</t>
  </si>
  <si>
    <t>CATHARINA LENNY PRIHARSANTI, AMK.</t>
  </si>
  <si>
    <t>EKO PUJI TUSTIAR YUNINGRUM, S.Kep.Ns.</t>
  </si>
  <si>
    <t>JFU Non PNS</t>
  </si>
  <si>
    <t>Irma Fajariyanti, AMF,  SE.</t>
  </si>
  <si>
    <t>INSTALASI REHABMEDIK</t>
  </si>
  <si>
    <t>INSTALASI REHABMENTAL</t>
  </si>
  <si>
    <t>KETERANGAN :</t>
  </si>
  <si>
    <t>Keterangan :</t>
  </si>
  <si>
    <t>Upah harian</t>
  </si>
  <si>
    <t>DEWI ANJAS SAPUTRI, A.Md.Keb.</t>
  </si>
  <si>
    <t>19851003 201101 2 011</t>
  </si>
  <si>
    <t>WINDROYO DANANG KUSUMA P. A.Md.</t>
  </si>
  <si>
    <t>19890326 201502 1 001</t>
  </si>
  <si>
    <t>NIP. 198510032011012011</t>
  </si>
  <si>
    <t>33.7406.431085.0003</t>
  </si>
  <si>
    <t>76.208.213.9-503.000</t>
  </si>
  <si>
    <t>JL. SRIKATON TIMUR II/16RT4RW6 PURWOYOSO NGALIAN SEMARANG</t>
  </si>
  <si>
    <t>198510032011012011</t>
  </si>
  <si>
    <t>NIP. 198903262015021001</t>
  </si>
  <si>
    <t>Ruang ONGKO WIJOYO ( XIII )</t>
  </si>
  <si>
    <t>Erlinda Retno K., AMK</t>
  </si>
  <si>
    <t>Ika Novita A., AMK</t>
  </si>
  <si>
    <t>RUANG RAMA SHINTA (OBSGYN)</t>
  </si>
  <si>
    <t>IPCN  (Infection Prevention Control Nurse)</t>
  </si>
  <si>
    <t>Ruang KRESNA ( X )</t>
  </si>
  <si>
    <t>RUANG JANOKO ECT ( IX )</t>
  </si>
  <si>
    <t>INSTALASI SANITASI &amp; IPAL (Instalasi Pengolahan Air limbah)</t>
  </si>
  <si>
    <t>Dewi Anjas Saputri, A.Md.Keb.</t>
  </si>
  <si>
    <t>Muhammad Yohan</t>
  </si>
  <si>
    <t xml:space="preserve">IBS </t>
  </si>
  <si>
    <t>RUANG IRAWAN ( VIII )</t>
  </si>
  <si>
    <t>RUANG JANOKO (IX)</t>
  </si>
  <si>
    <t>RUANG KRESNA ( X )</t>
  </si>
  <si>
    <t>RUANG ONGKO WIJOYO ( XIII )</t>
  </si>
  <si>
    <t>INSTALASI REKAM MEDIK</t>
  </si>
  <si>
    <t>081226972479</t>
  </si>
  <si>
    <t>PEREKAM MEDIS MAHIR</t>
  </si>
  <si>
    <t>23-08-2018</t>
  </si>
  <si>
    <t>SRI UTAMI,  A.Md.Keb.</t>
  </si>
  <si>
    <t>NINING FITRIANA,  A.Md.Keb.</t>
  </si>
  <si>
    <t>'01/04/2016</t>
  </si>
  <si>
    <t>PEGAWAI KONTRAK</t>
  </si>
  <si>
    <t>PEGAWAI PNS, BLUD, HARLEP, UPAH HARIAN, DAN KONTRAK</t>
  </si>
  <si>
    <t>SMK ANALIS KESEHATAN</t>
  </si>
  <si>
    <t>D3</t>
  </si>
  <si>
    <t xml:space="preserve">PER JENIS  KELAMIN </t>
  </si>
  <si>
    <r>
      <t xml:space="preserve">PEGAWAI </t>
    </r>
    <r>
      <rPr>
        <b/>
        <i/>
        <sz val="11"/>
        <color theme="1"/>
        <rFont val="Tahoma"/>
        <family val="2"/>
      </rPr>
      <t>HARLEP</t>
    </r>
    <r>
      <rPr>
        <sz val="11"/>
        <color theme="1"/>
        <rFont val="Tahoma"/>
        <family val="2"/>
      </rPr>
      <t xml:space="preserve"> BERDASARKAN PENDIDIKAN </t>
    </r>
  </si>
  <si>
    <r>
      <t xml:space="preserve">PEGAWAI </t>
    </r>
    <r>
      <rPr>
        <b/>
        <i/>
        <sz val="11"/>
        <color theme="1"/>
        <rFont val="Tahoma"/>
        <family val="2"/>
      </rPr>
      <t>UPAH HARIAN</t>
    </r>
    <r>
      <rPr>
        <sz val="11"/>
        <color theme="1"/>
        <rFont val="Tahoma"/>
        <family val="2"/>
      </rPr>
      <t xml:space="preserve"> BERDASARKAN PENDIDIKAN </t>
    </r>
  </si>
  <si>
    <r>
      <t xml:space="preserve">PEGAWAI </t>
    </r>
    <r>
      <rPr>
        <b/>
        <i/>
        <sz val="11"/>
        <color theme="1"/>
        <rFont val="Tahoma"/>
        <family val="2"/>
      </rPr>
      <t>KONTRAK</t>
    </r>
    <r>
      <rPr>
        <sz val="11"/>
        <color theme="1"/>
        <rFont val="Tahoma"/>
        <family val="2"/>
      </rPr>
      <t xml:space="preserve"> BERDASARKAN PENDIDIKAN </t>
    </r>
  </si>
  <si>
    <t>NIP. 197903082006042006</t>
  </si>
  <si>
    <t>C. Lenny P, AMK</t>
  </si>
  <si>
    <t>19760320 201101 1 005</t>
  </si>
  <si>
    <t>AFIF SETIAWAN, S.Kep., Ns.</t>
  </si>
  <si>
    <t>NIP. 197603202011011005</t>
  </si>
  <si>
    <t>PERAWAT PELAKSANA LANJUTAN/MAHIR</t>
  </si>
  <si>
    <t>ASISTEN APOTEKER PELAKSANA LANJUTAN/MAHIR</t>
  </si>
  <si>
    <t>TEKNISI ELEKTROMEDIS PELAKSANA LANJUTAN</t>
  </si>
  <si>
    <t>ASISTEN APOTEKER PELAKSANA/TERAMPIL</t>
  </si>
  <si>
    <t>Mujiono, AMK</t>
  </si>
  <si>
    <t>Afif Setiawan, S.Kep., Ns.</t>
  </si>
  <si>
    <t>ANNA ANANTA. S, A.Md,AK.</t>
  </si>
  <si>
    <t>FANNY FEBRIANDANI, AMd.AK.</t>
  </si>
  <si>
    <t>Kasie Penunjang Medis</t>
  </si>
  <si>
    <t>Kasie pely. Rawat jln rehab keswamas</t>
  </si>
  <si>
    <t>Dr. Rihadini.  Sp.KJ.</t>
  </si>
  <si>
    <t>Kasie pely. Rawat Inap dan Rujukan</t>
  </si>
  <si>
    <r>
      <t>Dr.</t>
    </r>
    <r>
      <rPr>
        <i/>
        <sz val="11"/>
        <rFont val="Tahoma"/>
        <family val="2"/>
      </rPr>
      <t xml:space="preserve"> </t>
    </r>
    <r>
      <rPr>
        <sz val="11"/>
        <rFont val="Tahoma"/>
        <family val="2"/>
      </rPr>
      <t>A Sri Woroasih ,Sp.KJ.</t>
    </r>
  </si>
  <si>
    <t>Dr. Tinon Martanita, Sp.KJ.</t>
  </si>
  <si>
    <t>Dr. Hesti Anggriani, Sp.KJ.</t>
  </si>
  <si>
    <t>Dr. Siti Badriyah, Sp.KJ.</t>
  </si>
  <si>
    <t>Dr. Muflihatunnaimah, Sp.KJ, M.Kes.</t>
  </si>
  <si>
    <t>Dr. Linda  KS, Sp.KJ</t>
  </si>
  <si>
    <t>INSTALASI REHAB. MEDIS</t>
  </si>
  <si>
    <t>BINTARI NUGRAHANING WIDY,AMd.TW.</t>
  </si>
  <si>
    <t>RUANG POLIKLINIK RAWAT JALAN, GEDUNG KOMPREHENSIF</t>
  </si>
  <si>
    <t>POLI DEWASA</t>
  </si>
  <si>
    <t>POLI GERIATRI</t>
  </si>
  <si>
    <t>POLI KEBIDANAN</t>
  </si>
  <si>
    <t>POLI TUMBUH KEMBANG</t>
  </si>
  <si>
    <t>POLI GIGI</t>
  </si>
  <si>
    <t>ADMINISTRASI</t>
  </si>
  <si>
    <t>POLIKLINIK RAWAT JALAN, RUANG   UGD</t>
  </si>
  <si>
    <t>BANGSAL RAWAT INAP PANDU DEWANATA</t>
  </si>
  <si>
    <t>BANGSAL UPIP &amp; NAPZA</t>
  </si>
  <si>
    <t>BANGSAL RAMA SHINTA (OBSGYN)</t>
  </si>
  <si>
    <t>BANGSAL IBS (INSTALASI BEDAH SENTRAL)</t>
  </si>
  <si>
    <t>Dessy Dwi Cahyaningrum, S.KEP.</t>
  </si>
  <si>
    <t>2017</t>
  </si>
  <si>
    <t>SUKARSIH, S.Kep. Ns.</t>
  </si>
  <si>
    <t>INDRAYANINGSIH, S.Kep. Ns.</t>
  </si>
  <si>
    <t>SRI WIDATUN, S.Kep. Ns.</t>
  </si>
  <si>
    <t xml:space="preserve">SRI WIDATUN, S.Kep. Ns. </t>
  </si>
  <si>
    <t>KHOLID ANWAR, S.Kep. Ns.</t>
  </si>
  <si>
    <t>SUPRATNO, S.Kom.</t>
  </si>
  <si>
    <t>( S 2 ) MAGISTER HKM KES.</t>
  </si>
  <si>
    <t>MAGISTER KEPERAWATAN</t>
  </si>
  <si>
    <t>Pembina Utama madya (IV/e)</t>
  </si>
  <si>
    <t>Pembina Utama Muda (Iv/d)</t>
  </si>
  <si>
    <t>19920423 201502 2 001</t>
  </si>
  <si>
    <t>HESTI RASTINI, A.Md.</t>
  </si>
  <si>
    <t>KABAG RENDIKLITBANG</t>
  </si>
  <si>
    <t>19670922 199803 1 006</t>
  </si>
  <si>
    <t>SUMARHENDRO, S.Sos</t>
  </si>
  <si>
    <t>KEPALA BIDANG PENUNJANG MEDIS</t>
  </si>
  <si>
    <t>( S I )  FISIPOL PEMERINTAHAN</t>
  </si>
  <si>
    <t>19630408 199003 2 007</t>
  </si>
  <si>
    <t>Dra. RATIH PUSPITA,</t>
  </si>
  <si>
    <t>19670325 199303 1 002</t>
  </si>
  <si>
    <t>SUPARDI, SKM, M.Kes.</t>
  </si>
  <si>
    <t>Pembina Utama (IV/e)</t>
  </si>
  <si>
    <t xml:space="preserve">                               </t>
  </si>
  <si>
    <t>WAKIL DIREKTUR PELAYANAN MEDIS</t>
  </si>
  <si>
    <t>WIJANARKO, AMAK, SKM.</t>
  </si>
  <si>
    <t>Dra. RATIH PUSPITA</t>
  </si>
  <si>
    <t>01/11/2018</t>
  </si>
  <si>
    <t>SULISTYOWATI LESTARI, S.Psi.</t>
  </si>
  <si>
    <t>BAHARUDIN EKA PUTRA, S.Psi.</t>
  </si>
  <si>
    <t>19600911 201810 1 U 033</t>
  </si>
  <si>
    <t>WADIR PELAYANAN MEDIS</t>
  </si>
  <si>
    <t>Pembina utama Muda (IV/c)</t>
  </si>
  <si>
    <t>Dra. Ratih Puspita</t>
  </si>
  <si>
    <t>( S 1 ) FISIPOL PEMERINTAHAN</t>
  </si>
  <si>
    <t>Supardi. SKM, M.Kes</t>
  </si>
  <si>
    <t>KEPALA BAGIAN PERENCANAAN, PENELITIAN DAN PENGEMBANGAN</t>
  </si>
  <si>
    <t>SUMARHENDRO,S.Sos</t>
  </si>
  <si>
    <t>PENGADMINISTRASIAN PAJAK</t>
  </si>
  <si>
    <t>(UPAH HARIAN)</t>
  </si>
  <si>
    <t>okt</t>
  </si>
  <si>
    <t xml:space="preserve">KARANG KIMPUL SELATAN I / 33 RT3 RW1 </t>
  </si>
  <si>
    <t>KALIGAWE GAYAMSARI SEMARANG</t>
  </si>
  <si>
    <t>JL. MELATI 89RT3 RW5 PLAMONGANSARI</t>
  </si>
  <si>
    <t>PEDURUNGAN SEMARANG  50193</t>
  </si>
  <si>
    <t xml:space="preserve"> S 1 ( L )</t>
  </si>
  <si>
    <t xml:space="preserve">TEGALKANGKUNG RT3 RW2 KEDUNG MUNDU </t>
  </si>
  <si>
    <t>TEMBALANG SEMARANG SELATAN</t>
  </si>
  <si>
    <t>( S 1 ) PSIKOLOGI</t>
  </si>
  <si>
    <t>IV/e</t>
  </si>
  <si>
    <t>KEPERAWATAN  RAWAT JALAN, REHAB. &amp; KESWAMAS 4 ORANG</t>
  </si>
  <si>
    <t>FISIPOL PEMERINTAHAN</t>
  </si>
  <si>
    <t>SARJAN (S1)</t>
  </si>
  <si>
    <t>DWI SUPRAPTI</t>
  </si>
  <si>
    <t>AMINATUZ ZAHRA</t>
  </si>
  <si>
    <t>PEKANBARU</t>
  </si>
  <si>
    <t>MUHAMMAD IDRIS ADANDI, S.Kom.</t>
  </si>
  <si>
    <t>MUHAMMAD IDRIS AFANDI, S.Kom</t>
  </si>
  <si>
    <t>DURROTUN MALIKHAH, A.Md, Kep.</t>
  </si>
  <si>
    <t>JL. GURITA VIII NO.06 RT 002 RW 012</t>
  </si>
  <si>
    <t>MARGO MULYO RT 003 RW 003, KARANGDOWO</t>
  </si>
  <si>
    <t>WELERI, KENDAL</t>
  </si>
  <si>
    <t>SRI WAHYUNI HIDAYATI, S.Kep. Ns,</t>
  </si>
  <si>
    <t>DESSY DWI CAHYANINGRUM, S.Kep. Ns,</t>
  </si>
  <si>
    <t>UTAMI PUJI RAHAYU, S.Sos</t>
  </si>
  <si>
    <t>HERLIN KUSUMAWATI, S.Kep. Ns,</t>
  </si>
  <si>
    <t>IDA DIANA, S.Kep, Ns.</t>
  </si>
  <si>
    <t>IDA DIANA, S. Kep. Ns</t>
  </si>
  <si>
    <t>IDA DIANA, S.Kep. Ns</t>
  </si>
  <si>
    <t>10/12/2018</t>
  </si>
  <si>
    <t>09/11/2018</t>
  </si>
  <si>
    <t>19790505 200910 2 B 021</t>
  </si>
  <si>
    <t>19860501 200910 2 B 017</t>
  </si>
  <si>
    <t>( S 1 ) SOSIAL</t>
  </si>
  <si>
    <t>19780625 200904 2 B 016</t>
  </si>
  <si>
    <t>19890101 201005 2 B 033</t>
  </si>
  <si>
    <t>HERMIN SAPUTRI, AMF.</t>
  </si>
  <si>
    <t>ARDHIANA EKA N.S. AMF.</t>
  </si>
  <si>
    <t>RINA PRAMUNAWATI, A.Md</t>
  </si>
  <si>
    <t>WAHYU CHOLID NUGROHO, S.Kep</t>
  </si>
  <si>
    <t>WAHYUCKHOLID NUGROHO, S.Kep</t>
  </si>
  <si>
    <t>PENUNJANG NON DIAGNOSTIK 12 ORANG</t>
  </si>
  <si>
    <t>DES</t>
  </si>
  <si>
    <t>RADIOGRAFER MAHIR</t>
  </si>
  <si>
    <t>26/12/2018</t>
  </si>
  <si>
    <t>IDA WATI HUDANINGSIH, AMd OT.</t>
  </si>
  <si>
    <t>PENGELOLA LAYANAN KEHUMASAN</t>
  </si>
  <si>
    <t>MOCHAMAD SAPTONO, AMK.</t>
  </si>
  <si>
    <t>NO.HP</t>
  </si>
  <si>
    <t>dr. REZKY PUTRI WAHYU AGUSTINE</t>
  </si>
  <si>
    <t>081390201416</t>
  </si>
  <si>
    <t>Desa Kuripan, RT/RW;03/03, Kecamatan Karangawen, Demak</t>
  </si>
  <si>
    <t>19890726 201806 2 B 132</t>
  </si>
  <si>
    <t>dr. MUFLIHATUNNAIMAH,  M.Kes, Sp.KJ.</t>
  </si>
  <si>
    <t>dr. MUFLIHATUNNAIMAH, M.Kes, Sp.KJ</t>
  </si>
  <si>
    <t>MOH. HIMAWAN, SKp</t>
  </si>
  <si>
    <t>19980202 201701 2 K 003</t>
  </si>
  <si>
    <t>MOH HIMAWAN, SKp.</t>
  </si>
  <si>
    <t>NIP. 197805132005011010</t>
  </si>
  <si>
    <t>17 Januari 2019</t>
  </si>
  <si>
    <t>dr. IMAN HAKIM WICAKSANA</t>
  </si>
  <si>
    <t>Mahoni 892 Plamongan Indah RT/RW 002/008, Pedurungan, Semarang</t>
  </si>
  <si>
    <t>Jl. Gaharu Timur Dalam no. 63 RT/RW 001/011, Srondol Wetan, Banyumanik</t>
  </si>
  <si>
    <t>21 Januari 2019</t>
  </si>
  <si>
    <t>082221863926</t>
  </si>
  <si>
    <t>ANALIS PERENCANAAN SDM APARATUR</t>
  </si>
  <si>
    <t>PENGELOLA SISTEM INFORMASI KEPEGAWAIAN</t>
  </si>
  <si>
    <t>ANALIS HUMAS</t>
  </si>
  <si>
    <t>PENGELOLA GUDANG</t>
  </si>
  <si>
    <t>PENGELOLA BANGUNAN GEDUNG</t>
  </si>
  <si>
    <t>ANALIS PERENCANAAN</t>
  </si>
  <si>
    <t>PENGELOLA PROGRAM DAN KEGIATAN</t>
  </si>
  <si>
    <t>ANALIS PERENCANAAN, EVALUASI DAN PELAPORAN</t>
  </si>
  <si>
    <t>PENGADMINISTRASI AKADEMIK</t>
  </si>
  <si>
    <t>ANALIS PENELITIAN DAN PENGEMBANGAN</t>
  </si>
  <si>
    <t>PENGADMNISTRASI UMUM</t>
  </si>
  <si>
    <t>PENGADAAN REHAB PSIKOSOSIAL</t>
  </si>
  <si>
    <t>PENGELOLA SIST. INF. KEPEGAWAIAN</t>
  </si>
  <si>
    <t>PENGELOLA SARANA DAN PRASARANA</t>
  </si>
  <si>
    <t>ANALIS SISTEM INFORMASI</t>
  </si>
  <si>
    <t>PENGELOLA INSTALASI TEKNOLOGI INFORMASI</t>
  </si>
  <si>
    <t>19910124 201812 1 B 133</t>
  </si>
  <si>
    <t>19930605 201810 1 B 134</t>
  </si>
  <si>
    <t>19960615 201810 2 B 135</t>
  </si>
  <si>
    <t>19960820 201812 2 B 136</t>
  </si>
  <si>
    <t>01/01/2019</t>
  </si>
  <si>
    <t>UMUR</t>
  </si>
  <si>
    <t>10/15/1986</t>
  </si>
  <si>
    <t>&gt;58</t>
  </si>
  <si>
    <t>21-40</t>
  </si>
  <si>
    <t>41-58</t>
  </si>
  <si>
    <t>BARADATU</t>
  </si>
  <si>
    <t>12/02/2019</t>
  </si>
  <si>
    <t>PENGELOLA REHAB PSIKOSOSIAL</t>
  </si>
  <si>
    <t>TRIPENI KURNIATI, S. Farm, Apt, M.Farm</t>
  </si>
  <si>
    <t>( S 2 ) MAGISTER FARMASI</t>
  </si>
  <si>
    <t>15/03/2019</t>
  </si>
  <si>
    <t>Pengatur  ( II/d )</t>
  </si>
  <si>
    <t>Penata Muda  Tingkat I (III/b)</t>
  </si>
  <si>
    <t>Penata  Tingkat I (III/d)</t>
  </si>
  <si>
    <t>Penata Muda Tingkat I  ( III/b )</t>
  </si>
  <si>
    <t>PRANATA LAB. KES. MADYA</t>
  </si>
  <si>
    <t>PRNATA LAB KES MADYA</t>
  </si>
  <si>
    <t>18/03/2019</t>
  </si>
  <si>
    <t>01/011/2010</t>
  </si>
  <si>
    <t>01/01/2007</t>
  </si>
  <si>
    <t>19910101 201902 2 008</t>
  </si>
  <si>
    <t>01/04/2019</t>
  </si>
  <si>
    <t>TERAPI WICARA TERAMPIL</t>
  </si>
  <si>
    <t>19900119 201902 1 004</t>
  </si>
  <si>
    <t>NIP. 19910101 201902 2 008</t>
  </si>
  <si>
    <t>NIP. 199001192019021004</t>
  </si>
  <si>
    <t>NIP. 199107242019021005</t>
  </si>
  <si>
    <t>AFRI ZALDY ABDULAH, S.Kep, Ns.</t>
  </si>
  <si>
    <t>AFRI ZALDY ABDULAH, S.Kep, Ns</t>
  </si>
  <si>
    <t>NIP. 199204102019021005</t>
  </si>
  <si>
    <t>dr. BOBBY ADHYARTONO</t>
  </si>
  <si>
    <t xml:space="preserve">NIP. 19901028 201902 1 005 </t>
  </si>
  <si>
    <t>MAGISTER KEDOKTERAN (S 2)</t>
  </si>
  <si>
    <t>BUNGO</t>
  </si>
  <si>
    <t>19901028 201902 1 005</t>
  </si>
  <si>
    <t>( S 2 ) MAGISTER KEDOKTERAN</t>
  </si>
  <si>
    <t>( S 2 ) MAGISTER KEDOTERAN</t>
  </si>
  <si>
    <t>SRI RAHAYU, A.Md</t>
  </si>
  <si>
    <t>( D III ) MANAJEMEN PERKANTORAN</t>
  </si>
  <si>
    <t>LAURENCIA RIZKI MARHENDRAWATI, S.PsI, M.Psi, Psi</t>
  </si>
  <si>
    <t>HYANG KINANTI RAJASA, S.Kep., Ns</t>
  </si>
  <si>
    <t>198704172019022006</t>
  </si>
  <si>
    <t>NIP. 198907082019022006</t>
  </si>
  <si>
    <t xml:space="preserve">PENGOLAH DATA </t>
  </si>
  <si>
    <t>MANAJEMEN PERKANTORAN</t>
  </si>
  <si>
    <t>PENGOLAH DATA</t>
  </si>
  <si>
    <t>SRI RAHAYU , A.Md</t>
  </si>
  <si>
    <t>* Pengolah data</t>
  </si>
  <si>
    <t>LISMA MADYA YANTI, A.Md</t>
  </si>
  <si>
    <t>( D III ) KEARSIPAN</t>
  </si>
  <si>
    <t>ARSIPARIS TERAMPIL</t>
  </si>
  <si>
    <t>NIP. 198409132019022003</t>
  </si>
  <si>
    <t>KEARSIPAN</t>
  </si>
  <si>
    <t>* Kearsipan</t>
  </si>
  <si>
    <t>PSIKOLOG KLINIS PERTAMA</t>
  </si>
  <si>
    <t>NIP. 198905052019022008</t>
  </si>
  <si>
    <t>PSIKOLOG KLINIS</t>
  </si>
  <si>
    <t>MAGISTER PSIKOLOGI ( S 2 )</t>
  </si>
  <si>
    <t>dr. RARAS RACHMANDIAR</t>
  </si>
  <si>
    <t>NIP. 199209182019022004</t>
  </si>
  <si>
    <t>PETISA ANISA SARI , S.Keb., Bd</t>
  </si>
  <si>
    <t>19920317 201902 2 010</t>
  </si>
  <si>
    <t>( S I ) KEBIDANAN</t>
  </si>
  <si>
    <t>BIDAN PERTAMA</t>
  </si>
  <si>
    <t>NIP. 19920317 201902 2 010</t>
  </si>
  <si>
    <t>BIDAN AHLI PERTAMA</t>
  </si>
  <si>
    <t>MALANG</t>
  </si>
  <si>
    <t>LARAS HANDAYANI , S.Keb., Bd</t>
  </si>
  <si>
    <t>19921001 201902 2 007</t>
  </si>
  <si>
    <t>dr. ARYA HARI MURTI , Sp. An.</t>
  </si>
  <si>
    <t>19870207 201902 1 003</t>
  </si>
  <si>
    <t>( S 2 ) KEDOKTERAN ANESTESI</t>
  </si>
  <si>
    <t>DOKTER ANESTESI PERTAMA</t>
  </si>
  <si>
    <t>NIP. 19870207 201902 1 003</t>
  </si>
  <si>
    <t>KEDOKTERAN ANESTESI</t>
  </si>
  <si>
    <t>SIKKA</t>
  </si>
  <si>
    <t>( S 2 ) SPESIALIS ANESTESI</t>
  </si>
  <si>
    <t>FANI RACHMADIANTI, Amd</t>
  </si>
  <si>
    <t>19931201 201902 2 009</t>
  </si>
  <si>
    <t>ASISTEN APOTEKER TERAMPIL</t>
  </si>
  <si>
    <t>NIP. 19931201 201902 2 009</t>
  </si>
  <si>
    <t xml:space="preserve">SEMARANG </t>
  </si>
  <si>
    <t>FANI RACHMADIANTI , A.Md.</t>
  </si>
  <si>
    <t>RIZKY PARADILA SARI, Amd. Farm.</t>
  </si>
  <si>
    <t>ARTIKA WIJAYANTI PUTRI, A.Md.RMIK</t>
  </si>
  <si>
    <t>ADITYA APRI RIZKY, A.Md.RMIK</t>
  </si>
  <si>
    <t>NIP. 199608012019022006</t>
  </si>
  <si>
    <t>NIP. 199501102019022003</t>
  </si>
  <si>
    <t>PEREKAM MEDIS TERAMPIL</t>
  </si>
  <si>
    <t>NIP. 199506212019021007</t>
  </si>
  <si>
    <t>199506212019021007</t>
  </si>
  <si>
    <t>199501102019022003</t>
  </si>
  <si>
    <t>199204102019021005</t>
  </si>
  <si>
    <t>NIP. 19921001 201902 2 007</t>
  </si>
  <si>
    <t>LARAS HANDAYANI, S.Keb., Bd</t>
  </si>
  <si>
    <t>01/10/2019</t>
  </si>
  <si>
    <t>KOSMIANTO</t>
  </si>
  <si>
    <t>19840615 201904 1 U 039</t>
  </si>
  <si>
    <t>3321031506840010</t>
  </si>
  <si>
    <t>Ds. WONOREJO RT 004 RW 003, KEC. GUNTUR</t>
  </si>
  <si>
    <t>ERNA MALIKHATUL BASIROH</t>
  </si>
  <si>
    <t>IKHLASH KAUTSAR WAHYU UTOMO, S.Pi, M.Si</t>
  </si>
  <si>
    <t>CITRA RACHMA NURULIA</t>
  </si>
  <si>
    <t>ASTRI IRMA NUR AFFINI, S.Kom</t>
  </si>
  <si>
    <t>FADDILAH NUR ZHALI</t>
  </si>
  <si>
    <t>RIA PUTRI SUNARYO</t>
  </si>
  <si>
    <t>FADHIA HAPSARI</t>
  </si>
  <si>
    <t>LISIA ESA HARDIYANTI</t>
  </si>
  <si>
    <t>CHARISMA DWI PRASETYA</t>
  </si>
  <si>
    <t>HAIKAL MAULINA ULFA</t>
  </si>
  <si>
    <t>ELSA MAULINA SOFRIA</t>
  </si>
  <si>
    <t>MUHAMMAD NADHIF</t>
  </si>
  <si>
    <t>MUCHAMMAD RIZA</t>
  </si>
  <si>
    <t>IKFI ANNI'MAH</t>
  </si>
  <si>
    <t>19910131 201904 2 U 040</t>
  </si>
  <si>
    <t>19910818 201904 1 U 041</t>
  </si>
  <si>
    <t>19911007 201904 2 U 042</t>
  </si>
  <si>
    <t>19911225 201904 2 U 043</t>
  </si>
  <si>
    <t>19930728 201904 2 U 044</t>
  </si>
  <si>
    <t>19950708 201904 2 U 046</t>
  </si>
  <si>
    <t>19960111 201904 2 U 047</t>
  </si>
  <si>
    <t>19960329 201904 2 U 048</t>
  </si>
  <si>
    <t>19960425 201904 1 U 049</t>
  </si>
  <si>
    <t>19960812 201904 2 U 050</t>
  </si>
  <si>
    <t>19971103 201904 1 U 052</t>
  </si>
  <si>
    <t>19970610 201904 2 U 051</t>
  </si>
  <si>
    <t>1998/0704 201904 1 U 053</t>
  </si>
  <si>
    <t>KALITENGAH RT 001 RW 002 MRANGGEN</t>
  </si>
  <si>
    <t>PERIKANAN</t>
  </si>
  <si>
    <t>DIII ( P)</t>
  </si>
  <si>
    <t>D III ( L)</t>
  </si>
  <si>
    <t>TEKNIK ELEKTRO</t>
  </si>
  <si>
    <t>PSIKOLOGI</t>
  </si>
  <si>
    <t>D III ( P)</t>
  </si>
  <si>
    <t>SMK TEKNIK ( L )</t>
  </si>
  <si>
    <t>BANDA ACEH</t>
  </si>
  <si>
    <t>JOMBANG</t>
  </si>
  <si>
    <t xml:space="preserve">JL. BRIGJEN SUDIARTO NO. 318 PALEBON, </t>
  </si>
  <si>
    <t>JL. BIMA II/3 RT 02 RW 01, PENDRIKAN KIDUL,</t>
  </si>
  <si>
    <t>JL. KUALA MAS 8 NO.376, KERTOSONO,</t>
  </si>
  <si>
    <t xml:space="preserve">JL. TLOGOMUKTI BARAT I NO. 702, </t>
  </si>
  <si>
    <t>TLOGOSARI KULON, SEMARANG</t>
  </si>
  <si>
    <t xml:space="preserve">JL.TLOGOPANCING IV RT08 RW07, </t>
  </si>
  <si>
    <t>KEL.TLOGOMULTO, PEDURUNGAN, SEMARANG</t>
  </si>
  <si>
    <t>JL. PALEM RAYA ASRI V CE 155, SEMARANG</t>
  </si>
  <si>
    <t>JL. CANDI PERMATA II/176, SEMARANG</t>
  </si>
  <si>
    <t xml:space="preserve">DK JETIS RT03 RW08, DS. LOBANG </t>
  </si>
  <si>
    <t>KEC.LIMPUNG, BATANG</t>
  </si>
  <si>
    <t xml:space="preserve">JL. ARYA MUKTI TENGAH VII/335, </t>
  </si>
  <si>
    <t>PEDURUNGAN, SEMARANG</t>
  </si>
  <si>
    <t xml:space="preserve">JL. DINAR MAS XIV/04 METESEH, </t>
  </si>
  <si>
    <t>TEMBALANG, SEMARANG</t>
  </si>
  <si>
    <t xml:space="preserve">JL. DR. MUWARDI TIMUR 4/20, KALICARI, </t>
  </si>
  <si>
    <t>JL. SENDANG UTARA III RT04 RW07,</t>
  </si>
  <si>
    <t>GEMAH, PEDURUNGAN, SEMARANG</t>
  </si>
  <si>
    <t>JL. SENDANG GUWO RT03 RW09, SEMARANG</t>
  </si>
  <si>
    <t xml:space="preserve">Ds. WONOSARI RT02 RW05 KEC.SIWALAN, </t>
  </si>
  <si>
    <t>S M K ( P )</t>
  </si>
  <si>
    <t>S L T A</t>
  </si>
  <si>
    <t>17/04/2019</t>
  </si>
  <si>
    <t>CITRA RACHMA NURULIA, S.Farm</t>
  </si>
  <si>
    <t>FADHIA HAPSARI, S.Psi</t>
  </si>
  <si>
    <t>CHARISMA DWI PRASETYA, AMd.A.K.</t>
  </si>
  <si>
    <t>ERNA MALIKHATUL BASIROH, AMd.A.K.</t>
  </si>
  <si>
    <t>199504 201904 1 U 045</t>
  </si>
  <si>
    <t>LISIA ESA HARDIYANTI, AMd.Keb.</t>
  </si>
  <si>
    <t>01/04/209</t>
  </si>
  <si>
    <t>PENGELOLA PROGRAM GIZI</t>
  </si>
  <si>
    <t>ELSA MAULINA SOFRIA, AMd Gz</t>
  </si>
  <si>
    <t>( D III ) TEKNIK ELEKTRO</t>
  </si>
  <si>
    <t>IKFI ANNIMAH</t>
  </si>
  <si>
    <t>PRAMU BAKTI</t>
  </si>
  <si>
    <t>( S 1 ) SISTEM INFORMASI</t>
  </si>
  <si>
    <t>IKHLAS KAUTSAR WAHYU UTOMO</t>
  </si>
  <si>
    <t>MIFTAKHUL JANNAH</t>
  </si>
  <si>
    <t>28/03/2019</t>
  </si>
  <si>
    <t>NIP. 19870417 201902 2 006</t>
  </si>
  <si>
    <t>DHANIK NOVITASARI, S.Kep., Ns</t>
  </si>
  <si>
    <t>199311072019022007</t>
  </si>
  <si>
    <t>01/02/2019</t>
  </si>
  <si>
    <t>APRILIA PURWATININGSIH, S.Kep., Ns</t>
  </si>
  <si>
    <t>199304102019022007</t>
  </si>
  <si>
    <t>NIP. 199311072019022007</t>
  </si>
  <si>
    <t>NIP. 199304102019022007</t>
  </si>
  <si>
    <t>OKKY EK A MUGIANINGRUM, S.Kep., Ns</t>
  </si>
  <si>
    <t>199310282019022007</t>
  </si>
  <si>
    <t>NIP. 199310282019022007</t>
  </si>
  <si>
    <t xml:space="preserve">BANTUL </t>
  </si>
  <si>
    <t>ARIS ANGGA SUGIARTO, S.Kep., Ns</t>
  </si>
  <si>
    <t>199108242019021007</t>
  </si>
  <si>
    <t>NIP. 199108242019021007</t>
  </si>
  <si>
    <t>AYU FITRIYA RUSANTO, S.Kep., Ns</t>
  </si>
  <si>
    <t>199005092019022006</t>
  </si>
  <si>
    <t>NIP. 199005092019022006</t>
  </si>
  <si>
    <t>NOVITA PUTRI ARISTIKA, S.Kep.,Ns</t>
  </si>
  <si>
    <t>199411022019022011</t>
  </si>
  <si>
    <t>NIP. 19941102 201902 2 011</t>
  </si>
  <si>
    <t>EVY FEBRIANTO, S.Kep., Ns</t>
  </si>
  <si>
    <t>199002122019021008</t>
  </si>
  <si>
    <t>NIP. 199002122019021008</t>
  </si>
  <si>
    <t>BUDI NOVI RAHAYU, S.Kep., Ns</t>
  </si>
  <si>
    <t>19911172019022012</t>
  </si>
  <si>
    <t>NIP. 19911172019022012</t>
  </si>
  <si>
    <t>ELYANA AGUSTA ANGGRAINI, S.Kep.,Ns</t>
  </si>
  <si>
    <t>199408062019022012</t>
  </si>
  <si>
    <t>NIP. 199408062019022012</t>
  </si>
  <si>
    <t>YULIANTI, S.Kep., Ns</t>
  </si>
  <si>
    <t>199405272019022009</t>
  </si>
  <si>
    <t>NIP. 199405272019022009</t>
  </si>
  <si>
    <t>LAILY KURNIASARI, S.Kep, Ns</t>
  </si>
  <si>
    <t>199206102019022006</t>
  </si>
  <si>
    <t>NIP. 199206102019022006</t>
  </si>
  <si>
    <t>NOVIAS DWITA ARTHIANI, S.Kep., Ns</t>
  </si>
  <si>
    <t>199311152019022008</t>
  </si>
  <si>
    <t>NIP. 199311152019022008</t>
  </si>
  <si>
    <t>LASTINA FAHRURNISA, S.Kep.,Ns</t>
  </si>
  <si>
    <t>199404272019022008</t>
  </si>
  <si>
    <t>NIP. 199404272019022008</t>
  </si>
  <si>
    <t>FITRIA NINGRUM, S.Kep., Ns</t>
  </si>
  <si>
    <t>199104162019022004</t>
  </si>
  <si>
    <t>NIP. 199104162019022004</t>
  </si>
  <si>
    <t>NUR EVA ALFIYANTI, S.Kep., Ns</t>
  </si>
  <si>
    <t>19920505209022008</t>
  </si>
  <si>
    <t>NIP. 19920505209022008</t>
  </si>
  <si>
    <t>MARETHA VESTI WESWESTEN, A.Md.Kep</t>
  </si>
  <si>
    <t>199603052019022005</t>
  </si>
  <si>
    <t>NIP. 199603052019022005</t>
  </si>
  <si>
    <t>VINA NOVIA DHIKA, A.Md.Kep</t>
  </si>
  <si>
    <t>199611192019022004</t>
  </si>
  <si>
    <t>NIP. 199611192019022004</t>
  </si>
  <si>
    <t>VINA NOVIA DHIKA , A.Md.Kep.</t>
  </si>
  <si>
    <t>LIA KURNIA RANI, AMK</t>
  </si>
  <si>
    <t>NIP. 199303022019022005</t>
  </si>
  <si>
    <t>199303022019022005</t>
  </si>
  <si>
    <t>DESTY SETYO PERTIWI PANGESTU WIDHI, A.Md.Kep.</t>
  </si>
  <si>
    <t xml:space="preserve"> 199705042019022002</t>
  </si>
  <si>
    <t>DESTY SETYO PERTIWI PANGESTU WIDHI , A.Md.Kep.</t>
  </si>
  <si>
    <t>NIP. 199705042019022002</t>
  </si>
  <si>
    <t>ANGGA YUDHA MEYLISA AYUNING PRATIWI, AMK</t>
  </si>
  <si>
    <t>199005152019022004</t>
  </si>
  <si>
    <t>NIP. 199005152019022004</t>
  </si>
  <si>
    <t>DEWI HAPSARI, AMK</t>
  </si>
  <si>
    <t>198909082019022008</t>
  </si>
  <si>
    <t>NIP. 198909082019022008</t>
  </si>
  <si>
    <t>NUR AINI, Amd.Kep</t>
  </si>
  <si>
    <t>199412112019022009</t>
  </si>
  <si>
    <t>NIP. 199412112019022009</t>
  </si>
  <si>
    <t>ANITA SETYANINGRUM, AMK</t>
  </si>
  <si>
    <t>199104112019022009</t>
  </si>
  <si>
    <t>NIP. 199104112019022009</t>
  </si>
  <si>
    <t>BEKTI ANITA OKTAVIANI, Amd.Kep</t>
  </si>
  <si>
    <t>199310302019022006</t>
  </si>
  <si>
    <t>NIP. 199310302019022006</t>
  </si>
  <si>
    <t>EKO RIZKI WIBOWO, Amd.Kep</t>
  </si>
  <si>
    <t>NIP. 199106192019021004</t>
  </si>
  <si>
    <t>MANADO</t>
  </si>
  <si>
    <t>199106192019021004</t>
  </si>
  <si>
    <t>LYNDA SUSANTI, AMK</t>
  </si>
  <si>
    <t>199112142019022007</t>
  </si>
  <si>
    <t>NIP. 199112142019022007</t>
  </si>
  <si>
    <t>DESI WITATI, Amd.Kep</t>
  </si>
  <si>
    <t>NIP. 199612222019022003</t>
  </si>
  <si>
    <t>199612222019022003</t>
  </si>
  <si>
    <t>SANTI TIARA SARI, AMK</t>
  </si>
  <si>
    <t>199308062019022008</t>
  </si>
  <si>
    <t>NIP. 199308062019022008</t>
  </si>
  <si>
    <t>PURWOKERTO</t>
  </si>
  <si>
    <t>EVI AMALIA, Amd.Kep</t>
  </si>
  <si>
    <t>NIP. 199302122019022007</t>
  </si>
  <si>
    <t>199302122019022007</t>
  </si>
  <si>
    <t>NIP. 199104282019022005</t>
  </si>
  <si>
    <t>FATMA MUHAJIROH, Amd.Kep</t>
  </si>
  <si>
    <t>199104282019022005</t>
  </si>
  <si>
    <t>KURNIAWAN KUNTOWIBOWO. AMK</t>
  </si>
  <si>
    <t>NIP. 199104192019021001</t>
  </si>
  <si>
    <t>ARDHITA DYAH RAMADANI, Amd</t>
  </si>
  <si>
    <t>NIP. 199602152019022004</t>
  </si>
  <si>
    <t>199104192019021001</t>
  </si>
  <si>
    <t>199602152019022004</t>
  </si>
  <si>
    <t>02/04/2019</t>
  </si>
  <si>
    <t>(D III) GIZI</t>
  </si>
  <si>
    <t>AFRI ZALDY ABDULAH, S.Kep., Ns</t>
  </si>
  <si>
    <t>199107242019021005</t>
  </si>
  <si>
    <t>00-00-0001</t>
  </si>
  <si>
    <t>00-00-0002</t>
  </si>
  <si>
    <t>00-00-0003</t>
  </si>
  <si>
    <t>00-00-0004</t>
  </si>
  <si>
    <t>WAKIL DIREKTUR PELAYANAN</t>
  </si>
  <si>
    <t>HEPPY SAGITA PUTRA, S.Pd</t>
  </si>
  <si>
    <t>19990118 201904 2 U 054</t>
  </si>
  <si>
    <t>01/05/2019</t>
  </si>
  <si>
    <t>BAHASA INGGRIS</t>
  </si>
  <si>
    <t>19861125 201905 1 U 055</t>
  </si>
  <si>
    <t>( S 1 ) BAHASA INGGRIS</t>
  </si>
  <si>
    <t>19860514 201805 2 B 137</t>
  </si>
  <si>
    <t>19910627 201805 2 B 138</t>
  </si>
  <si>
    <t>19920106 201805 2 B 139</t>
  </si>
  <si>
    <t>19930206 201805 2 B 140</t>
  </si>
  <si>
    <t>19940125 201805 2 B 141</t>
  </si>
  <si>
    <t>19941203 201812 2 B 144</t>
  </si>
  <si>
    <t>21/5/2019</t>
  </si>
  <si>
    <t>MULYONO BUDI SANTOSO, S.ST</t>
  </si>
  <si>
    <t>19730228 200003 1 003</t>
  </si>
  <si>
    <t>( D IV ) KEPERAWATAN</t>
  </si>
  <si>
    <t>MULYONO BUDI SANTOSA, S.ST</t>
  </si>
  <si>
    <t>NIP. 197302282000031003</t>
  </si>
  <si>
    <t>( D III ) FISIOTERAPI</t>
  </si>
  <si>
    <t>19820709 201109 2 B 048</t>
  </si>
  <si>
    <t>19901109 201401 1 B 086</t>
  </si>
  <si>
    <t>drg. NOVI AGUNG DEWANDARI</t>
  </si>
  <si>
    <t>19681113 200012 2 001</t>
  </si>
  <si>
    <t>( S 1 ) KEDOKTERAN GIGI</t>
  </si>
  <si>
    <t>drg.  NOVI AGUNG DEWANDARI</t>
  </si>
  <si>
    <t>NIP. 19681113 200012 2 001</t>
  </si>
  <si>
    <t>KEDOKTERAN GIGI</t>
  </si>
  <si>
    <t>( S1 ) KEDOKTERAN GIGI</t>
  </si>
  <si>
    <t>IRMA FAJARIYANTI, SE.</t>
  </si>
  <si>
    <t>ANINDYARANI FITRI, S.Kep., Ns</t>
  </si>
  <si>
    <t>BELLA WILLY ARDITHA, S.Psi</t>
  </si>
  <si>
    <t>BELLA WILLY ARDITHA, S.Psi.</t>
  </si>
  <si>
    <t>MIFTAKHUL JANNAH SOFYANI, A.Md.PK</t>
  </si>
  <si>
    <t>HAIKAL MAULINA ULFA, A.Md. PK</t>
  </si>
  <si>
    <t>HAIKAL MAULINA ULFA, Amd. PK</t>
  </si>
  <si>
    <t>SWASTIARA KARNINTA, Amd</t>
  </si>
  <si>
    <t>ANDRIAS DIMAS PPRASETYA, A.Md PK.</t>
  </si>
  <si>
    <t>ANDRIAS DIMAS PRASETYA, Amd PK.</t>
  </si>
  <si>
    <t xml:space="preserve">SWASTIARA KARNINTA, AMd </t>
  </si>
  <si>
    <t>EKO AGUS HARYONO, Amd</t>
  </si>
  <si>
    <t>EKO AGUS HARYONO, AMd.</t>
  </si>
  <si>
    <t>BUDI SETIYAWAN, S.Kep, Ns</t>
  </si>
  <si>
    <t>BUDI SETIYAWAN, S. Kep, Ns</t>
  </si>
  <si>
    <t>DWI ANGGO SEPPUTRA, S.Kep, Ns</t>
  </si>
  <si>
    <t>DWI ANGGO SEPPUTRA, S. Kep, Ns</t>
  </si>
  <si>
    <t>19860513 200910 1 B 024</t>
  </si>
  <si>
    <t>KHUSNUL ANWAR , SKM,MM</t>
  </si>
  <si>
    <t>WAKIL DIREKTUR ADMINISTRASI</t>
  </si>
  <si>
    <t>19721008 199703 1 005</t>
  </si>
  <si>
    <t>NIP. 197210081997031005</t>
  </si>
  <si>
    <t>26/07/2019</t>
  </si>
  <si>
    <t>( S 1 ) EKONOMI</t>
  </si>
  <si>
    <t>KHUSNUL ANWAR, SKM, MM</t>
  </si>
  <si>
    <t>KASIE PELAYANAN RAWAT INAP &amp; RUJUKAN</t>
  </si>
  <si>
    <t>KASIE KEPERAWATAN RAWAT INAP &amp; RUJUKAN</t>
  </si>
  <si>
    <t>19890708 201902 2 006</t>
  </si>
  <si>
    <t>19840913 201902 2 003
'198409132019022003</t>
  </si>
  <si>
    <t xml:space="preserve">PEBNGELOLA SARANA DAN PRASARANA </t>
  </si>
  <si>
    <t>* Pengelola Saran dan Prasarana Kantor</t>
  </si>
  <si>
    <t>KHUSNUL ANWAR , SKM, MM</t>
  </si>
  <si>
    <t>dr. DIAN RAMAYANI</t>
  </si>
  <si>
    <t>1174036402930002</t>
  </si>
  <si>
    <t>JL.Sidomukti X/14 RT 03 RW 017,Mutikharjo Kidul, Pedurungan, Semarang</t>
  </si>
  <si>
    <t>1 Agustus 2019</t>
  </si>
  <si>
    <t>dr. NATALIA CAROLINA HARWANTO</t>
  </si>
  <si>
    <t>082161905493</t>
  </si>
  <si>
    <t>Jl. Rejosari V/5, Pedurungan</t>
  </si>
  <si>
    <t>088806223207/081805820115</t>
  </si>
  <si>
    <t>LINA HERLINA, AMK,</t>
  </si>
  <si>
    <t xml:space="preserve">LINA HERLINA, AMK. </t>
  </si>
  <si>
    <t>dr. RIKEN</t>
  </si>
  <si>
    <t>dr. DZIKRIL HAKIM</t>
  </si>
  <si>
    <t>Spesialis Anestesi (WKDS)</t>
  </si>
  <si>
    <t>19870224 200910 2 B 022</t>
  </si>
  <si>
    <t>Spesialis Kejiwaan</t>
  </si>
  <si>
    <t>PENATA ANESTESI</t>
  </si>
  <si>
    <t>PENGADMNISTRASI AKADEMIK</t>
  </si>
  <si>
    <t>PENGADMINISTRASIUMUM NON DIAGNOSTIK</t>
  </si>
  <si>
    <t>TEKNISI PEMELIHARAN SARANA DAN PRASARANA</t>
  </si>
  <si>
    <t>TEKNISI PEMELIHARAAN SARANA DAN PRASARANA</t>
  </si>
  <si>
    <t>19960801 201902 2 006</t>
  </si>
  <si>
    <t>19920918 201902 2 004</t>
  </si>
  <si>
    <t xml:space="preserve">SUBBAG KEPEGAWAIAN, TU DAN HUKUM 5 ORANG </t>
  </si>
  <si>
    <t>PELAYANAN RAWAT JALAN, REHAB. DAN KESWAMAS 6 ORANG</t>
  </si>
  <si>
    <t>SUBBAGPERBENDAHARAAN &amp; VERIFIKASI 8 ORANG</t>
  </si>
  <si>
    <t>KHUSNUL ANWAR, SKM, MM.</t>
  </si>
  <si>
    <t>NIP. 19721008 199703 1 005</t>
  </si>
  <si>
    <t>20-40</t>
  </si>
  <si>
    <t>Pengatur Tk. I (II/d)</t>
  </si>
  <si>
    <t>19810122 200510 2 H 001</t>
  </si>
  <si>
    <t>19841205 200510 2 H 002</t>
  </si>
  <si>
    <t>19710502 200510 2 H 003</t>
  </si>
  <si>
    <t>19800221 200510 1 H 004</t>
  </si>
  <si>
    <t>19799328 200510 2 H 005</t>
  </si>
  <si>
    <t>19800221 200510 2 H 006</t>
  </si>
  <si>
    <t>19811019 200510 2 H 008</t>
  </si>
  <si>
    <t>19821109 200510 2 H 009</t>
  </si>
  <si>
    <t>19830831 200510 2 H 010</t>
  </si>
  <si>
    <t>SIP</t>
  </si>
  <si>
    <t>STR</t>
  </si>
  <si>
    <t>V</t>
  </si>
  <si>
    <t>01/10/2020</t>
  </si>
  <si>
    <t>SUKARSIH, S.Kep, Ns.</t>
  </si>
  <si>
    <t xml:space="preserve"> IV/a </t>
  </si>
  <si>
    <t xml:space="preserve">Spe. Jiwa </t>
  </si>
  <si>
    <t>Spe. Anestesi</t>
  </si>
  <si>
    <t xml:space="preserve">Spe.Bedah </t>
  </si>
  <si>
    <t>dr. TITIS YUNVICASARI</t>
  </si>
  <si>
    <t>31/07/19</t>
  </si>
  <si>
    <t>range umur</t>
  </si>
  <si>
    <t>01/12/2019</t>
  </si>
  <si>
    <t>SUBBAG RT DAN UMUM 9 ORANG</t>
  </si>
  <si>
    <t>19890505 201902 2 008</t>
  </si>
  <si>
    <t>SANITARIAN AHLI MADYA</t>
  </si>
  <si>
    <t>15/11/2019</t>
  </si>
  <si>
    <t>NUTRISIONIS AHLI MADYA</t>
  </si>
  <si>
    <t>Jumlah Perempuan</t>
  </si>
  <si>
    <t>Jumlah Laki-laki</t>
  </si>
  <si>
    <t>jumlah perempuan</t>
  </si>
  <si>
    <t>jumlah laki-laki</t>
  </si>
  <si>
    <t>PENGELOLA LAYANANAN KEHUMASAN</t>
  </si>
  <si>
    <t>PENGELOLA LAYANAN KESEHATAN</t>
  </si>
  <si>
    <t>19840730 200910 2 B 025</t>
  </si>
  <si>
    <t>SITI MUNADIROH, S.Kep, Ns</t>
  </si>
  <si>
    <t>S I ( P )</t>
  </si>
  <si>
    <t>MEGA AYU SOFYANA, S.Kep, Ns.</t>
  </si>
  <si>
    <t>F. WENDRI HASTUTI PRIHATNI, S.Kep, Ns.</t>
  </si>
  <si>
    <t>( S 1 ) KEPERAWATAN</t>
  </si>
  <si>
    <t>( S 2 ) ( P )</t>
  </si>
  <si>
    <t xml:space="preserve">( S 2 ) EKONOMI AKUNTANSI </t>
  </si>
  <si>
    <t>MUCHAMAD RIZA</t>
  </si>
  <si>
    <t>19980104 201904 1 U 053</t>
  </si>
  <si>
    <t>FADDILAH NURZHALI</t>
  </si>
  <si>
    <t>19950403 201904 1 U 045</t>
  </si>
  <si>
    <t>PERUM PENGGARON CITY BLOK C3,</t>
  </si>
  <si>
    <t>KEL.PENGGARON LOR, KEC.GENUK, SEMARANG</t>
  </si>
  <si>
    <t>II. Data PNS Berdasarkan JFU</t>
  </si>
  <si>
    <t>III. Data PNS Berdasarkan JFT</t>
  </si>
  <si>
    <t>IV. Data NON PNS (BLUD &amp; HARLEP) Berdasarkan nama JFU</t>
  </si>
  <si>
    <t>V. Data non PNS berdasarkan nama JFT</t>
  </si>
  <si>
    <t>VI. Data PNS sesuai PANGKAT DAN GOLONGAN</t>
  </si>
  <si>
    <t>VII. Data PNS Sesuai PENDIDIKAN</t>
  </si>
  <si>
    <t>VIII. Data non PNS (BLUD, KONTRAK, &amp;</t>
  </si>
  <si>
    <t xml:space="preserve">IX. Data non PNS (HARLEP) sesuai </t>
  </si>
  <si>
    <t>UTAMI PUJI RAHAYU, S.I.Kom</t>
  </si>
  <si>
    <t>( S I ) ILMU KOMUNIKASI</t>
  </si>
  <si>
    <t>SARJANA ILMU KOMUNIKASI</t>
  </si>
  <si>
    <t>S 1</t>
  </si>
  <si>
    <t xml:space="preserve">S 1 </t>
  </si>
  <si>
    <t>D  III</t>
  </si>
  <si>
    <t>( D III ) RADIODIAGNOSTIK &amp; RAD.TERAPI</t>
  </si>
  <si>
    <t>0</t>
  </si>
  <si>
    <t>33.7406.050664.0005</t>
  </si>
  <si>
    <t>68.258.043.6-518.001</t>
  </si>
  <si>
    <t xml:space="preserve"> dr. ALEK JUSRAN, M.Kes</t>
  </si>
  <si>
    <t>NIP. 196902112007011007</t>
  </si>
  <si>
    <t>19690211 2007011 007</t>
  </si>
  <si>
    <t>DIREKTUR</t>
  </si>
  <si>
    <t>01/20/2020</t>
  </si>
  <si>
    <t>14/03/2013</t>
  </si>
  <si>
    <t>dr. ALEK JUSRAN, M.Kes</t>
  </si>
  <si>
    <t>( S 2 ) PERIKANAN</t>
  </si>
  <si>
    <t>S 2 ( L )</t>
  </si>
  <si>
    <t xml:space="preserve">ANALIS PERENCANAAN SDM </t>
  </si>
  <si>
    <t>dr. UMI ARDININGSIH, Sp.KJ</t>
  </si>
  <si>
    <t>MEIRINA SEPTININGRUM, SE, M.Ak</t>
  </si>
  <si>
    <t>MEIRINA SEPTININGRUM, SE, M.Ak.</t>
  </si>
  <si>
    <t>dr. WINDA PURWANINGSIH</t>
  </si>
  <si>
    <t>dr. THORIQ IBRAHIM</t>
  </si>
  <si>
    <t>UTAMI PUJI RAHAYU, S.Il.Kom</t>
  </si>
  <si>
    <t>PENGELOLA KEPEGAWAIAN</t>
  </si>
  <si>
    <t>IPS ( P )</t>
  </si>
  <si>
    <t>28/01/2020</t>
  </si>
  <si>
    <t>25/02/2020</t>
  </si>
  <si>
    <t>NIP. 19690211 2007011 007</t>
  </si>
  <si>
    <t>DIREKTUR RSJD Dr. AMINO GONDOHUTOMO</t>
  </si>
  <si>
    <t>dr. ALEK JUSRAN, M. Kes.</t>
  </si>
  <si>
    <t>TAUFIQ HIDAYAT JUNIANTO, AMK</t>
  </si>
  <si>
    <t>NIP. 198306042010011024</t>
  </si>
  <si>
    <t>24/11/2016</t>
  </si>
  <si>
    <t>04/06/1983</t>
  </si>
  <si>
    <t>IDA KURNIATI, AMK</t>
  </si>
  <si>
    <t>NIP.  198011252009032009</t>
  </si>
  <si>
    <t>21/01/2016</t>
  </si>
  <si>
    <t>NOVIANA RIZKI LESTARI, AMK</t>
  </si>
  <si>
    <t>NIP. 198811162010012005</t>
  </si>
  <si>
    <t>BALIKPAPAN</t>
  </si>
  <si>
    <t>19830604 201001 1 024</t>
  </si>
  <si>
    <t>19881116201001 2 005</t>
  </si>
  <si>
    <t xml:space="preserve"> 19801125 200903 2 009</t>
  </si>
  <si>
    <t>`</t>
  </si>
  <si>
    <t>365</t>
  </si>
  <si>
    <t>13/02/2020</t>
  </si>
  <si>
    <t>YOGYAKARTA, 27 DES 1960</t>
  </si>
  <si>
    <t>YOGYAKARTA, 9 JULI 1985</t>
  </si>
  <si>
    <t>dr. RIZKI ANANDA PAHLEFI ARTHA</t>
  </si>
  <si>
    <t>Jl. Bumi Warna Mukti F4 No. 14 RT 010 RW 004 Kel. Sambiroto, Kec. Tembalang, Semarang</t>
  </si>
  <si>
    <t>semarang, 10 sept 1993</t>
  </si>
  <si>
    <t>semarang, 14 desember 1994</t>
  </si>
  <si>
    <t>WONOGIRI, 14 FEBRUARI 1988</t>
  </si>
  <si>
    <t>Jl. Ngesrep Barat V Dalam No. 4 RT 009 RW 008 Kel Srondol Kulon, Kec. Banyumanik, Semarang</t>
  </si>
  <si>
    <t>Jl. Rm Hadi Soebono No 139 RT 001 RW 006 Kel. Wonopolo. Kec/ Mijen, Semarang</t>
  </si>
  <si>
    <t>Semarang, 12 Des 1993</t>
  </si>
  <si>
    <t>Binjai, 24 feb 1993</t>
  </si>
  <si>
    <t>Semarang, 25 Mei 1993</t>
  </si>
  <si>
    <t>Semarng, 9 Feb 1993</t>
  </si>
  <si>
    <t>Grobogan, 22 April 1988</t>
  </si>
  <si>
    <t>Jl. Menjangan Dalam II no. 38 RT 003 RW 010 Kel Palebon Pedurungan Semarang</t>
  </si>
  <si>
    <t>Demak, 19 Juni 1991</t>
  </si>
  <si>
    <t>semarang, 7 agustus 1993</t>
  </si>
  <si>
    <t>AMILIA WIDYASARI, S. Farm. Apt</t>
  </si>
  <si>
    <t>MUHAMAD SHOLIKIN, S.Tr.AK</t>
  </si>
  <si>
    <t>( D VI ) ANALIS KESEHATAN</t>
  </si>
  <si>
    <t>19720816 200604 1 014</t>
  </si>
  <si>
    <t>NIP. 197208162006041014</t>
  </si>
  <si>
    <t>08/16/1972</t>
  </si>
  <si>
    <t>( D IV ) ANALIS KESEHATAN</t>
  </si>
  <si>
    <t>dr. NOVI PRAKTIKA WILIANTI</t>
  </si>
  <si>
    <t>19871116 201402 2 002</t>
  </si>
  <si>
    <t>Rekam Mis</t>
  </si>
  <si>
    <t>NIP. 198711162014022002</t>
  </si>
  <si>
    <t>PENATA LAB. KES PENYELIA</t>
  </si>
  <si>
    <t>SITI MUNADIROH, S.Kep.</t>
  </si>
  <si>
    <t>MEGA AYU SOFYANA, S.Kep.</t>
  </si>
  <si>
    <t>F. WENDRI HASTUTI P, S.Kep.</t>
  </si>
  <si>
    <t>JUHAN WIDI HASTUTIK, A.Md.Keb</t>
  </si>
  <si>
    <t xml:space="preserve">19850211 201001 2 015
</t>
  </si>
  <si>
    <t xml:space="preserve"> 19881117 201101 1 005</t>
  </si>
  <si>
    <t>FATWA GILANG WIJAYA, AMK</t>
  </si>
  <si>
    <t>PRANATA LAB. KES.MAHIR</t>
  </si>
  <si>
    <t>LUKMAN FAUJI, A.Md</t>
  </si>
  <si>
    <t>19830914 201101 1 006</t>
  </si>
  <si>
    <t>19850827 201101 2 008</t>
  </si>
  <si>
    <t>19890724 201001 2 002</t>
  </si>
  <si>
    <t>YULIANA SIWI KRIS CAHYANI, A.Md.Keb.</t>
  </si>
  <si>
    <t>NANIK PURWANINGSIH, S.Kep., Ners.</t>
  </si>
  <si>
    <t xml:space="preserve"> 19791018 200501 2 012</t>
  </si>
  <si>
    <t>19690817 198902 2 002</t>
  </si>
  <si>
    <t>PENGADMINISTRASI INSTALASI FARMASI</t>
  </si>
  <si>
    <t>GALIH WIJI SUSILO, AMK</t>
  </si>
  <si>
    <t>19871024 201101 2 010</t>
  </si>
  <si>
    <t>NIP. 19830914 201101 1 006</t>
  </si>
  <si>
    <t>NIP. 19850827 201101 2 008</t>
  </si>
  <si>
    <t>NIP.  19881117 201101 1 005</t>
  </si>
  <si>
    <t>NIP. 19871024 201101 2 010</t>
  </si>
  <si>
    <t>NIP. 19850211 201001 2 015</t>
  </si>
  <si>
    <t>NIP. 19890724 201001 2 002</t>
  </si>
  <si>
    <t>9/14/1983</t>
  </si>
  <si>
    <t>11/16/1988</t>
  </si>
  <si>
    <t>8/27/1985</t>
  </si>
  <si>
    <t>11/17/1988</t>
  </si>
  <si>
    <t>10/27/1987</t>
  </si>
  <si>
    <t>2/11/1985</t>
  </si>
  <si>
    <t>7/24/1989</t>
  </si>
  <si>
    <t>31/07/2017</t>
  </si>
  <si>
    <t>18/12/2017</t>
  </si>
  <si>
    <t>RINI PUJI RAHAYU, A.Md.AK</t>
  </si>
  <si>
    <t>27/07/2018</t>
  </si>
  <si>
    <t>MUJIATUN, SE</t>
  </si>
  <si>
    <t>NIP. 19690817 198902 2 002</t>
  </si>
  <si>
    <t>NIP.  19791018 200501 2 012</t>
  </si>
  <si>
    <t>31/03/2016</t>
  </si>
  <si>
    <t>BOJONEGORO</t>
  </si>
  <si>
    <t>366</t>
  </si>
  <si>
    <t>367</t>
  </si>
  <si>
    <t>368</t>
  </si>
  <si>
    <t>369</t>
  </si>
  <si>
    <t>370</t>
  </si>
  <si>
    <t>371</t>
  </si>
  <si>
    <t>* Pengadministrasi  Instalasi Farmasi</t>
  </si>
  <si>
    <t>BIDAN PELAKSANA LANJUTAN/MAHIR</t>
  </si>
  <si>
    <t>OKUPASI TERAPI TERAMPIL</t>
  </si>
  <si>
    <t>FISIOTERAPIS TERAMPIL</t>
  </si>
  <si>
    <t>01/04/2020</t>
  </si>
  <si>
    <t>Pengatur Tk I ( II/d )</t>
  </si>
  <si>
    <t>26/03/2020</t>
  </si>
  <si>
    <t>WAHYU CATUR RETNONINGSIH,  S.Kep, Ns.</t>
  </si>
  <si>
    <t>WAHYU CATUR RETNONINGSIH, S.Kep. Ns,</t>
  </si>
  <si>
    <t>04/05/2020</t>
  </si>
  <si>
    <t>dr. BESTA DESMARA</t>
  </si>
  <si>
    <t>dr. ADHARA PUSPA NOORITA</t>
  </si>
  <si>
    <t>Perum Korpri Jalan Bulusan XI no.10, Tembalang, Semarang</t>
  </si>
  <si>
    <t>Jalan Jodiopati No.16 Rt 004 Rw 006 Kel. Gondong Manis, Kec. Bae, Kudus</t>
  </si>
  <si>
    <t>KUDUS, 20 NOVEMBER 1994</t>
  </si>
  <si>
    <t>PATI, 3 DESEMBER 1994</t>
  </si>
  <si>
    <t>3319076011940001</t>
  </si>
  <si>
    <t>081381994798</t>
  </si>
  <si>
    <t>085801101155</t>
  </si>
  <si>
    <t>MASRUR, AMKG.</t>
  </si>
  <si>
    <t>DESEMBER 2020</t>
  </si>
  <si>
    <t>IKA PUJI PRIYANTI, S.Tr.Keb</t>
  </si>
  <si>
    <t>19801125 200903 2 008</t>
  </si>
  <si>
    <t>BIDAN AHLI MUDA</t>
  </si>
  <si>
    <t>NIP. 19801125 200903 2 008</t>
  </si>
  <si>
    <t>25/11/2019</t>
  </si>
  <si>
    <t>11/25/1980</t>
  </si>
  <si>
    <t>25/11/2020</t>
  </si>
  <si>
    <t>SEPTYANINGRUM FINDARTI, AMK</t>
  </si>
  <si>
    <t>NIP. 198709042011012014</t>
  </si>
  <si>
    <t>19870904 201101 2 014</t>
  </si>
  <si>
    <t>9/4/1987</t>
  </si>
  <si>
    <t>SEPTYANINGRUM FINDARTI , AMK</t>
  </si>
  <si>
    <t>ASISTEN APOTEKER MAHIR</t>
  </si>
  <si>
    <t>PEREKAM MEDIK MAHIR</t>
  </si>
  <si>
    <t>TEKNISI ELEKTROMEDIS MAHIR</t>
  </si>
  <si>
    <t>ASISTEN APOTEKERMAHIR</t>
  </si>
  <si>
    <t>BIDAN MAHIR</t>
  </si>
  <si>
    <t>PSIKOLOG KLINIS AHLI PERTAMA</t>
  </si>
  <si>
    <t>DOKTER GIGI AHLI MADYA</t>
  </si>
  <si>
    <t>PERAWAT AHLI MADYA</t>
  </si>
  <si>
    <t>PSIKOLOGI KLINIS AHLI MADYA</t>
  </si>
  <si>
    <t>NUR FAOZAN, AMK</t>
  </si>
  <si>
    <t>19911214 201502 1 004</t>
  </si>
  <si>
    <t>NIP. 19911214 201502 1 004</t>
  </si>
  <si>
    <t>31/03/2017</t>
  </si>
  <si>
    <t xml:space="preserve">NUR FAOZAN , AMK </t>
  </si>
  <si>
    <t>( S I ) KESEHATAN MASYARAKAT</t>
  </si>
  <si>
    <t>01/07/2020</t>
  </si>
  <si>
    <t>NIP. 19800211 201001 2 013</t>
  </si>
  <si>
    <t>19800211 201001 2 013</t>
  </si>
  <si>
    <t>Penata Muda ( III/a )</t>
  </si>
  <si>
    <t>KHOSI'AH, SKM</t>
  </si>
  <si>
    <t>* Analis Kesehatan</t>
  </si>
  <si>
    <t>TTL</t>
  </si>
  <si>
    <t xml:space="preserve">JFT PNS </t>
  </si>
  <si>
    <t xml:space="preserve">STRUKTURAL </t>
  </si>
  <si>
    <t xml:space="preserve">JFU PNS </t>
  </si>
  <si>
    <t xml:space="preserve">JFT NON PNS </t>
  </si>
  <si>
    <t xml:space="preserve">JFU Non PNS </t>
  </si>
  <si>
    <t>TERAPIS GIGI DAN MULUT AHLI MUDA</t>
  </si>
  <si>
    <t>TERAPIS GIGI DAN MULUT PENYELIA</t>
  </si>
  <si>
    <t>TERAPIS GIGI DAN MULUT</t>
  </si>
  <si>
    <t xml:space="preserve">Spesialis Bedah </t>
  </si>
  <si>
    <t>dr. ARIF HIDAYAT, Sp. B</t>
  </si>
  <si>
    <t>dr. ERNA MIRANI. M.Si, Sp.A</t>
  </si>
  <si>
    <t>Jl Tanjung Sari IA no 22 RT 007 RW 006 Pedurungan Semarang</t>
  </si>
  <si>
    <t>Jakarta, 3 Oktober 1981</t>
  </si>
  <si>
    <t>dr. DINA WIMALA, Sp.KJ</t>
  </si>
  <si>
    <t>dr. AYU MEKAR SUMILA, Sp.KJ</t>
  </si>
  <si>
    <t>22/07/2020</t>
  </si>
  <si>
    <t>21/072020</t>
  </si>
  <si>
    <t>07/08/2020</t>
  </si>
  <si>
    <t>KASUBBAG DIKLITBANG 1 ORANG</t>
  </si>
  <si>
    <t>dr. INTAN AYUNINGTYAS HAPSARI</t>
  </si>
  <si>
    <t>dr. DARWATI WAHYU DAMAIYANTI</t>
  </si>
  <si>
    <t>Srondol Bumi Indah Blok VII No 11, Sumurboto, Banuymanik</t>
  </si>
  <si>
    <t>Bumi Wanamukti Blok H-3/8 Sambiroto Tembalang</t>
  </si>
  <si>
    <t>Jakarta, 6 Desember 1995</t>
  </si>
  <si>
    <t>Semarang, 19 Juni 1992</t>
  </si>
  <si>
    <t>PUPUT TEJO KUSUMO, A.Md.Rad</t>
  </si>
  <si>
    <t>19840415 201001 1 027</t>
  </si>
  <si>
    <t>NIP. 19840415 201001 1 027</t>
  </si>
  <si>
    <t>06/12/2016</t>
  </si>
  <si>
    <t>RADIO DIAGNOSTIK</t>
  </si>
  <si>
    <t>15/04/1984</t>
  </si>
  <si>
    <t>372</t>
  </si>
  <si>
    <t xml:space="preserve">PUPUT TEJO KUSUMO , A.Md.Rad </t>
  </si>
  <si>
    <t>ALEXANDER PRAYOGI N, S.Kep. Ns,</t>
  </si>
  <si>
    <t>PERAWAT PERTAMA</t>
  </si>
  <si>
    <t>04/09/2020</t>
  </si>
  <si>
    <t>SUNARNO, S.Kep, Ns.</t>
  </si>
  <si>
    <t>SUNARNO, S.Kep, Ns</t>
  </si>
  <si>
    <t>04/9/2020</t>
  </si>
  <si>
    <t>SUNARNO, S. Kep, Ns.</t>
  </si>
  <si>
    <t>ARI SUGENG MARWANTO,  S.Kep, Ns.</t>
  </si>
  <si>
    <t>ARI SUGENG MARWANTO, S. Kep, Ns.</t>
  </si>
  <si>
    <t>26/04/217</t>
  </si>
  <si>
    <t>19780730 200502 2 002</t>
  </si>
  <si>
    <t>( S I ) SPESIALIS ANAK</t>
  </si>
  <si>
    <t>NIP. 19780730 200502 2 002</t>
  </si>
  <si>
    <t>SPESIALIS ANAK</t>
  </si>
  <si>
    <t>REJANG LEBONG</t>
  </si>
  <si>
    <t>DOKTER SPESIALIS ANAK</t>
  </si>
  <si>
    <t xml:space="preserve"> III/d</t>
  </si>
  <si>
    <t>( S I ) SP. ANAK</t>
  </si>
  <si>
    <t>DOKTER Sp. ANAK</t>
  </si>
  <si>
    <t>SPESIALIS ANESTESI</t>
  </si>
  <si>
    <t>SARJANA ( S2 )</t>
  </si>
  <si>
    <t>RADIOGRAFER AHLI MADYA</t>
  </si>
  <si>
    <t>07/09/2020</t>
  </si>
  <si>
    <t>286</t>
  </si>
  <si>
    <t>KEADAAN :   01 OKTOBER 2020</t>
  </si>
  <si>
    <t>KEADAAN  :  01 OKTOBER 2020</t>
  </si>
  <si>
    <t>BULAN OKTOBER 2020</t>
  </si>
  <si>
    <t xml:space="preserve">dr. MIRE RIYANA , Sp.A, M.Biomed </t>
  </si>
  <si>
    <t>dr. MIRE RIYANA , Sp.A, M.Biomed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</si>
</sst>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mm/dd/yy;@"/>
    <numFmt numFmtId="165" formatCode="0;[Red]0"/>
    <numFmt numFmtId="166" formatCode="_(* #,##0_);_(* \(#,##0\);_(* &quot;-&quot;??_);_(@_)"/>
    <numFmt numFmtId="167" formatCode="[$-409]mmm\-yy;@"/>
    <numFmt numFmtId="168" formatCode="[$-409]mmmm\-yy;@"/>
  </numFmts>
  <fonts count="5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sz val="9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4"/>
      <name val="Tahoma"/>
      <family val="2"/>
    </font>
    <font>
      <sz val="11"/>
      <color rgb="FFFF0000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sz val="11"/>
      <color rgb="FF000000"/>
      <name val="Tahoma"/>
      <family val="2"/>
    </font>
    <font>
      <sz val="12"/>
      <color theme="1"/>
      <name val="Tahoma"/>
      <family val="2"/>
    </font>
    <font>
      <sz val="10"/>
      <color rgb="FFFF0000"/>
      <name val="Tahoma"/>
      <family val="2"/>
    </font>
    <font>
      <sz val="12"/>
      <name val="Tahoma"/>
      <family val="2"/>
    </font>
    <font>
      <b/>
      <i/>
      <sz val="11"/>
      <color theme="1"/>
      <name val="Tahoma"/>
      <family val="2"/>
    </font>
    <font>
      <sz val="14"/>
      <color theme="1"/>
      <name val="Tahoma"/>
      <family val="2"/>
    </font>
    <font>
      <sz val="11"/>
      <color rgb="FFFFC000"/>
      <name val="Tahoma"/>
      <family val="2"/>
    </font>
    <font>
      <sz val="14"/>
      <color rgb="FFFFC000"/>
      <name val="Tahoma"/>
      <family val="2"/>
    </font>
    <font>
      <sz val="11"/>
      <color theme="1"/>
      <name val="Calibri"/>
      <family val="2"/>
      <scheme val="minor"/>
    </font>
    <font>
      <i/>
      <sz val="11"/>
      <name val="Tahoma"/>
      <family val="2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rgb="FFFF0000"/>
      <name val="Tahoma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1"/>
      <color rgb="FF00B0F0"/>
      <name val="Tahoma"/>
      <family val="2"/>
    </font>
    <font>
      <sz val="11"/>
      <color rgb="FF00B050"/>
      <name val="Tahoma"/>
      <family val="2"/>
    </font>
    <font>
      <sz val="10"/>
      <color rgb="FF333333"/>
      <name val="Tahoma"/>
      <family val="2"/>
    </font>
    <font>
      <sz val="11"/>
      <color rgb="FF333333"/>
      <name val="Tahoma"/>
      <family val="2"/>
    </font>
    <font>
      <b/>
      <i/>
      <sz val="11"/>
      <name val="Tahoma"/>
      <family val="2"/>
    </font>
    <font>
      <b/>
      <u/>
      <sz val="11"/>
      <name val="Tahoma"/>
      <family val="2"/>
    </font>
    <font>
      <sz val="13"/>
      <color theme="1"/>
      <name val="Tahoma"/>
      <family val="2"/>
    </font>
    <font>
      <sz val="11"/>
      <name val="Calibri"/>
      <family val="2"/>
      <scheme val="minor"/>
    </font>
    <font>
      <sz val="11"/>
      <color rgb="FFFF3300"/>
      <name val="Tahoma"/>
      <family val="2"/>
    </font>
    <font>
      <sz val="8"/>
      <name val="Tahoma"/>
      <family val="2"/>
    </font>
    <font>
      <sz val="12"/>
      <color rgb="FF333333"/>
      <name val="Arial"/>
      <family val="2"/>
    </font>
    <font>
      <b/>
      <sz val="12"/>
      <color rgb="FFFF0000"/>
      <name val="Arial"/>
      <family val="2"/>
    </font>
    <font>
      <b/>
      <sz val="12"/>
      <name val="Tahoma"/>
      <family val="2"/>
    </font>
    <font>
      <sz val="10"/>
      <name val="Calibri"/>
      <family val="2"/>
      <scheme val="minor"/>
    </font>
    <font>
      <sz val="9"/>
      <name val="Arial"/>
      <family val="2"/>
    </font>
    <font>
      <u/>
      <sz val="1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BB11A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2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111111"/>
      </right>
      <top style="medium">
        <color indexed="64"/>
      </top>
      <bottom/>
      <diagonal/>
    </border>
    <border>
      <left style="thin">
        <color rgb="FF111111"/>
      </left>
      <right style="thin">
        <color rgb="FF111111"/>
      </right>
      <top style="medium">
        <color indexed="64"/>
      </top>
      <bottom/>
      <diagonal/>
    </border>
    <border>
      <left style="thin">
        <color rgb="FF111111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111111"/>
      </right>
      <top/>
      <bottom style="thin">
        <color rgb="FF111111"/>
      </bottom>
      <diagonal/>
    </border>
    <border>
      <left style="thin">
        <color rgb="FF111111"/>
      </left>
      <right style="thin">
        <color rgb="FF111111"/>
      </right>
      <top/>
      <bottom style="thin">
        <color indexed="64"/>
      </bottom>
      <diagonal/>
    </border>
    <border>
      <left style="thin">
        <color rgb="FF111111"/>
      </left>
      <right style="thin">
        <color rgb="FF111111"/>
      </right>
      <top/>
      <bottom style="thin">
        <color rgb="FF111111"/>
      </bottom>
      <diagonal/>
    </border>
    <border>
      <left style="thin">
        <color rgb="FF111111"/>
      </left>
      <right/>
      <top/>
      <bottom style="thin">
        <color rgb="FF111111"/>
      </bottom>
      <diagonal/>
    </border>
    <border>
      <left style="thin">
        <color rgb="FF111111"/>
      </left>
      <right style="thin">
        <color rgb="FF111111"/>
      </right>
      <top/>
      <bottom/>
      <diagonal/>
    </border>
    <border>
      <left style="thin">
        <color rgb="FF111111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111111"/>
      </left>
      <right style="thin">
        <color rgb="FF111111"/>
      </right>
      <top style="thin">
        <color rgb="FF11111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medium">
        <color indexed="64"/>
      </bottom>
      <diagonal/>
    </border>
    <border>
      <left style="thin">
        <color rgb="FF111111"/>
      </left>
      <right/>
      <top style="thin">
        <color rgb="FF11111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111111"/>
      </left>
      <right/>
      <top style="thin">
        <color rgb="FF11111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111111"/>
      </right>
      <top style="thin">
        <color rgb="FF11111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111111"/>
      </right>
      <top/>
      <bottom style="thin">
        <color indexed="64"/>
      </bottom>
      <diagonal/>
    </border>
    <border>
      <left style="thin">
        <color rgb="FF111111"/>
      </left>
      <right style="thin">
        <color indexed="64"/>
      </right>
      <top/>
      <bottom style="thin">
        <color indexed="64"/>
      </bottom>
      <diagonal/>
    </border>
    <border>
      <left style="thin">
        <color rgb="FF111111"/>
      </left>
      <right/>
      <top/>
      <bottom style="thin">
        <color indexed="64"/>
      </bottom>
      <diagonal/>
    </border>
    <border>
      <left/>
      <right style="thin">
        <color rgb="FF11111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111111"/>
      </right>
      <top/>
      <bottom/>
      <diagonal/>
    </border>
    <border>
      <left style="thin">
        <color indexed="64"/>
      </left>
      <right style="thin">
        <color rgb="FF111111"/>
      </right>
      <top style="thin">
        <color rgb="FF111111"/>
      </top>
      <bottom/>
      <diagonal/>
    </border>
    <border>
      <left style="thin">
        <color rgb="FF111111"/>
      </left>
      <right style="thin">
        <color indexed="64"/>
      </right>
      <top style="thin">
        <color rgb="FF11111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rgb="FF111111"/>
      </right>
      <top/>
      <bottom style="thin">
        <color rgb="FF111111"/>
      </bottom>
      <diagonal/>
    </border>
    <border>
      <left style="thin">
        <color rgb="FF11111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rgb="FF111111"/>
      </right>
      <top style="thin">
        <color indexed="64"/>
      </top>
      <bottom/>
      <diagonal/>
    </border>
    <border>
      <left style="thin">
        <color indexed="64"/>
      </left>
      <right style="thin">
        <color rgb="FF111111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111111"/>
      </left>
      <right/>
      <top style="thin">
        <color indexed="64"/>
      </top>
      <bottom/>
      <diagonal/>
    </border>
    <border>
      <left style="thin">
        <color rgb="FF111111"/>
      </left>
      <right style="thin">
        <color rgb="FF11111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rgb="FF111111"/>
      </right>
      <top style="thin">
        <color indexed="64"/>
      </top>
      <bottom style="thin">
        <color indexed="64"/>
      </bottom>
      <diagonal/>
    </border>
    <border>
      <left style="thin">
        <color rgb="FF11111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rgb="FF111111"/>
      </left>
      <right style="thin">
        <color indexed="64"/>
      </right>
      <top style="thin">
        <color indexed="64"/>
      </top>
      <bottom/>
      <diagonal/>
    </border>
    <border>
      <left style="thin">
        <color rgb="FF11111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111111"/>
      </left>
      <right style="thin">
        <color rgb="FF111111"/>
      </right>
      <top style="thin">
        <color indexed="8"/>
      </top>
      <bottom/>
      <diagonal/>
    </border>
    <border>
      <left style="thin">
        <color indexed="8"/>
      </left>
      <right style="thin">
        <color rgb="FF11111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rgb="FF11111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rgb="FF11111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111111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 style="thin">
        <color rgb="FF11111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rgb="FF111111"/>
      </left>
      <right style="thin">
        <color rgb="FF11111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rgb="FF111111"/>
      </bottom>
      <diagonal/>
    </border>
    <border>
      <left style="thin">
        <color indexed="64"/>
      </left>
      <right style="thin">
        <color rgb="FF111111"/>
      </right>
      <top style="thin">
        <color rgb="FF11111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11111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111111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111111"/>
      </left>
      <right style="thin">
        <color rgb="FF11111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rgb="FF111111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rgb="FF111111"/>
      </left>
      <right style="thin">
        <color indexed="64"/>
      </right>
      <top/>
      <bottom style="thin">
        <color rgb="FF11111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111111"/>
      </left>
      <right style="thin">
        <color rgb="FF11111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111111"/>
      </left>
      <right style="thin">
        <color rgb="FF11111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rgb="FF111111"/>
      </right>
      <top/>
      <bottom style="thin">
        <color indexed="64"/>
      </bottom>
      <diagonal/>
    </border>
    <border>
      <left style="thin">
        <color rgb="FF111111"/>
      </left>
      <right style="thin">
        <color rgb="FF11111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/>
      <right style="thin">
        <color rgb="FF11111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rgb="FF111111"/>
      </left>
      <right style="thin">
        <color rgb="FF111111"/>
      </right>
      <top/>
      <bottom style="thin">
        <color indexed="8"/>
      </bottom>
      <diagonal/>
    </border>
    <border>
      <left/>
      <right style="thin">
        <color rgb="FF111111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rgb="FF111111"/>
      </right>
      <top/>
      <bottom style="thin">
        <color indexed="64"/>
      </bottom>
      <diagonal/>
    </border>
    <border>
      <left/>
      <right style="thin">
        <color rgb="FF111111"/>
      </right>
      <top/>
      <bottom style="thin">
        <color indexed="8"/>
      </bottom>
      <diagonal/>
    </border>
    <border>
      <left style="thin">
        <color rgb="FF111111"/>
      </left>
      <right style="thin">
        <color rgb="FF111111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rgb="FF11111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rgb="FF111111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11111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rgb="FF111111"/>
      </left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111111"/>
      </left>
      <right style="thin">
        <color rgb="FF11111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11111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</cellStyleXfs>
  <cellXfs count="2046">
    <xf numFmtId="0" fontId="0" fillId="0" borderId="0" xfId="0"/>
    <xf numFmtId="0" fontId="2" fillId="2" borderId="0" xfId="0" applyFont="1" applyFill="1"/>
    <xf numFmtId="0" fontId="5" fillId="2" borderId="21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21" xfId="0" quotePrefix="1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14" fontId="2" fillId="2" borderId="0" xfId="0" quotePrefix="1" applyNumberFormat="1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2" borderId="0" xfId="0" applyFont="1" applyFill="1"/>
    <xf numFmtId="0" fontId="0" fillId="2" borderId="0" xfId="0" applyFill="1"/>
    <xf numFmtId="0" fontId="0" fillId="2" borderId="0" xfId="0" quotePrefix="1" applyFill="1"/>
    <xf numFmtId="0" fontId="2" fillId="0" borderId="0" xfId="0" applyFont="1"/>
    <xf numFmtId="0" fontId="2" fillId="0" borderId="58" xfId="0" quotePrefix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Alignment="1"/>
    <xf numFmtId="0" fontId="2" fillId="0" borderId="0" xfId="0" quotePrefix="1" applyFont="1" applyFill="1" applyBorder="1" applyAlignment="1">
      <alignment vertical="center"/>
    </xf>
    <xf numFmtId="0" fontId="2" fillId="0" borderId="57" xfId="0" applyFont="1" applyBorder="1"/>
    <xf numFmtId="0" fontId="2" fillId="0" borderId="42" xfId="0" applyFont="1" applyBorder="1"/>
    <xf numFmtId="0" fontId="2" fillId="2" borderId="4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Border="1"/>
    <xf numFmtId="0" fontId="11" fillId="2" borderId="2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0" xfId="0" quotePrefix="1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Border="1" applyAlignment="1">
      <alignment horizontal="left"/>
    </xf>
    <xf numFmtId="14" fontId="2" fillId="2" borderId="0" xfId="0" quotePrefix="1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14" fillId="0" borderId="71" xfId="0" applyFont="1" applyBorder="1" applyAlignment="1">
      <alignment vertical="center"/>
    </xf>
    <xf numFmtId="0" fontId="15" fillId="0" borderId="71" xfId="0" applyFont="1" applyFill="1" applyBorder="1" applyAlignment="1">
      <alignment horizontal="left" vertical="center"/>
    </xf>
    <xf numFmtId="0" fontId="16" fillId="0" borderId="71" xfId="0" applyFont="1" applyFill="1" applyBorder="1" applyAlignment="1">
      <alignment horizontal="left" vertical="center"/>
    </xf>
    <xf numFmtId="0" fontId="16" fillId="0" borderId="71" xfId="0" applyFont="1" applyFill="1" applyBorder="1" applyAlignment="1">
      <alignment horizontal="left" vertical="center" wrapText="1"/>
    </xf>
    <xf numFmtId="0" fontId="17" fillId="0" borderId="0" xfId="0" applyFont="1"/>
    <xf numFmtId="0" fontId="15" fillId="0" borderId="0" xfId="0" applyFont="1"/>
    <xf numFmtId="0" fontId="15" fillId="2" borderId="0" xfId="0" applyFont="1" applyFill="1" applyAlignment="1">
      <alignment vertical="center"/>
    </xf>
    <xf numFmtId="0" fontId="15" fillId="2" borderId="54" xfId="0" applyFont="1" applyFill="1" applyBorder="1" applyAlignment="1">
      <alignment vertical="center"/>
    </xf>
    <xf numFmtId="0" fontId="15" fillId="0" borderId="71" xfId="0" applyFont="1" applyBorder="1" applyAlignment="1">
      <alignment vertical="center"/>
    </xf>
    <xf numFmtId="0" fontId="15" fillId="0" borderId="71" xfId="0" quotePrefix="1" applyFont="1" applyBorder="1" applyAlignment="1">
      <alignment horizontal="right" vertical="center"/>
    </xf>
    <xf numFmtId="0" fontId="15" fillId="2" borderId="71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4" fillId="2" borderId="54" xfId="0" applyFont="1" applyFill="1" applyBorder="1" applyAlignment="1">
      <alignment vertical="center"/>
    </xf>
    <xf numFmtId="0" fontId="16" fillId="2" borderId="71" xfId="0" applyFont="1" applyFill="1" applyBorder="1" applyAlignment="1">
      <alignment horizontal="right" vertical="center"/>
    </xf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center" vertical="center"/>
    </xf>
    <xf numFmtId="0" fontId="16" fillId="2" borderId="65" xfId="0" applyFont="1" applyFill="1" applyBorder="1" applyAlignment="1">
      <alignment horizontal="right" vertical="center"/>
    </xf>
    <xf numFmtId="0" fontId="18" fillId="2" borderId="71" xfId="0" applyFont="1" applyFill="1" applyBorder="1" applyAlignment="1">
      <alignment horizontal="right" vertical="center"/>
    </xf>
    <xf numFmtId="0" fontId="18" fillId="2" borderId="0" xfId="0" applyFont="1" applyFill="1" applyAlignment="1">
      <alignment horizontal="right" vertical="center"/>
    </xf>
    <xf numFmtId="0" fontId="18" fillId="2" borderId="54" xfId="0" quotePrefix="1" applyFont="1" applyFill="1" applyBorder="1" applyAlignment="1">
      <alignment vertical="center"/>
    </xf>
    <xf numFmtId="0" fontId="16" fillId="2" borderId="71" xfId="0" quotePrefix="1" applyFont="1" applyFill="1" applyBorder="1" applyAlignment="1">
      <alignment vertical="center"/>
    </xf>
    <xf numFmtId="0" fontId="16" fillId="2" borderId="71" xfId="0" applyFont="1" applyFill="1" applyBorder="1" applyAlignment="1">
      <alignment vertical="center"/>
    </xf>
    <xf numFmtId="0" fontId="14" fillId="2" borderId="71" xfId="0" applyFont="1" applyFill="1" applyBorder="1" applyAlignment="1">
      <alignment vertical="center"/>
    </xf>
    <xf numFmtId="0" fontId="18" fillId="3" borderId="71" xfId="0" applyFont="1" applyFill="1" applyBorder="1" applyAlignment="1">
      <alignment horizontal="right" vertical="center"/>
    </xf>
    <xf numFmtId="0" fontId="14" fillId="3" borderId="71" xfId="0" applyFont="1" applyFill="1" applyBorder="1" applyAlignment="1">
      <alignment vertical="center"/>
    </xf>
    <xf numFmtId="0" fontId="1" fillId="2" borderId="71" xfId="0" applyFont="1" applyFill="1" applyBorder="1" applyAlignment="1">
      <alignment horizontal="center" vertical="center"/>
    </xf>
    <xf numFmtId="0" fontId="0" fillId="0" borderId="71" xfId="0" applyFont="1" applyBorder="1" applyAlignment="1">
      <alignment horizontal="center"/>
    </xf>
    <xf numFmtId="0" fontId="15" fillId="0" borderId="66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" fillId="0" borderId="71" xfId="0" applyFont="1" applyBorder="1" applyAlignment="1">
      <alignment horizontal="center"/>
    </xf>
    <xf numFmtId="0" fontId="0" fillId="2" borderId="71" xfId="0" applyFont="1" applyFill="1" applyBorder="1" applyAlignment="1">
      <alignment horizontal="center" vertical="center"/>
    </xf>
    <xf numFmtId="0" fontId="0" fillId="2" borderId="75" xfId="0" applyFont="1" applyFill="1" applyBorder="1" applyAlignment="1">
      <alignment horizontal="center" vertical="center"/>
    </xf>
    <xf numFmtId="0" fontId="15" fillId="0" borderId="75" xfId="0" applyFont="1" applyBorder="1" applyAlignment="1">
      <alignment horizontal="center"/>
    </xf>
    <xf numFmtId="0" fontId="15" fillId="0" borderId="75" xfId="0" applyFont="1" applyBorder="1" applyAlignment="1">
      <alignment horizontal="center" vertical="center"/>
    </xf>
    <xf numFmtId="0" fontId="0" fillId="0" borderId="75" xfId="0" applyFont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6" fillId="2" borderId="0" xfId="0" applyFont="1" applyFill="1" applyBorder="1" applyAlignment="1">
      <alignment horizontal="center" vertical="center"/>
    </xf>
    <xf numFmtId="0" fontId="15" fillId="2" borderId="75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9" fillId="2" borderId="0" xfId="0" applyFont="1" applyFill="1"/>
    <xf numFmtId="0" fontId="2" fillId="2" borderId="0" xfId="0" applyFont="1" applyFill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0" fontId="16" fillId="3" borderId="71" xfId="0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19" fillId="2" borderId="76" xfId="0" applyFont="1" applyFill="1" applyBorder="1" applyAlignment="1">
      <alignment vertical="top" wrapText="1"/>
    </xf>
    <xf numFmtId="0" fontId="2" fillId="2" borderId="0" xfId="0" applyFont="1" applyFill="1" applyAlignment="1"/>
    <xf numFmtId="0" fontId="0" fillId="2" borderId="0" xfId="0" applyFill="1" applyBorder="1" applyAlignment="1"/>
    <xf numFmtId="0" fontId="2" fillId="0" borderId="0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15" fillId="4" borderId="0" xfId="0" applyFont="1" applyFill="1" applyAlignment="1">
      <alignment horizontal="center" vertical="center"/>
    </xf>
    <xf numFmtId="0" fontId="15" fillId="2" borderId="77" xfId="0" applyFont="1" applyFill="1" applyBorder="1" applyAlignment="1">
      <alignment vertical="center"/>
    </xf>
    <xf numFmtId="0" fontId="14" fillId="3" borderId="77" xfId="0" applyFont="1" applyFill="1" applyBorder="1" applyAlignment="1">
      <alignment vertical="center"/>
    </xf>
    <xf numFmtId="0" fontId="15" fillId="4" borderId="75" xfId="0" applyFont="1" applyFill="1" applyBorder="1" applyAlignment="1">
      <alignment horizontal="center"/>
    </xf>
    <xf numFmtId="0" fontId="15" fillId="4" borderId="75" xfId="0" applyFont="1" applyFill="1" applyBorder="1" applyAlignment="1">
      <alignment horizontal="center" vertical="center"/>
    </xf>
    <xf numFmtId="0" fontId="15" fillId="4" borderId="71" xfId="0" applyFont="1" applyFill="1" applyBorder="1" applyAlignment="1">
      <alignment vertical="center"/>
    </xf>
    <xf numFmtId="0" fontId="15" fillId="4" borderId="71" xfId="0" quotePrefix="1" applyFont="1" applyFill="1" applyBorder="1" applyAlignment="1">
      <alignment horizontal="right" vertical="center"/>
    </xf>
    <xf numFmtId="0" fontId="14" fillId="4" borderId="71" xfId="0" applyFont="1" applyFill="1" applyBorder="1" applyAlignment="1">
      <alignment vertical="center"/>
    </xf>
    <xf numFmtId="0" fontId="18" fillId="4" borderId="71" xfId="0" applyFont="1" applyFill="1" applyBorder="1" applyAlignment="1">
      <alignment horizontal="right" vertical="center"/>
    </xf>
    <xf numFmtId="0" fontId="15" fillId="0" borderId="0" xfId="0" applyFont="1" applyAlignment="1">
      <alignment horizontal="right"/>
    </xf>
    <xf numFmtId="0" fontId="15" fillId="4" borderId="0" xfId="0" applyFont="1" applyFill="1" applyAlignment="1">
      <alignment horizontal="right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0" xfId="0" quotePrefix="1" applyFont="1" applyFill="1"/>
    <xf numFmtId="0" fontId="2" fillId="2" borderId="0" xfId="0" quotePrefix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2" borderId="0" xfId="0" quotePrefix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57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42" xfId="0" applyFont="1" applyFill="1" applyBorder="1" applyAlignment="1">
      <alignment horizontal="center" vertical="center"/>
    </xf>
    <xf numFmtId="0" fontId="2" fillId="3" borderId="7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44" xfId="0" quotePrefix="1" applyFont="1" applyFill="1" applyBorder="1" applyAlignment="1">
      <alignment horizontal="center" vertical="center"/>
    </xf>
    <xf numFmtId="0" fontId="11" fillId="2" borderId="21" xfId="0" quotePrefix="1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3" fillId="2" borderId="0" xfId="0" applyFont="1" applyFill="1"/>
    <xf numFmtId="0" fontId="2" fillId="2" borderId="44" xfId="0" applyFont="1" applyFill="1" applyBorder="1"/>
    <xf numFmtId="0" fontId="2" fillId="2" borderId="5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44" xfId="0" quotePrefix="1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2" fillId="0" borderId="76" xfId="0" applyFont="1" applyBorder="1" applyAlignment="1">
      <alignment horizontal="center" wrapText="1"/>
    </xf>
    <xf numFmtId="0" fontId="2" fillId="0" borderId="76" xfId="0" applyFont="1" applyBorder="1" applyAlignment="1">
      <alignment wrapText="1"/>
    </xf>
    <xf numFmtId="0" fontId="2" fillId="0" borderId="76" xfId="0" applyFont="1" applyBorder="1"/>
    <xf numFmtId="0" fontId="2" fillId="0" borderId="76" xfId="0" applyFont="1" applyBorder="1" applyAlignment="1">
      <alignment horizontal="center"/>
    </xf>
    <xf numFmtId="0" fontId="23" fillId="0" borderId="0" xfId="0" applyFont="1" applyAlignment="1">
      <alignment horizontal="right" vertical="center"/>
    </xf>
    <xf numFmtId="0" fontId="9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6" xfId="0" applyFont="1" applyFill="1" applyBorder="1"/>
    <xf numFmtId="0" fontId="20" fillId="2" borderId="0" xfId="0" applyFont="1" applyFill="1" applyAlignment="1"/>
    <xf numFmtId="0" fontId="3" fillId="2" borderId="0" xfId="0" applyFont="1" applyFill="1" applyAlignment="1">
      <alignment horizontal="center"/>
    </xf>
    <xf numFmtId="0" fontId="2" fillId="2" borderId="93" xfId="0" applyFont="1" applyFill="1" applyBorder="1" applyAlignment="1"/>
    <xf numFmtId="0" fontId="2" fillId="2" borderId="54" xfId="0" applyFont="1" applyFill="1" applyBorder="1" applyAlignment="1"/>
    <xf numFmtId="0" fontId="2" fillId="2" borderId="44" xfId="0" applyFont="1" applyFill="1" applyBorder="1" applyAlignment="1">
      <alignment horizontal="right" vertical="center"/>
    </xf>
    <xf numFmtId="0" fontId="25" fillId="2" borderId="0" xfId="0" applyFont="1" applyFill="1"/>
    <xf numFmtId="0" fontId="2" fillId="2" borderId="93" xfId="0" applyFont="1" applyFill="1" applyBorder="1" applyAlignment="1">
      <alignment horizontal="center"/>
    </xf>
    <xf numFmtId="0" fontId="24" fillId="2" borderId="0" xfId="0" applyFont="1" applyFill="1"/>
    <xf numFmtId="0" fontId="26" fillId="2" borderId="0" xfId="0" applyFont="1" applyFill="1"/>
    <xf numFmtId="0" fontId="2" fillId="2" borderId="18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 wrapText="1"/>
    </xf>
    <xf numFmtId="0" fontId="2" fillId="2" borderId="9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93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6" fillId="2" borderId="0" xfId="0" applyFont="1" applyFill="1" applyAlignment="1"/>
    <xf numFmtId="0" fontId="3" fillId="2" borderId="53" xfId="0" applyFont="1" applyFill="1" applyBorder="1" applyAlignment="1">
      <alignment horizontal="center" vertical="center"/>
    </xf>
    <xf numFmtId="166" fontId="11" fillId="2" borderId="21" xfId="1" applyNumberFormat="1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11" fillId="2" borderId="21" xfId="0" quotePrefix="1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left" vertical="center"/>
    </xf>
    <xf numFmtId="0" fontId="29" fillId="2" borderId="0" xfId="0" applyFont="1" applyFill="1" applyAlignment="1">
      <alignment horizontal="center"/>
    </xf>
    <xf numFmtId="0" fontId="29" fillId="2" borderId="0" xfId="0" applyFont="1" applyFill="1" applyAlignment="1"/>
    <xf numFmtId="0" fontId="29" fillId="2" borderId="0" xfId="0" applyFont="1" applyFill="1"/>
    <xf numFmtId="0" fontId="11" fillId="2" borderId="21" xfId="0" applyFont="1" applyFill="1" applyBorder="1" applyAlignment="1">
      <alignment vertical="center" wrapText="1"/>
    </xf>
    <xf numFmtId="0" fontId="30" fillId="2" borderId="0" xfId="0" applyFont="1" applyFill="1" applyAlignment="1">
      <alignment horizontal="center"/>
    </xf>
    <xf numFmtId="0" fontId="10" fillId="2" borderId="48" xfId="0" applyFont="1" applyFill="1" applyBorder="1" applyAlignment="1">
      <alignment horizontal="left" vertical="center" wrapText="1"/>
    </xf>
    <xf numFmtId="0" fontId="21" fillId="2" borderId="0" xfId="0" applyFont="1" applyFill="1" applyAlignment="1"/>
    <xf numFmtId="0" fontId="31" fillId="2" borderId="0" xfId="0" applyFont="1" applyFill="1" applyBorder="1" applyAlignment="1">
      <alignment horizontal="left" vertical="center" wrapText="1"/>
    </xf>
    <xf numFmtId="0" fontId="11" fillId="2" borderId="0" xfId="0" quotePrefix="1" applyFont="1" applyFill="1" applyBorder="1" applyAlignment="1">
      <alignment horizontal="center" vertical="center" wrapText="1"/>
    </xf>
    <xf numFmtId="166" fontId="11" fillId="2" borderId="0" xfId="1" applyNumberFormat="1" applyFont="1" applyFill="1" applyBorder="1" applyAlignment="1">
      <alignment horizontal="center" vertical="center" wrapText="1"/>
    </xf>
    <xf numFmtId="0" fontId="22" fillId="2" borderId="95" xfId="0" applyFont="1" applyFill="1" applyBorder="1" applyAlignment="1">
      <alignment vertical="center"/>
    </xf>
    <xf numFmtId="0" fontId="22" fillId="2" borderId="96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11" fillId="2" borderId="2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wrapText="1"/>
    </xf>
    <xf numFmtId="0" fontId="6" fillId="2" borderId="0" xfId="0" applyFont="1" applyFill="1" applyAlignment="1">
      <alignment wrapText="1"/>
    </xf>
    <xf numFmtId="0" fontId="2" fillId="2" borderId="0" xfId="0" quotePrefix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11" fillId="2" borderId="48" xfId="0" applyFont="1" applyFill="1" applyBorder="1" applyAlignment="1">
      <alignment horizontal="left" vertical="center"/>
    </xf>
    <xf numFmtId="0" fontId="11" fillId="2" borderId="48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wrapText="1"/>
    </xf>
    <xf numFmtId="0" fontId="25" fillId="2" borderId="0" xfId="0" applyFont="1" applyFill="1" applyAlignment="1">
      <alignment wrapText="1"/>
    </xf>
    <xf numFmtId="0" fontId="2" fillId="2" borderId="0" xfId="0" applyFont="1" applyFill="1" applyBorder="1" applyProtection="1"/>
    <xf numFmtId="0" fontId="2" fillId="2" borderId="64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1" fillId="2" borderId="97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horizontal="left" vertical="center"/>
    </xf>
    <xf numFmtId="0" fontId="13" fillId="2" borderId="21" xfId="0" applyFont="1" applyFill="1" applyBorder="1" applyAlignment="1">
      <alignment horizontal="left" vertical="center" wrapText="1"/>
    </xf>
    <xf numFmtId="0" fontId="2" fillId="2" borderId="5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0" fontId="2" fillId="2" borderId="97" xfId="0" applyFont="1" applyFill="1" applyBorder="1" applyAlignment="1">
      <alignment horizontal="center" vertical="center"/>
    </xf>
    <xf numFmtId="0" fontId="2" fillId="2" borderId="97" xfId="0" quotePrefix="1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left" vertical="center" wrapText="1"/>
    </xf>
    <xf numFmtId="166" fontId="11" fillId="2" borderId="97" xfId="1" applyNumberFormat="1" applyFont="1" applyFill="1" applyBorder="1" applyAlignment="1">
      <alignment horizontal="center" vertical="center" wrapText="1"/>
    </xf>
    <xf numFmtId="166" fontId="2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24" fillId="2" borderId="0" xfId="0" applyFont="1" applyFill="1" applyAlignment="1">
      <alignment vertical="center"/>
    </xf>
    <xf numFmtId="0" fontId="11" fillId="2" borderId="97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2" fillId="2" borderId="44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11" fillId="2" borderId="48" xfId="0" applyFont="1" applyFill="1" applyBorder="1" applyAlignment="1">
      <alignment vertical="center"/>
    </xf>
    <xf numFmtId="166" fontId="11" fillId="2" borderId="48" xfId="1" applyNumberFormat="1" applyFont="1" applyFill="1" applyBorder="1" applyAlignment="1">
      <alignment horizontal="center" vertical="center" wrapText="1"/>
    </xf>
    <xf numFmtId="0" fontId="11" fillId="2" borderId="126" xfId="0" quotePrefix="1" applyFont="1" applyFill="1" applyBorder="1" applyAlignment="1">
      <alignment horizontal="center" vertical="center"/>
    </xf>
    <xf numFmtId="0" fontId="11" fillId="2" borderId="126" xfId="0" applyFont="1" applyFill="1" applyBorder="1" applyAlignment="1">
      <alignment vertical="center" wrapText="1"/>
    </xf>
    <xf numFmtId="0" fontId="11" fillId="2" borderId="126" xfId="0" applyFont="1" applyFill="1" applyBorder="1" applyAlignment="1">
      <alignment horizontal="left"/>
    </xf>
    <xf numFmtId="0" fontId="2" fillId="2" borderId="126" xfId="0" applyFont="1" applyFill="1" applyBorder="1" applyAlignment="1">
      <alignment horizontal="left" vertical="center"/>
    </xf>
    <xf numFmtId="0" fontId="11" fillId="2" borderId="126" xfId="0" applyFont="1" applyFill="1" applyBorder="1" applyAlignment="1">
      <alignment horizontal="left" vertical="center"/>
    </xf>
    <xf numFmtId="0" fontId="11" fillId="2" borderId="126" xfId="0" applyFont="1" applyFill="1" applyBorder="1" applyAlignment="1"/>
    <xf numFmtId="0" fontId="11" fillId="2" borderId="126" xfId="0" applyFont="1" applyFill="1" applyBorder="1" applyAlignment="1">
      <alignment horizontal="left" vertical="center" wrapText="1"/>
    </xf>
    <xf numFmtId="0" fontId="5" fillId="2" borderId="127" xfId="0" applyFont="1" applyFill="1" applyBorder="1" applyAlignment="1">
      <alignment vertical="center"/>
    </xf>
    <xf numFmtId="0" fontId="2" fillId="2" borderId="126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vertical="center"/>
    </xf>
    <xf numFmtId="0" fontId="3" fillId="2" borderId="0" xfId="0" quotePrefix="1" applyFont="1" applyFill="1" applyAlignment="1">
      <alignment horizontal="center" wrapText="1"/>
    </xf>
    <xf numFmtId="0" fontId="5" fillId="2" borderId="0" xfId="0" applyFont="1" applyFill="1" applyAlignment="1"/>
    <xf numFmtId="0" fontId="2" fillId="2" borderId="126" xfId="0" quotePrefix="1" applyFont="1" applyFill="1" applyBorder="1" applyAlignment="1">
      <alignment horizontal="center" vertical="center"/>
    </xf>
    <xf numFmtId="0" fontId="22" fillId="2" borderId="126" xfId="0" applyFont="1" applyFill="1" applyBorder="1" applyAlignment="1">
      <alignment horizontal="left" vertical="center"/>
    </xf>
    <xf numFmtId="0" fontId="20" fillId="2" borderId="126" xfId="0" applyFont="1" applyFill="1" applyBorder="1" applyAlignment="1">
      <alignment horizontal="center" vertical="center"/>
    </xf>
    <xf numFmtId="166" fontId="11" fillId="2" borderId="126" xfId="1" applyNumberFormat="1" applyFont="1" applyFill="1" applyBorder="1" applyAlignment="1">
      <alignment horizontal="center" vertical="center" wrapText="1"/>
    </xf>
    <xf numFmtId="0" fontId="2" fillId="2" borderId="126" xfId="0" applyFont="1" applyFill="1" applyBorder="1" applyAlignment="1">
      <alignment vertical="center"/>
    </xf>
    <xf numFmtId="0" fontId="11" fillId="2" borderId="126" xfId="0" applyFont="1" applyFill="1" applyBorder="1" applyAlignment="1">
      <alignment horizontal="center" vertical="center" wrapText="1"/>
    </xf>
    <xf numFmtId="0" fontId="40" fillId="2" borderId="0" xfId="0" applyFont="1" applyFill="1"/>
    <xf numFmtId="0" fontId="5" fillId="2" borderId="125" xfId="0" quotePrefix="1" applyFont="1" applyFill="1" applyBorder="1" applyAlignment="1">
      <alignment horizontal="center" vertical="center" wrapText="1"/>
    </xf>
    <xf numFmtId="0" fontId="41" fillId="2" borderId="0" xfId="0" applyFont="1" applyFill="1"/>
    <xf numFmtId="0" fontId="11" fillId="2" borderId="126" xfId="0" quotePrefix="1" applyFont="1" applyFill="1" applyBorder="1" applyAlignment="1">
      <alignment horizontal="center" vertical="center" wrapText="1"/>
    </xf>
    <xf numFmtId="0" fontId="11" fillId="2" borderId="126" xfId="0" applyFont="1" applyFill="1" applyBorder="1" applyAlignment="1">
      <alignment horizontal="center" vertical="center"/>
    </xf>
    <xf numFmtId="0" fontId="11" fillId="2" borderId="126" xfId="0" applyFont="1" applyFill="1" applyBorder="1" applyAlignment="1">
      <alignment vertical="center"/>
    </xf>
    <xf numFmtId="0" fontId="5" fillId="2" borderId="126" xfId="0" applyFont="1" applyFill="1" applyBorder="1" applyAlignment="1">
      <alignment vertical="center" wrapText="1"/>
    </xf>
    <xf numFmtId="0" fontId="6" fillId="2" borderId="126" xfId="0" applyFont="1" applyFill="1" applyBorder="1" applyAlignment="1">
      <alignment horizontal="center" vertical="center"/>
    </xf>
    <xf numFmtId="0" fontId="5" fillId="2" borderId="126" xfId="0" applyFont="1" applyFill="1" applyBorder="1" applyAlignment="1">
      <alignment horizontal="left" vertical="center" wrapText="1"/>
    </xf>
    <xf numFmtId="0" fontId="5" fillId="2" borderId="12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/>
    <xf numFmtId="0" fontId="5" fillId="3" borderId="127" xfId="0" applyFont="1" applyFill="1" applyBorder="1" applyAlignment="1">
      <alignment vertical="center"/>
    </xf>
    <xf numFmtId="0" fontId="6" fillId="5" borderId="0" xfId="0" applyFont="1" applyFill="1"/>
    <xf numFmtId="0" fontId="6" fillId="3" borderId="0" xfId="0" applyFont="1" applyFill="1"/>
    <xf numFmtId="0" fontId="22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2" fillId="2" borderId="127" xfId="0" applyFont="1" applyFill="1" applyBorder="1" applyAlignment="1">
      <alignment horizontal="center" vertical="center"/>
    </xf>
    <xf numFmtId="166" fontId="5" fillId="2" borderId="127" xfId="1" applyNumberFormat="1" applyFont="1" applyFill="1" applyBorder="1" applyAlignment="1">
      <alignment horizontal="center" vertical="center" wrapText="1"/>
    </xf>
    <xf numFmtId="0" fontId="5" fillId="3" borderId="125" xfId="0" quotePrefix="1" applyFont="1" applyFill="1" applyBorder="1" applyAlignment="1">
      <alignment horizontal="center" vertical="center" wrapText="1"/>
    </xf>
    <xf numFmtId="165" fontId="11" fillId="3" borderId="131" xfId="0" quotePrefix="1" applyNumberFormat="1" applyFont="1" applyFill="1" applyBorder="1" applyAlignment="1">
      <alignment horizontal="center"/>
    </xf>
    <xf numFmtId="0" fontId="20" fillId="2" borderId="126" xfId="0" applyFont="1" applyFill="1" applyBorder="1" applyAlignment="1">
      <alignment vertical="center"/>
    </xf>
    <xf numFmtId="0" fontId="2" fillId="2" borderId="126" xfId="0" applyFont="1" applyFill="1" applyBorder="1" applyAlignment="1">
      <alignment horizontal="center" vertical="center" wrapText="1"/>
    </xf>
    <xf numFmtId="0" fontId="22" fillId="2" borderId="126" xfId="0" applyFont="1" applyFill="1" applyBorder="1" applyAlignment="1">
      <alignment vertical="center"/>
    </xf>
    <xf numFmtId="0" fontId="13" fillId="2" borderId="126" xfId="0" applyFont="1" applyFill="1" applyBorder="1" applyAlignment="1">
      <alignment vertical="center" wrapText="1"/>
    </xf>
    <xf numFmtId="0" fontId="29" fillId="2" borderId="0" xfId="0" applyFont="1" applyFill="1" applyBorder="1" applyAlignment="1"/>
    <xf numFmtId="0" fontId="11" fillId="0" borderId="126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/>
    </xf>
    <xf numFmtId="0" fontId="2" fillId="2" borderId="57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129" xfId="0" applyFont="1" applyFill="1" applyBorder="1" applyAlignment="1">
      <alignment horizontal="center" vertical="center"/>
    </xf>
    <xf numFmtId="0" fontId="2" fillId="2" borderId="136" xfId="0" quotePrefix="1" applyFont="1" applyFill="1" applyBorder="1" applyAlignment="1">
      <alignment horizontal="center" vertical="center"/>
    </xf>
    <xf numFmtId="0" fontId="11" fillId="5" borderId="126" xfId="0" applyFont="1" applyFill="1" applyBorder="1" applyAlignment="1">
      <alignment horizontal="left" vertical="center" wrapText="1"/>
    </xf>
    <xf numFmtId="0" fontId="11" fillId="5" borderId="126" xfId="0" applyFont="1" applyFill="1" applyBorder="1" applyAlignment="1">
      <alignment horizontal="center" vertical="center" wrapText="1"/>
    </xf>
    <xf numFmtId="0" fontId="11" fillId="2" borderId="136" xfId="0" quotePrefix="1" applyFont="1" applyFill="1" applyBorder="1" applyAlignment="1">
      <alignment horizontal="center" vertical="center"/>
    </xf>
    <xf numFmtId="0" fontId="10" fillId="2" borderId="126" xfId="0" applyFont="1" applyFill="1" applyBorder="1" applyAlignment="1">
      <alignment vertical="center" wrapText="1"/>
    </xf>
    <xf numFmtId="0" fontId="11" fillId="2" borderId="133" xfId="0" applyFont="1" applyFill="1" applyBorder="1" applyAlignment="1">
      <alignment horizontal="left" vertical="center"/>
    </xf>
    <xf numFmtId="0" fontId="11" fillId="2" borderId="136" xfId="0" applyFont="1" applyFill="1" applyBorder="1" applyAlignment="1">
      <alignment horizontal="center" vertical="center"/>
    </xf>
    <xf numFmtId="166" fontId="11" fillId="2" borderId="136" xfId="1" applyNumberFormat="1" applyFont="1" applyFill="1" applyBorder="1" applyAlignment="1">
      <alignment horizontal="center" vertical="center" wrapText="1"/>
    </xf>
    <xf numFmtId="0" fontId="13" fillId="2" borderId="126" xfId="0" applyFont="1" applyFill="1" applyBorder="1" applyAlignment="1">
      <alignment horizontal="left" vertical="center"/>
    </xf>
    <xf numFmtId="0" fontId="2" fillId="2" borderId="136" xfId="0" applyFont="1" applyFill="1" applyBorder="1" applyAlignment="1">
      <alignment vertical="center"/>
    </xf>
    <xf numFmtId="0" fontId="2" fillId="2" borderId="136" xfId="0" applyFont="1" applyFill="1" applyBorder="1" applyAlignment="1">
      <alignment horizontal="center" vertical="center"/>
    </xf>
    <xf numFmtId="0" fontId="11" fillId="2" borderId="136" xfId="0" applyFont="1" applyFill="1" applyBorder="1" applyAlignment="1">
      <alignment horizontal="center" vertical="center" wrapText="1"/>
    </xf>
    <xf numFmtId="0" fontId="2" fillId="2" borderId="130" xfId="0" applyFont="1" applyFill="1" applyBorder="1" applyAlignment="1">
      <alignment vertical="center"/>
    </xf>
    <xf numFmtId="0" fontId="10" fillId="2" borderId="136" xfId="0" applyFont="1" applyFill="1" applyBorder="1" applyAlignment="1">
      <alignment vertical="center"/>
    </xf>
    <xf numFmtId="166" fontId="11" fillId="2" borderId="126" xfId="1" applyNumberFormat="1" applyFont="1" applyFill="1" applyBorder="1" applyAlignment="1">
      <alignment horizontal="center" vertical="center"/>
    </xf>
    <xf numFmtId="0" fontId="9" fillId="2" borderId="136" xfId="0" applyFont="1" applyFill="1" applyBorder="1" applyAlignment="1">
      <alignment vertical="center"/>
    </xf>
    <xf numFmtId="0" fontId="11" fillId="2" borderId="135" xfId="0" applyFont="1" applyFill="1" applyBorder="1" applyAlignment="1">
      <alignment vertical="center"/>
    </xf>
    <xf numFmtId="0" fontId="10" fillId="2" borderId="126" xfId="0" applyFont="1" applyFill="1" applyBorder="1" applyAlignment="1">
      <alignment horizontal="left" vertical="center" wrapText="1"/>
    </xf>
    <xf numFmtId="0" fontId="10" fillId="2" borderId="126" xfId="0" applyFont="1" applyFill="1" applyBorder="1" applyAlignment="1">
      <alignment vertical="center"/>
    </xf>
    <xf numFmtId="0" fontId="11" fillId="2" borderId="131" xfId="0" applyFont="1" applyFill="1" applyBorder="1" applyAlignment="1">
      <alignment horizontal="left" vertical="center" wrapText="1"/>
    </xf>
    <xf numFmtId="0" fontId="11" fillId="2" borderId="131" xfId="0" applyFont="1" applyFill="1" applyBorder="1" applyAlignment="1">
      <alignment vertical="center" wrapText="1"/>
    </xf>
    <xf numFmtId="0" fontId="0" fillId="2" borderId="0" xfId="0" quotePrefix="1" applyFill="1" applyAlignment="1"/>
    <xf numFmtId="0" fontId="20" fillId="2" borderId="136" xfId="0" applyFont="1" applyFill="1" applyBorder="1" applyAlignment="1">
      <alignment vertical="center"/>
    </xf>
    <xf numFmtId="0" fontId="22" fillId="2" borderId="136" xfId="0" applyFont="1" applyFill="1" applyBorder="1" applyAlignment="1">
      <alignment horizontal="center" vertical="center"/>
    </xf>
    <xf numFmtId="166" fontId="11" fillId="2" borderId="136" xfId="1" applyNumberFormat="1" applyFont="1" applyFill="1" applyBorder="1" applyAlignment="1">
      <alignment horizontal="center" vertical="center"/>
    </xf>
    <xf numFmtId="0" fontId="22" fillId="2" borderId="126" xfId="0" applyFont="1" applyFill="1" applyBorder="1" applyAlignment="1">
      <alignment horizontal="center" vertical="center"/>
    </xf>
    <xf numFmtId="0" fontId="22" fillId="2" borderId="142" xfId="0" applyFont="1" applyFill="1" applyBorder="1" applyAlignment="1">
      <alignment horizontal="center" vertical="center"/>
    </xf>
    <xf numFmtId="0" fontId="20" fillId="2" borderId="126" xfId="0" applyFont="1" applyFill="1" applyBorder="1" applyAlignment="1" applyProtection="1">
      <alignment horizontal="left" vertical="center"/>
    </xf>
    <xf numFmtId="0" fontId="20" fillId="2" borderId="126" xfId="0" applyFont="1" applyFill="1" applyBorder="1" applyAlignment="1" applyProtection="1">
      <alignment horizontal="center" vertical="center"/>
    </xf>
    <xf numFmtId="0" fontId="11" fillId="2" borderId="135" xfId="0" applyFont="1" applyFill="1" applyBorder="1" applyAlignment="1">
      <alignment horizontal="left" vertical="center" wrapText="1"/>
    </xf>
    <xf numFmtId="0" fontId="2" fillId="2" borderId="135" xfId="0" applyFont="1" applyFill="1" applyBorder="1" applyAlignment="1">
      <alignment horizontal="center" vertical="center"/>
    </xf>
    <xf numFmtId="0" fontId="11" fillId="2" borderId="129" xfId="0" applyFont="1" applyFill="1" applyBorder="1" applyAlignment="1">
      <alignment vertical="center"/>
    </xf>
    <xf numFmtId="0" fontId="22" fillId="2" borderId="134" xfId="0" applyFont="1" applyFill="1" applyBorder="1" applyAlignment="1">
      <alignment horizontal="left" vertical="center"/>
    </xf>
    <xf numFmtId="0" fontId="22" fillId="2" borderId="113" xfId="0" applyFont="1" applyFill="1" applyBorder="1" applyAlignment="1">
      <alignment vertical="center"/>
    </xf>
    <xf numFmtId="0" fontId="20" fillId="2" borderId="126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11" fillId="6" borderId="126" xfId="0" applyFont="1" applyFill="1" applyBorder="1" applyAlignment="1">
      <alignment horizontal="left" vertical="center"/>
    </xf>
    <xf numFmtId="0" fontId="11" fillId="7" borderId="21" xfId="0" applyFont="1" applyFill="1" applyBorder="1" applyAlignment="1">
      <alignment horizontal="center" vertical="center"/>
    </xf>
    <xf numFmtId="166" fontId="11" fillId="8" borderId="126" xfId="1" applyNumberFormat="1" applyFont="1" applyFill="1" applyBorder="1" applyAlignment="1">
      <alignment horizontal="center" vertical="center"/>
    </xf>
    <xf numFmtId="0" fontId="11" fillId="6" borderId="126" xfId="0" applyFont="1" applyFill="1" applyBorder="1" applyAlignment="1">
      <alignment horizontal="left" vertical="center" wrapText="1"/>
    </xf>
    <xf numFmtId="0" fontId="11" fillId="6" borderId="126" xfId="0" applyFont="1" applyFill="1" applyBorder="1" applyAlignment="1">
      <alignment vertical="center"/>
    </xf>
    <xf numFmtId="0" fontId="2" fillId="7" borderId="21" xfId="0" applyFont="1" applyFill="1" applyBorder="1" applyAlignment="1">
      <alignment horizontal="center" vertical="center"/>
    </xf>
    <xf numFmtId="0" fontId="11" fillId="9" borderId="126" xfId="0" applyFont="1" applyFill="1" applyBorder="1" applyAlignment="1">
      <alignment horizontal="left" vertical="center" wrapText="1"/>
    </xf>
    <xf numFmtId="0" fontId="11" fillId="7" borderId="126" xfId="0" applyFont="1" applyFill="1" applyBorder="1" applyAlignment="1">
      <alignment horizontal="center" vertical="center"/>
    </xf>
    <xf numFmtId="0" fontId="11" fillId="10" borderId="126" xfId="0" applyFont="1" applyFill="1" applyBorder="1" applyAlignment="1">
      <alignment horizontal="left" vertical="center" wrapText="1"/>
    </xf>
    <xf numFmtId="0" fontId="11" fillId="10" borderId="126" xfId="0" applyFont="1" applyFill="1" applyBorder="1" applyAlignment="1">
      <alignment vertical="center"/>
    </xf>
    <xf numFmtId="0" fontId="11" fillId="11" borderId="21" xfId="0" applyFont="1" applyFill="1" applyBorder="1" applyAlignment="1">
      <alignment horizontal="center" vertical="center"/>
    </xf>
    <xf numFmtId="166" fontId="11" fillId="9" borderId="126" xfId="1" applyNumberFormat="1" applyFont="1" applyFill="1" applyBorder="1" applyAlignment="1">
      <alignment horizontal="center" vertical="center" wrapText="1"/>
    </xf>
    <xf numFmtId="0" fontId="11" fillId="9" borderId="126" xfId="0" applyFont="1" applyFill="1" applyBorder="1" applyAlignment="1">
      <alignment vertical="center"/>
    </xf>
    <xf numFmtId="0" fontId="2" fillId="11" borderId="21" xfId="0" quotePrefix="1" applyFont="1" applyFill="1" applyBorder="1" applyAlignment="1">
      <alignment horizontal="center" vertical="center"/>
    </xf>
    <xf numFmtId="0" fontId="11" fillId="9" borderId="21" xfId="0" applyFont="1" applyFill="1" applyBorder="1" applyAlignment="1">
      <alignment horizontal="left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11" fillId="11" borderId="126" xfId="0" applyFont="1" applyFill="1" applyBorder="1" applyAlignment="1">
      <alignment horizontal="center" vertical="center"/>
    </xf>
    <xf numFmtId="0" fontId="11" fillId="11" borderId="137" xfId="0" applyFont="1" applyFill="1" applyBorder="1" applyAlignment="1">
      <alignment horizontal="center" vertical="center"/>
    </xf>
    <xf numFmtId="0" fontId="11" fillId="8" borderId="126" xfId="0" applyFont="1" applyFill="1" applyBorder="1" applyAlignment="1">
      <alignment horizontal="left" vertical="center" wrapText="1"/>
    </xf>
    <xf numFmtId="166" fontId="11" fillId="8" borderId="126" xfId="1" applyNumberFormat="1" applyFont="1" applyFill="1" applyBorder="1" applyAlignment="1">
      <alignment horizontal="center" vertical="center" wrapText="1"/>
    </xf>
    <xf numFmtId="0" fontId="11" fillId="9" borderId="126" xfId="0" applyFont="1" applyFill="1" applyBorder="1" applyAlignment="1">
      <alignment vertical="center" wrapText="1"/>
    </xf>
    <xf numFmtId="165" fontId="11" fillId="3" borderId="126" xfId="0" quotePrefix="1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/>
    </xf>
    <xf numFmtId="0" fontId="2" fillId="3" borderId="126" xfId="0" applyFont="1" applyFill="1" applyBorder="1" applyAlignment="1">
      <alignment horizontal="center" vertical="center"/>
    </xf>
    <xf numFmtId="0" fontId="11" fillId="3" borderId="126" xfId="0" applyFont="1" applyFill="1" applyBorder="1" applyAlignment="1">
      <alignment horizontal="center" vertical="center" wrapText="1"/>
    </xf>
    <xf numFmtId="0" fontId="2" fillId="9" borderId="126" xfId="0" applyFont="1" applyFill="1" applyBorder="1" applyAlignment="1">
      <alignment vertical="center"/>
    </xf>
    <xf numFmtId="0" fontId="11" fillId="8" borderId="126" xfId="0" applyFont="1" applyFill="1" applyBorder="1" applyAlignment="1">
      <alignment vertical="center" wrapText="1"/>
    </xf>
    <xf numFmtId="0" fontId="11" fillId="9" borderId="143" xfId="0" applyFont="1" applyFill="1" applyBorder="1" applyAlignment="1">
      <alignment vertical="center" wrapText="1"/>
    </xf>
    <xf numFmtId="0" fontId="11" fillId="3" borderId="143" xfId="0" applyFont="1" applyFill="1" applyBorder="1" applyAlignment="1">
      <alignment horizontal="center" vertical="center" wrapText="1"/>
    </xf>
    <xf numFmtId="166" fontId="11" fillId="9" borderId="144" xfId="1" applyNumberFormat="1" applyFont="1" applyFill="1" applyBorder="1" applyAlignment="1">
      <alignment horizontal="center" vertical="center" wrapText="1"/>
    </xf>
    <xf numFmtId="0" fontId="11" fillId="2" borderId="144" xfId="0" applyFont="1" applyFill="1" applyBorder="1" applyAlignment="1">
      <alignment vertical="center" wrapText="1"/>
    </xf>
    <xf numFmtId="0" fontId="11" fillId="2" borderId="144" xfId="0" applyFont="1" applyFill="1" applyBorder="1" applyAlignment="1">
      <alignment horizontal="center" vertical="center" wrapText="1"/>
    </xf>
    <xf numFmtId="166" fontId="11" fillId="2" borderId="144" xfId="1" applyNumberFormat="1" applyFont="1" applyFill="1" applyBorder="1" applyAlignment="1">
      <alignment horizontal="center" vertical="center" wrapText="1"/>
    </xf>
    <xf numFmtId="0" fontId="2" fillId="2" borderId="144" xfId="0" applyFont="1" applyFill="1" applyBorder="1" applyAlignment="1">
      <alignment horizontal="left" vertical="center"/>
    </xf>
    <xf numFmtId="0" fontId="2" fillId="2" borderId="144" xfId="0" applyFont="1" applyFill="1" applyBorder="1" applyAlignment="1">
      <alignment horizontal="center" vertical="center"/>
    </xf>
    <xf numFmtId="0" fontId="2" fillId="2" borderId="144" xfId="0" applyFont="1" applyFill="1" applyBorder="1" applyAlignment="1">
      <alignment horizontal="center"/>
    </xf>
    <xf numFmtId="0" fontId="11" fillId="2" borderId="130" xfId="0" applyFont="1" applyFill="1" applyBorder="1" applyAlignment="1">
      <alignment horizontal="left" vertical="center"/>
    </xf>
    <xf numFmtId="0" fontId="5" fillId="2" borderId="126" xfId="0" applyFont="1" applyFill="1" applyBorder="1" applyAlignment="1">
      <alignment vertical="center"/>
    </xf>
    <xf numFmtId="0" fontId="5" fillId="2" borderId="126" xfId="0" applyFont="1" applyFill="1" applyBorder="1" applyAlignment="1">
      <alignment horizontal="center" vertical="center"/>
    </xf>
    <xf numFmtId="0" fontId="5" fillId="2" borderId="131" xfId="0" applyFont="1" applyFill="1" applyBorder="1" applyAlignment="1">
      <alignment vertical="center" wrapText="1"/>
    </xf>
    <xf numFmtId="0" fontId="5" fillId="2" borderId="125" xfId="0" applyFont="1" applyFill="1" applyBorder="1" applyAlignment="1">
      <alignment horizontal="center" vertical="center" wrapText="1"/>
    </xf>
    <xf numFmtId="166" fontId="11" fillId="2" borderId="127" xfId="1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wrapText="1"/>
    </xf>
    <xf numFmtId="0" fontId="6" fillId="2" borderId="126" xfId="0" applyFont="1" applyFill="1" applyBorder="1" applyAlignment="1">
      <alignment vertical="center"/>
    </xf>
    <xf numFmtId="0" fontId="2" fillId="2" borderId="131" xfId="0" applyFont="1" applyFill="1" applyBorder="1" applyAlignment="1">
      <alignment horizontal="center" vertical="center"/>
    </xf>
    <xf numFmtId="0" fontId="22" fillId="2" borderId="126" xfId="0" applyFont="1" applyFill="1" applyBorder="1" applyAlignment="1">
      <alignment vertical="center" wrapText="1"/>
    </xf>
    <xf numFmtId="0" fontId="22" fillId="2" borderId="131" xfId="0" applyFont="1" applyFill="1" applyBorder="1" applyAlignment="1">
      <alignment horizontal="center" vertical="center" wrapText="1"/>
    </xf>
    <xf numFmtId="0" fontId="11" fillId="2" borderId="97" xfId="0" applyFont="1" applyFill="1" applyBorder="1" applyAlignment="1">
      <alignment vertical="center" wrapText="1"/>
    </xf>
    <xf numFmtId="0" fontId="11" fillId="2" borderId="97" xfId="0" quotePrefix="1" applyFont="1" applyFill="1" applyBorder="1" applyAlignment="1">
      <alignment horizontal="center" vertical="center" wrapText="1"/>
    </xf>
    <xf numFmtId="0" fontId="2" fillId="2" borderId="97" xfId="0" applyFont="1" applyFill="1" applyBorder="1" applyAlignment="1">
      <alignment vertical="center"/>
    </xf>
    <xf numFmtId="0" fontId="2" fillId="2" borderId="145" xfId="0" applyFont="1" applyFill="1" applyBorder="1" applyAlignment="1">
      <alignment horizontal="center" vertical="center"/>
    </xf>
    <xf numFmtId="0" fontId="11" fillId="2" borderId="97" xfId="0" applyFont="1" applyFill="1" applyBorder="1" applyAlignment="1">
      <alignment horizontal="left" vertical="center"/>
    </xf>
    <xf numFmtId="0" fontId="2" fillId="2" borderId="138" xfId="0" quotePrefix="1" applyFont="1" applyFill="1" applyBorder="1" applyAlignment="1">
      <alignment horizontal="center" vertical="center"/>
    </xf>
    <xf numFmtId="0" fontId="11" fillId="2" borderId="138" xfId="0" applyFont="1" applyFill="1" applyBorder="1" applyAlignment="1">
      <alignment horizontal="left" vertical="center"/>
    </xf>
    <xf numFmtId="0" fontId="11" fillId="2" borderId="138" xfId="0" applyFont="1" applyFill="1" applyBorder="1" applyAlignment="1">
      <alignment horizontal="center" vertical="center"/>
    </xf>
    <xf numFmtId="0" fontId="2" fillId="2" borderId="138" xfId="0" applyFont="1" applyFill="1" applyBorder="1" applyAlignment="1">
      <alignment horizontal="center" vertical="center"/>
    </xf>
    <xf numFmtId="0" fontId="2" fillId="2" borderId="127" xfId="0" applyFont="1" applyFill="1" applyBorder="1" applyAlignment="1">
      <alignment vertical="center"/>
    </xf>
    <xf numFmtId="0" fontId="11" fillId="2" borderId="127" xfId="0" applyFont="1" applyFill="1" applyBorder="1" applyAlignment="1">
      <alignment horizontal="center" vertical="center"/>
    </xf>
    <xf numFmtId="0" fontId="11" fillId="2" borderId="146" xfId="0" applyFont="1" applyFill="1" applyBorder="1" applyAlignment="1">
      <alignment horizontal="center" vertical="center"/>
    </xf>
    <xf numFmtId="0" fontId="11" fillId="2" borderId="127" xfId="0" applyFont="1" applyFill="1" applyBorder="1" applyAlignment="1">
      <alignment vertical="center" wrapText="1"/>
    </xf>
    <xf numFmtId="0" fontId="11" fillId="2" borderId="131" xfId="0" applyFont="1" applyFill="1" applyBorder="1" applyAlignment="1">
      <alignment horizontal="center" vertical="center"/>
    </xf>
    <xf numFmtId="0" fontId="6" fillId="2" borderId="126" xfId="0" applyFont="1" applyFill="1" applyBorder="1" applyAlignment="1">
      <alignment horizontal="left" vertical="center"/>
    </xf>
    <xf numFmtId="0" fontId="11" fillId="2" borderId="146" xfId="0" applyFont="1" applyFill="1" applyBorder="1" applyAlignment="1">
      <alignment horizontal="center" vertical="center" wrapText="1"/>
    </xf>
    <xf numFmtId="166" fontId="11" fillId="2" borderId="21" xfId="1" applyNumberFormat="1" applyFont="1" applyFill="1" applyBorder="1" applyAlignment="1">
      <alignment horizontal="center" vertical="center"/>
    </xf>
    <xf numFmtId="0" fontId="22" fillId="2" borderId="131" xfId="0" applyFont="1" applyFill="1" applyBorder="1" applyAlignment="1">
      <alignment horizontal="center" vertical="center"/>
    </xf>
    <xf numFmtId="0" fontId="11" fillId="3" borderId="127" xfId="0" applyFont="1" applyFill="1" applyBorder="1" applyAlignment="1">
      <alignment vertical="center"/>
    </xf>
    <xf numFmtId="166" fontId="11" fillId="3" borderId="126" xfId="1" applyNumberFormat="1" applyFont="1" applyFill="1" applyBorder="1" applyAlignment="1">
      <alignment horizontal="center" vertical="center"/>
    </xf>
    <xf numFmtId="165" fontId="11" fillId="2" borderId="126" xfId="0" applyNumberFormat="1" applyFont="1" applyFill="1" applyBorder="1" applyAlignment="1">
      <alignment horizontal="center"/>
    </xf>
    <xf numFmtId="0" fontId="22" fillId="2" borderId="126" xfId="0" applyFont="1" applyFill="1" applyBorder="1" applyAlignment="1">
      <alignment horizontal="left" vertical="center" wrapText="1"/>
    </xf>
    <xf numFmtId="0" fontId="20" fillId="2" borderId="127" xfId="0" applyFont="1" applyFill="1" applyBorder="1" applyAlignment="1">
      <alignment horizontal="center" vertical="center"/>
    </xf>
    <xf numFmtId="0" fontId="22" fillId="2" borderId="126" xfId="0" applyFont="1" applyFill="1" applyBorder="1" applyAlignment="1">
      <alignment vertical="top" wrapText="1"/>
    </xf>
    <xf numFmtId="166" fontId="2" fillId="2" borderId="129" xfId="0" applyNumberFormat="1" applyFont="1" applyFill="1" applyBorder="1" applyAlignment="1">
      <alignment horizontal="center" vertical="center"/>
    </xf>
    <xf numFmtId="166" fontId="2" fillId="2" borderId="97" xfId="0" applyNumberFormat="1" applyFont="1" applyFill="1" applyBorder="1" applyAlignment="1">
      <alignment horizontal="center" vertical="center"/>
    </xf>
    <xf numFmtId="0" fontId="11" fillId="5" borderId="126" xfId="0" applyFont="1" applyFill="1" applyBorder="1" applyAlignment="1">
      <alignment vertical="center"/>
    </xf>
    <xf numFmtId="0" fontId="11" fillId="5" borderId="126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left"/>
    </xf>
    <xf numFmtId="0" fontId="2" fillId="5" borderId="48" xfId="0" applyFont="1" applyFill="1" applyBorder="1" applyAlignment="1">
      <alignment horizontal="center" vertical="center"/>
    </xf>
    <xf numFmtId="0" fontId="11" fillId="5" borderId="126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13" xfId="0" quotePrefix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2" xfId="0" quotePrefix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7" xfId="0" quotePrefix="1" applyFont="1" applyFill="1" applyBorder="1" applyAlignment="1">
      <alignment horizontal="center" vertical="center"/>
    </xf>
    <xf numFmtId="0" fontId="5" fillId="0" borderId="10" xfId="0" quotePrefix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90" xfId="0" quotePrefix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2" xfId="0" quotePrefix="1" applyFont="1" applyFill="1" applyBorder="1" applyAlignment="1">
      <alignment horizontal="center" vertical="center"/>
    </xf>
    <xf numFmtId="0" fontId="5" fillId="0" borderId="83" xfId="0" quotePrefix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2" xfId="0" quotePrefix="1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4" xfId="0" quotePrefix="1" applyFont="1" applyFill="1" applyBorder="1" applyAlignment="1">
      <alignment horizontal="center" vertical="center"/>
    </xf>
    <xf numFmtId="0" fontId="5" fillId="0" borderId="34" xfId="0" quotePrefix="1" applyFont="1" applyFill="1" applyBorder="1" applyAlignment="1">
      <alignment horizontal="center" vertical="center"/>
    </xf>
    <xf numFmtId="0" fontId="5" fillId="0" borderId="31" xfId="0" quotePrefix="1" applyFont="1" applyFill="1" applyBorder="1" applyAlignment="1">
      <alignment horizontal="center" vertical="center"/>
    </xf>
    <xf numFmtId="0" fontId="5" fillId="0" borderId="40" xfId="0" quotePrefix="1" applyFont="1" applyFill="1" applyBorder="1" applyAlignment="1">
      <alignment horizontal="center" vertical="center"/>
    </xf>
    <xf numFmtId="0" fontId="5" fillId="0" borderId="103" xfId="0" quotePrefix="1" applyFont="1" applyFill="1" applyBorder="1" applyAlignment="1">
      <alignment horizontal="center" vertical="center"/>
    </xf>
    <xf numFmtId="0" fontId="5" fillId="0" borderId="79" xfId="0" quotePrefix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30" xfId="0" quotePrefix="1" applyFont="1" applyFill="1" applyBorder="1" applyAlignment="1">
      <alignment horizontal="center" vertical="center"/>
    </xf>
    <xf numFmtId="0" fontId="5" fillId="0" borderId="98" xfId="0" quotePrefix="1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6" fontId="4" fillId="0" borderId="15" xfId="0" quotePrefix="1" applyNumberFormat="1" applyFont="1" applyFill="1" applyBorder="1" applyAlignment="1">
      <alignment horizontal="center" vertical="center" wrapText="1"/>
    </xf>
    <xf numFmtId="16" fontId="4" fillId="0" borderId="15" xfId="0" quotePrefix="1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90" xfId="0" applyFont="1" applyFill="1" applyBorder="1" applyAlignment="1">
      <alignment horizontal="center" vertical="center"/>
    </xf>
    <xf numFmtId="14" fontId="5" fillId="0" borderId="8" xfId="0" quotePrefix="1" applyNumberFormat="1" applyFont="1" applyFill="1" applyBorder="1" applyAlignment="1">
      <alignment horizontal="center" vertical="center"/>
    </xf>
    <xf numFmtId="14" fontId="5" fillId="0" borderId="8" xfId="0" quotePrefix="1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vertical="center"/>
    </xf>
    <xf numFmtId="14" fontId="5" fillId="0" borderId="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14" fontId="5" fillId="0" borderId="8" xfId="0" applyNumberFormat="1" applyFont="1" applyFill="1" applyBorder="1" applyAlignment="1">
      <alignment vertical="center"/>
    </xf>
    <xf numFmtId="0" fontId="5" fillId="0" borderId="90" xfId="0" applyFont="1" applyFill="1" applyBorder="1" applyAlignment="1">
      <alignment vertical="center" wrapText="1"/>
    </xf>
    <xf numFmtId="14" fontId="5" fillId="0" borderId="6" xfId="0" quotePrefix="1" applyNumberFormat="1" applyFont="1" applyFill="1" applyBorder="1" applyAlignment="1">
      <alignment horizontal="center" vertical="center"/>
    </xf>
    <xf numFmtId="0" fontId="5" fillId="0" borderId="92" xfId="0" applyFont="1" applyFill="1" applyBorder="1" applyAlignment="1">
      <alignment vertical="center"/>
    </xf>
    <xf numFmtId="0" fontId="5" fillId="0" borderId="92" xfId="0" applyFont="1" applyFill="1" applyBorder="1" applyAlignment="1">
      <alignment horizontal="center" vertical="center"/>
    </xf>
    <xf numFmtId="0" fontId="5" fillId="0" borderId="91" xfId="0" applyFont="1" applyFill="1" applyBorder="1" applyAlignment="1">
      <alignment vertical="center"/>
    </xf>
    <xf numFmtId="14" fontId="5" fillId="0" borderId="10" xfId="0" quotePrefix="1" applyNumberFormat="1" applyFont="1" applyFill="1" applyBorder="1" applyAlignment="1">
      <alignment horizontal="center" vertical="center"/>
    </xf>
    <xf numFmtId="14" fontId="5" fillId="0" borderId="10" xfId="0" quotePrefix="1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vertical="center"/>
    </xf>
    <xf numFmtId="14" fontId="5" fillId="0" borderId="10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14" fontId="5" fillId="0" borderId="26" xfId="0" quotePrefix="1" applyNumberFormat="1" applyFont="1" applyFill="1" applyBorder="1" applyAlignment="1">
      <alignment horizontal="center" vertical="center"/>
    </xf>
    <xf numFmtId="0" fontId="5" fillId="0" borderId="90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9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97" xfId="0" applyFont="1" applyFill="1" applyBorder="1" applyAlignment="1">
      <alignment horizontal="center" vertical="center"/>
    </xf>
    <xf numFmtId="14" fontId="5" fillId="0" borderId="0" xfId="0" quotePrefix="1" applyNumberFormat="1" applyFont="1" applyFill="1" applyBorder="1" applyAlignment="1">
      <alignment horizontal="right" vertical="center"/>
    </xf>
    <xf numFmtId="14" fontId="5" fillId="0" borderId="7" xfId="0" quotePrefix="1" applyNumberFormat="1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vertical="center"/>
    </xf>
    <xf numFmtId="14" fontId="5" fillId="0" borderId="7" xfId="0" quotePrefix="1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vertical="top"/>
    </xf>
    <xf numFmtId="0" fontId="5" fillId="0" borderId="11" xfId="0" applyFont="1" applyFill="1" applyBorder="1" applyAlignment="1">
      <alignment vertical="top"/>
    </xf>
    <xf numFmtId="0" fontId="5" fillId="0" borderId="8" xfId="0" applyFont="1" applyFill="1" applyBorder="1" applyAlignment="1">
      <alignment vertical="top"/>
    </xf>
    <xf numFmtId="0" fontId="5" fillId="0" borderId="9" xfId="0" applyFont="1" applyFill="1" applyBorder="1" applyAlignment="1">
      <alignment vertical="top"/>
    </xf>
    <xf numFmtId="0" fontId="5" fillId="0" borderId="92" xfId="0" applyFont="1" applyFill="1" applyBorder="1" applyAlignment="1">
      <alignment vertical="top"/>
    </xf>
    <xf numFmtId="0" fontId="5" fillId="0" borderId="91" xfId="0" applyFont="1" applyFill="1" applyBorder="1" applyAlignment="1">
      <alignment vertical="top"/>
    </xf>
    <xf numFmtId="0" fontId="5" fillId="0" borderId="7" xfId="0" applyFont="1" applyFill="1" applyBorder="1" applyAlignment="1">
      <alignment vertical="top"/>
    </xf>
    <xf numFmtId="0" fontId="5" fillId="0" borderId="26" xfId="0" applyFont="1" applyFill="1" applyBorder="1" applyAlignment="1">
      <alignment vertical="top"/>
    </xf>
    <xf numFmtId="0" fontId="5" fillId="0" borderId="13" xfId="0" applyFont="1" applyFill="1" applyBorder="1" applyAlignment="1">
      <alignment vertical="top"/>
    </xf>
    <xf numFmtId="0" fontId="5" fillId="0" borderId="19" xfId="0" applyFont="1" applyFill="1" applyBorder="1" applyAlignment="1">
      <alignment vertical="top"/>
    </xf>
    <xf numFmtId="14" fontId="5" fillId="0" borderId="8" xfId="0" applyNumberFormat="1" applyFont="1" applyFill="1" applyBorder="1" applyAlignment="1">
      <alignment vertical="top"/>
    </xf>
    <xf numFmtId="0" fontId="5" fillId="0" borderId="90" xfId="0" applyFont="1" applyFill="1" applyBorder="1" applyAlignment="1">
      <alignment vertical="top"/>
    </xf>
    <xf numFmtId="0" fontId="7" fillId="0" borderId="13" xfId="0" applyFont="1" applyFill="1" applyBorder="1" applyAlignment="1">
      <alignment horizontal="center" vertical="center"/>
    </xf>
    <xf numFmtId="0" fontId="5" fillId="0" borderId="7" xfId="0" quotePrefix="1" applyFont="1" applyFill="1" applyBorder="1" applyAlignment="1">
      <alignment horizontal="right" vertical="center"/>
    </xf>
    <xf numFmtId="14" fontId="5" fillId="0" borderId="0" xfId="0" applyNumberFormat="1" applyFont="1" applyFill="1" applyBorder="1" applyAlignment="1">
      <alignment horizontal="left" vertical="center"/>
    </xf>
    <xf numFmtId="0" fontId="5" fillId="0" borderId="128" xfId="0" applyFont="1" applyFill="1" applyBorder="1" applyAlignment="1">
      <alignment vertical="center"/>
    </xf>
    <xf numFmtId="14" fontId="5" fillId="0" borderId="8" xfId="0" applyNumberFormat="1" applyFont="1" applyFill="1" applyBorder="1" applyAlignment="1">
      <alignment horizontal="right" vertical="top"/>
    </xf>
    <xf numFmtId="0" fontId="7" fillId="0" borderId="22" xfId="0" applyFont="1" applyFill="1" applyBorder="1" applyAlignment="1">
      <alignment vertical="center"/>
    </xf>
    <xf numFmtId="14" fontId="5" fillId="0" borderId="6" xfId="0" quotePrefix="1" applyNumberFormat="1" applyFont="1" applyFill="1" applyBorder="1" applyAlignment="1">
      <alignment horizontal="right" vertical="center"/>
    </xf>
    <xf numFmtId="14" fontId="5" fillId="0" borderId="8" xfId="0" quotePrefix="1" applyNumberFormat="1" applyFont="1" applyFill="1" applyBorder="1" applyAlignment="1">
      <alignment horizontal="right" vertical="top"/>
    </xf>
    <xf numFmtId="0" fontId="5" fillId="0" borderId="90" xfId="0" applyFont="1" applyFill="1" applyBorder="1"/>
    <xf numFmtId="14" fontId="5" fillId="0" borderId="11" xfId="0" applyNumberFormat="1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5" fillId="0" borderId="82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14" fontId="5" fillId="0" borderId="27" xfId="0" quotePrefix="1" applyNumberFormat="1" applyFont="1" applyFill="1" applyBorder="1" applyAlignment="1">
      <alignment horizontal="center" vertical="center"/>
    </xf>
    <xf numFmtId="0" fontId="5" fillId="0" borderId="94" xfId="0" applyFont="1" applyFill="1" applyBorder="1" applyAlignment="1">
      <alignment horizontal="left" vertical="top" wrapText="1"/>
    </xf>
    <xf numFmtId="14" fontId="5" fillId="0" borderId="114" xfId="0" quotePrefix="1" applyNumberFormat="1" applyFont="1" applyFill="1" applyBorder="1" applyAlignment="1">
      <alignment horizontal="right" vertical="center" wrapText="1"/>
    </xf>
    <xf numFmtId="0" fontId="5" fillId="0" borderId="100" xfId="0" applyFont="1" applyFill="1" applyBorder="1" applyAlignment="1">
      <alignment horizontal="left" vertical="center" wrapText="1"/>
    </xf>
    <xf numFmtId="0" fontId="5" fillId="0" borderId="94" xfId="0" applyFont="1" applyFill="1" applyBorder="1" applyAlignment="1">
      <alignment horizontal="left" vertical="top"/>
    </xf>
    <xf numFmtId="0" fontId="5" fillId="0" borderId="94" xfId="0" applyFont="1" applyFill="1" applyBorder="1" applyAlignment="1">
      <alignment vertical="top"/>
    </xf>
    <xf numFmtId="0" fontId="5" fillId="0" borderId="90" xfId="0" applyFont="1" applyFill="1" applyBorder="1" applyAlignment="1"/>
    <xf numFmtId="0" fontId="5" fillId="0" borderId="97" xfId="0" applyFont="1" applyFill="1" applyBorder="1" applyAlignment="1"/>
    <xf numFmtId="0" fontId="7" fillId="0" borderId="10" xfId="0" applyFont="1" applyFill="1" applyBorder="1" applyAlignment="1">
      <alignment vertical="center"/>
    </xf>
    <xf numFmtId="0" fontId="5" fillId="0" borderId="7" xfId="0" quotePrefix="1" applyFont="1" applyFill="1" applyBorder="1" applyAlignment="1">
      <alignment horizontal="right" vertical="top"/>
    </xf>
    <xf numFmtId="0" fontId="5" fillId="0" borderId="19" xfId="0" applyFont="1" applyFill="1" applyBorder="1" applyAlignment="1">
      <alignment horizontal="center" vertical="center"/>
    </xf>
    <xf numFmtId="14" fontId="5" fillId="0" borderId="9" xfId="0" applyNumberFormat="1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right" vertical="top"/>
    </xf>
    <xf numFmtId="0" fontId="5" fillId="0" borderId="94" xfId="0" applyFont="1" applyFill="1" applyBorder="1" applyAlignment="1">
      <alignment horizontal="left" vertical="center" wrapText="1"/>
    </xf>
    <xf numFmtId="14" fontId="5" fillId="0" borderId="24" xfId="0" quotePrefix="1" applyNumberFormat="1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top"/>
    </xf>
    <xf numFmtId="0" fontId="5" fillId="0" borderId="34" xfId="0" applyFont="1" applyFill="1" applyBorder="1" applyAlignment="1">
      <alignment vertical="top"/>
    </xf>
    <xf numFmtId="0" fontId="5" fillId="0" borderId="35" xfId="0" applyFont="1" applyFill="1" applyBorder="1" applyAlignment="1">
      <alignment horizontal="center" vertical="center"/>
    </xf>
    <xf numFmtId="0" fontId="5" fillId="0" borderId="30" xfId="0" applyFont="1" applyFill="1" applyBorder="1" applyAlignment="1"/>
    <xf numFmtId="0" fontId="6" fillId="0" borderId="0" xfId="0" applyFont="1" applyFill="1" applyBorder="1"/>
    <xf numFmtId="0" fontId="5" fillId="0" borderId="34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0" borderId="66" xfId="0" applyFont="1" applyFill="1" applyBorder="1"/>
    <xf numFmtId="14" fontId="5" fillId="0" borderId="8" xfId="0" applyNumberFormat="1" applyFont="1" applyFill="1" applyBorder="1" applyAlignment="1">
      <alignment horizontal="right" vertical="center"/>
    </xf>
    <xf numFmtId="0" fontId="5" fillId="0" borderId="66" xfId="0" applyFont="1" applyFill="1" applyBorder="1" applyAlignment="1">
      <alignment vertical="center" wrapText="1"/>
    </xf>
    <xf numFmtId="14" fontId="5" fillId="0" borderId="0" xfId="0" applyNumberFormat="1" applyFont="1" applyFill="1" applyBorder="1" applyAlignment="1">
      <alignment horizontal="left" vertical="center" wrapText="1"/>
    </xf>
    <xf numFmtId="0" fontId="5" fillId="0" borderId="90" xfId="0" applyFont="1" applyFill="1" applyBorder="1" applyAlignment="1">
      <alignment horizontal="left" vertical="center" wrapText="1"/>
    </xf>
    <xf numFmtId="14" fontId="5" fillId="0" borderId="9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67" xfId="0" applyFont="1" applyFill="1" applyBorder="1" applyAlignment="1">
      <alignment vertical="center"/>
    </xf>
    <xf numFmtId="14" fontId="5" fillId="0" borderId="92" xfId="0" applyNumberFormat="1" applyFont="1" applyFill="1" applyBorder="1" applyAlignment="1">
      <alignment horizontal="left" vertical="center"/>
    </xf>
    <xf numFmtId="14" fontId="5" fillId="0" borderId="92" xfId="0" applyNumberFormat="1" applyFont="1" applyFill="1" applyBorder="1" applyAlignment="1">
      <alignment horizontal="center" vertical="center"/>
    </xf>
    <xf numFmtId="0" fontId="5" fillId="0" borderId="98" xfId="0" applyFont="1" applyFill="1" applyBorder="1" applyAlignment="1">
      <alignment vertical="center"/>
    </xf>
    <xf numFmtId="14" fontId="5" fillId="0" borderId="25" xfId="0" quotePrefix="1" applyNumberFormat="1" applyFont="1" applyFill="1" applyBorder="1" applyAlignment="1">
      <alignment horizontal="right" vertical="center"/>
    </xf>
    <xf numFmtId="0" fontId="5" fillId="0" borderId="25" xfId="0" applyFont="1" applyFill="1" applyBorder="1" applyAlignment="1">
      <alignment vertical="top"/>
    </xf>
    <xf numFmtId="14" fontId="5" fillId="0" borderId="26" xfId="0" quotePrefix="1" applyNumberFormat="1" applyFont="1" applyFill="1" applyBorder="1" applyAlignment="1">
      <alignment horizontal="right" vertical="center"/>
    </xf>
    <xf numFmtId="0" fontId="5" fillId="0" borderId="82" xfId="0" applyFont="1" applyFill="1" applyBorder="1" applyAlignment="1">
      <alignment vertical="center"/>
    </xf>
    <xf numFmtId="0" fontId="5" fillId="0" borderId="101" xfId="0" applyFont="1" applyFill="1" applyBorder="1" applyAlignment="1">
      <alignment vertical="center"/>
    </xf>
    <xf numFmtId="0" fontId="5" fillId="0" borderId="35" xfId="0" applyFont="1" applyFill="1" applyBorder="1" applyAlignment="1">
      <alignment horizontal="left" vertical="center" wrapText="1"/>
    </xf>
    <xf numFmtId="0" fontId="5" fillId="0" borderId="30" xfId="0" applyFont="1" applyFill="1" applyBorder="1"/>
    <xf numFmtId="0" fontId="5" fillId="0" borderId="7" xfId="0" applyFont="1" applyFill="1" applyBorder="1" applyAlignment="1">
      <alignment horizontal="right" vertical="center"/>
    </xf>
    <xf numFmtId="164" fontId="5" fillId="0" borderId="7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 wrapText="1"/>
    </xf>
    <xf numFmtId="0" fontId="5" fillId="0" borderId="8" xfId="0" quotePrefix="1" applyFont="1" applyFill="1" applyBorder="1" applyAlignment="1">
      <alignment horizontal="right" vertical="center"/>
    </xf>
    <xf numFmtId="0" fontId="5" fillId="0" borderId="22" xfId="0" applyFont="1" applyFill="1" applyBorder="1" applyAlignment="1">
      <alignment vertical="center"/>
    </xf>
    <xf numFmtId="14" fontId="5" fillId="0" borderId="6" xfId="0" applyNumberFormat="1" applyFont="1" applyFill="1" applyBorder="1" applyAlignment="1">
      <alignment vertical="center"/>
    </xf>
    <xf numFmtId="0" fontId="5" fillId="0" borderId="80" xfId="0" applyFont="1" applyFill="1" applyBorder="1" applyAlignment="1">
      <alignment horizontal="center" vertical="center" wrapText="1"/>
    </xf>
    <xf numFmtId="0" fontId="5" fillId="0" borderId="103" xfId="0" applyFont="1" applyFill="1" applyBorder="1" applyAlignment="1">
      <alignment vertical="center"/>
    </xf>
    <xf numFmtId="0" fontId="5" fillId="0" borderId="40" xfId="0" applyFont="1" applyFill="1" applyBorder="1" applyAlignment="1">
      <alignment horizontal="left" vertical="center" wrapText="1"/>
    </xf>
    <xf numFmtId="0" fontId="5" fillId="0" borderId="94" xfId="0" applyFont="1" applyFill="1" applyBorder="1" applyAlignment="1">
      <alignment horizontal="left" vertical="center"/>
    </xf>
    <xf numFmtId="0" fontId="5" fillId="0" borderId="94" xfId="0" applyFont="1" applyFill="1" applyBorder="1" applyAlignment="1">
      <alignment vertical="center"/>
    </xf>
    <xf numFmtId="0" fontId="5" fillId="0" borderId="80" xfId="0" applyFont="1" applyFill="1" applyBorder="1" applyAlignment="1">
      <alignment horizontal="left" vertical="center" wrapText="1"/>
    </xf>
    <xf numFmtId="14" fontId="5" fillId="0" borderId="79" xfId="0" applyNumberFormat="1" applyFont="1" applyFill="1" applyBorder="1" applyAlignment="1">
      <alignment horizontal="left" vertical="center"/>
    </xf>
    <xf numFmtId="0" fontId="5" fillId="0" borderId="7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4" fontId="5" fillId="0" borderId="90" xfId="0" applyNumberFormat="1" applyFont="1" applyFill="1" applyBorder="1" applyAlignment="1">
      <alignment horizontal="left" vertical="center"/>
    </xf>
    <xf numFmtId="0" fontId="5" fillId="0" borderId="101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vertical="center"/>
    </xf>
    <xf numFmtId="0" fontId="5" fillId="0" borderId="10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right" vertical="center"/>
    </xf>
    <xf numFmtId="0" fontId="5" fillId="0" borderId="8" xfId="0" quotePrefix="1" applyNumberFormat="1" applyFont="1" applyFill="1" applyBorder="1" applyAlignment="1">
      <alignment horizontal="right" vertical="center"/>
    </xf>
    <xf numFmtId="0" fontId="5" fillId="0" borderId="83" xfId="0" applyFont="1" applyFill="1" applyBorder="1" applyAlignment="1">
      <alignment vertical="center"/>
    </xf>
    <xf numFmtId="14" fontId="5" fillId="0" borderId="24" xfId="0" applyNumberFormat="1" applyFont="1" applyFill="1" applyBorder="1" applyAlignment="1">
      <alignment vertical="center"/>
    </xf>
    <xf numFmtId="0" fontId="5" fillId="0" borderId="89" xfId="0" applyFont="1" applyFill="1" applyBorder="1" applyAlignment="1">
      <alignment horizontal="left" vertical="center"/>
    </xf>
    <xf numFmtId="0" fontId="5" fillId="0" borderId="132" xfId="0" applyFont="1" applyFill="1" applyBorder="1" applyAlignment="1">
      <alignment vertical="center"/>
    </xf>
    <xf numFmtId="0" fontId="5" fillId="0" borderId="98" xfId="0" applyFont="1" applyFill="1" applyBorder="1" applyAlignment="1">
      <alignment horizontal="center" vertical="center"/>
    </xf>
    <xf numFmtId="0" fontId="5" fillId="0" borderId="79" xfId="0" applyFont="1" applyFill="1" applyBorder="1" applyAlignment="1">
      <alignment vertical="center" wrapText="1"/>
    </xf>
    <xf numFmtId="0" fontId="5" fillId="0" borderId="0" xfId="0" quotePrefix="1" applyFont="1" applyFill="1" applyBorder="1" applyAlignment="1">
      <alignment horizontal="right" vertical="center"/>
    </xf>
    <xf numFmtId="0" fontId="5" fillId="0" borderId="80" xfId="0" applyFont="1" applyFill="1" applyBorder="1" applyAlignment="1">
      <alignment vertical="center"/>
    </xf>
    <xf numFmtId="0" fontId="5" fillId="0" borderId="94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80" xfId="0" applyFont="1" applyFill="1" applyBorder="1" applyAlignment="1">
      <alignment horizontal="left" vertical="top"/>
    </xf>
    <xf numFmtId="0" fontId="5" fillId="0" borderId="79" xfId="0" applyFont="1" applyFill="1" applyBorder="1" applyAlignment="1">
      <alignment horizontal="left" vertical="center"/>
    </xf>
    <xf numFmtId="14" fontId="7" fillId="0" borderId="82" xfId="0" applyNumberFormat="1" applyFont="1" applyFill="1" applyBorder="1" applyAlignment="1">
      <alignment horizontal="left" vertical="center"/>
    </xf>
    <xf numFmtId="14" fontId="5" fillId="0" borderId="101" xfId="0" applyNumberFormat="1" applyFont="1" applyFill="1" applyBorder="1" applyAlignment="1">
      <alignment horizontal="left" vertical="center"/>
    </xf>
    <xf numFmtId="14" fontId="5" fillId="0" borderId="83" xfId="0" applyNumberFormat="1" applyFont="1" applyFill="1" applyBorder="1" applyAlignment="1">
      <alignment horizontal="center" vertical="center"/>
    </xf>
    <xf numFmtId="14" fontId="5" fillId="0" borderId="0" xfId="0" quotePrefix="1" applyNumberFormat="1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81" xfId="0" applyFont="1" applyFill="1" applyBorder="1" applyAlignment="1">
      <alignment horizontal="left" vertical="center" wrapText="1"/>
    </xf>
    <xf numFmtId="0" fontId="5" fillId="0" borderId="104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14" fontId="5" fillId="0" borderId="11" xfId="0" quotePrefix="1" applyNumberFormat="1" applyFont="1" applyFill="1" applyBorder="1" applyAlignment="1">
      <alignment horizontal="right" vertical="center"/>
    </xf>
    <xf numFmtId="0" fontId="5" fillId="0" borderId="97" xfId="0" applyFont="1" applyFill="1" applyBorder="1" applyAlignment="1">
      <alignment horizontal="left" vertical="center"/>
    </xf>
    <xf numFmtId="0" fontId="5" fillId="0" borderId="132" xfId="0" applyFont="1" applyFill="1" applyBorder="1"/>
    <xf numFmtId="0" fontId="5" fillId="0" borderId="81" xfId="0" applyFont="1" applyFill="1" applyBorder="1" applyAlignment="1">
      <alignment horizontal="left" vertical="center"/>
    </xf>
    <xf numFmtId="0" fontId="5" fillId="0" borderId="101" xfId="0" applyFont="1" applyFill="1" applyBorder="1" applyAlignment="1">
      <alignment vertical="top"/>
    </xf>
    <xf numFmtId="0" fontId="5" fillId="0" borderId="99" xfId="0" applyFont="1" applyFill="1" applyBorder="1" applyAlignment="1">
      <alignment vertical="center"/>
    </xf>
    <xf numFmtId="14" fontId="5" fillId="0" borderId="68" xfId="0" quotePrefix="1" applyNumberFormat="1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vertical="center"/>
    </xf>
    <xf numFmtId="0" fontId="5" fillId="0" borderId="40" xfId="0" applyFont="1" applyFill="1" applyBorder="1" applyAlignment="1">
      <alignment horizontal="left" vertical="top"/>
    </xf>
    <xf numFmtId="14" fontId="5" fillId="0" borderId="97" xfId="0" applyNumberFormat="1" applyFont="1" applyFill="1" applyBorder="1" applyAlignment="1">
      <alignment horizontal="center" vertical="center"/>
    </xf>
    <xf numFmtId="0" fontId="5" fillId="0" borderId="89" xfId="0" applyFont="1" applyFill="1" applyBorder="1" applyAlignment="1">
      <alignment horizontal="left" vertical="top"/>
    </xf>
    <xf numFmtId="0" fontId="5" fillId="0" borderId="26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14" fontId="5" fillId="0" borderId="26" xfId="0" applyNumberFormat="1" applyFont="1" applyFill="1" applyBorder="1" applyAlignment="1">
      <alignment horizontal="right" vertical="center"/>
    </xf>
    <xf numFmtId="0" fontId="5" fillId="0" borderId="69" xfId="0" applyFont="1" applyFill="1" applyBorder="1" applyAlignment="1">
      <alignment vertical="center"/>
    </xf>
    <xf numFmtId="0" fontId="5" fillId="0" borderId="40" xfId="0" applyFont="1" applyFill="1" applyBorder="1" applyAlignment="1"/>
    <xf numFmtId="0" fontId="5" fillId="0" borderId="66" xfId="0" applyFont="1" applyFill="1" applyBorder="1" applyAlignment="1">
      <alignment horizontal="left"/>
    </xf>
    <xf numFmtId="0" fontId="5" fillId="0" borderId="35" xfId="0" applyFont="1" applyFill="1" applyBorder="1" applyAlignment="1"/>
    <xf numFmtId="0" fontId="5" fillId="0" borderId="81" xfId="0" applyFont="1" applyFill="1" applyBorder="1" applyAlignment="1">
      <alignment vertical="center" wrapText="1"/>
    </xf>
    <xf numFmtId="0" fontId="5" fillId="0" borderId="90" xfId="0" applyFont="1" applyFill="1" applyBorder="1" applyAlignment="1">
      <alignment wrapText="1"/>
    </xf>
    <xf numFmtId="0" fontId="5" fillId="0" borderId="79" xfId="0" applyFont="1" applyFill="1" applyBorder="1" applyAlignment="1"/>
    <xf numFmtId="0" fontId="5" fillId="0" borderId="81" xfId="0" applyFont="1" applyFill="1" applyBorder="1" applyAlignment="1">
      <alignment wrapText="1"/>
    </xf>
    <xf numFmtId="14" fontId="5" fillId="0" borderId="30" xfId="0" quotePrefix="1" applyNumberFormat="1" applyFont="1" applyFill="1" applyBorder="1" applyAlignment="1">
      <alignment horizontal="right" vertical="center" wrapText="1"/>
    </xf>
    <xf numFmtId="0" fontId="5" fillId="0" borderId="40" xfId="0" applyFont="1" applyFill="1" applyBorder="1" applyAlignment="1">
      <alignment wrapText="1"/>
    </xf>
    <xf numFmtId="0" fontId="5" fillId="0" borderId="81" xfId="0" applyFont="1" applyFill="1" applyBorder="1" applyAlignment="1"/>
    <xf numFmtId="0" fontId="5" fillId="0" borderId="0" xfId="0" applyFont="1" applyFill="1" applyBorder="1" applyAlignment="1">
      <alignment wrapText="1"/>
    </xf>
    <xf numFmtId="0" fontId="5" fillId="0" borderId="94" xfId="0" applyFont="1" applyFill="1" applyBorder="1" applyAlignment="1"/>
    <xf numFmtId="0" fontId="5" fillId="0" borderId="34" xfId="0" applyFont="1" applyFill="1" applyBorder="1" applyAlignment="1"/>
    <xf numFmtId="0" fontId="5" fillId="0" borderId="8" xfId="0" applyFont="1" applyFill="1" applyBorder="1" applyAlignment="1"/>
    <xf numFmtId="14" fontId="5" fillId="0" borderId="34" xfId="0" quotePrefix="1" applyNumberFormat="1" applyFont="1" applyFill="1" applyBorder="1" applyAlignment="1">
      <alignment horizontal="center" vertical="center"/>
    </xf>
    <xf numFmtId="0" fontId="5" fillId="0" borderId="105" xfId="0" applyFont="1" applyFill="1" applyBorder="1" applyAlignment="1"/>
    <xf numFmtId="0" fontId="5" fillId="0" borderId="13" xfId="0" applyFont="1" applyFill="1" applyBorder="1" applyAlignment="1"/>
    <xf numFmtId="0" fontId="5" fillId="0" borderId="7" xfId="0" applyFont="1" applyFill="1" applyBorder="1" applyAlignment="1"/>
    <xf numFmtId="0" fontId="20" fillId="0" borderId="0" xfId="0" applyFont="1" applyFill="1"/>
    <xf numFmtId="0" fontId="5" fillId="0" borderId="26" xfId="0" applyFont="1" applyFill="1" applyBorder="1" applyAlignment="1"/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1" fillId="0" borderId="144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/>
    </xf>
    <xf numFmtId="0" fontId="43" fillId="0" borderId="0" xfId="0" applyFont="1" applyFill="1" applyBorder="1" applyAlignment="1">
      <alignment vertical="center"/>
    </xf>
    <xf numFmtId="0" fontId="11" fillId="0" borderId="0" xfId="0" quotePrefix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67" xfId="0" quotePrefix="1" applyFont="1" applyFill="1" applyBorder="1" applyAlignment="1">
      <alignment horizontal="center" vertical="center"/>
    </xf>
    <xf numFmtId="0" fontId="11" fillId="0" borderId="67" xfId="0" applyFont="1" applyFill="1" applyBorder="1" applyAlignment="1">
      <alignment vertical="center" wrapText="1"/>
    </xf>
    <xf numFmtId="0" fontId="5" fillId="0" borderId="46" xfId="0" quotePrefix="1" applyFont="1" applyFill="1" applyBorder="1" applyAlignment="1">
      <alignment horizontal="center" vertical="center"/>
    </xf>
    <xf numFmtId="0" fontId="5" fillId="0" borderId="150" xfId="0" applyFont="1" applyFill="1" applyBorder="1" applyAlignment="1">
      <alignment horizontal="center" vertical="center"/>
    </xf>
    <xf numFmtId="0" fontId="5" fillId="0" borderId="150" xfId="0" quotePrefix="1" applyFont="1" applyFill="1" applyBorder="1" applyAlignment="1">
      <alignment horizontal="center" vertical="center"/>
    </xf>
    <xf numFmtId="0" fontId="6" fillId="0" borderId="0" xfId="0" applyFont="1" applyFill="1"/>
    <xf numFmtId="0" fontId="11" fillId="0" borderId="86" xfId="0" applyFont="1" applyFill="1" applyBorder="1" applyAlignment="1">
      <alignment horizontal="left"/>
    </xf>
    <xf numFmtId="0" fontId="11" fillId="0" borderId="8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left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9" fillId="0" borderId="0" xfId="0" applyFont="1" applyFill="1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26" xfId="0" applyFont="1" applyFill="1" applyBorder="1" applyAlignment="1">
      <alignment horizontal="left" vertical="center"/>
    </xf>
    <xf numFmtId="0" fontId="2" fillId="0" borderId="126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quotePrefix="1" applyFont="1" applyFill="1" applyBorder="1" applyAlignment="1">
      <alignment horizontal="center" vertical="center"/>
    </xf>
    <xf numFmtId="14" fontId="34" fillId="0" borderId="0" xfId="0" quotePrefix="1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left" vertical="center"/>
    </xf>
    <xf numFmtId="14" fontId="34" fillId="0" borderId="0" xfId="0" applyNumberFormat="1" applyFont="1" applyFill="1" applyBorder="1" applyAlignment="1">
      <alignment horizontal="left" vertical="center"/>
    </xf>
    <xf numFmtId="0" fontId="35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left" vertical="center"/>
    </xf>
    <xf numFmtId="14" fontId="35" fillId="0" borderId="0" xfId="0" quotePrefix="1" applyNumberFormat="1" applyFont="1" applyFill="1" applyBorder="1" applyAlignment="1">
      <alignment horizontal="center"/>
    </xf>
    <xf numFmtId="14" fontId="35" fillId="0" borderId="0" xfId="0" applyNumberFormat="1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 applyProtection="1"/>
    <xf numFmtId="14" fontId="33" fillId="0" borderId="0" xfId="0" applyNumberFormat="1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0" xfId="0" applyFont="1" applyFill="1" applyBorder="1"/>
    <xf numFmtId="0" fontId="35" fillId="0" borderId="0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left" vertical="center"/>
    </xf>
    <xf numFmtId="14" fontId="35" fillId="0" borderId="0" xfId="0" quotePrefix="1" applyNumberFormat="1" applyFont="1" applyFill="1" applyBorder="1" applyAlignment="1">
      <alignment horizontal="center" vertical="center"/>
    </xf>
    <xf numFmtId="0" fontId="2" fillId="0" borderId="0" xfId="0" quotePrefix="1" applyFont="1" applyFill="1" applyAlignment="1">
      <alignment horizontal="center" vertical="center"/>
    </xf>
    <xf numFmtId="0" fontId="2" fillId="0" borderId="87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4" fontId="11" fillId="0" borderId="0" xfId="0" quotePrefix="1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left" vertical="center"/>
    </xf>
    <xf numFmtId="0" fontId="2" fillId="0" borderId="0" xfId="0" quotePrefix="1" applyFont="1" applyFill="1" applyBorder="1" applyAlignment="1">
      <alignment horizontal="center"/>
    </xf>
    <xf numFmtId="14" fontId="2" fillId="0" borderId="0" xfId="0" quotePrefix="1" applyNumberFormat="1" applyFont="1" applyFill="1" applyBorder="1" applyAlignment="1">
      <alignment horizontal="center"/>
    </xf>
    <xf numFmtId="14" fontId="2" fillId="0" borderId="0" xfId="0" quotePrefix="1" applyNumberFormat="1" applyFont="1" applyFill="1" applyBorder="1" applyAlignment="1">
      <alignment horizontal="center" vertical="center"/>
    </xf>
    <xf numFmtId="14" fontId="2" fillId="0" borderId="88" xfId="0" applyNumberFormat="1" applyFont="1" applyFill="1" applyBorder="1" applyAlignment="1">
      <alignment horizontal="left" vertical="center"/>
    </xf>
    <xf numFmtId="0" fontId="2" fillId="0" borderId="0" xfId="0" quotePrefix="1" applyFont="1" applyFill="1" applyAlignment="1"/>
    <xf numFmtId="0" fontId="2" fillId="0" borderId="0" xfId="0" quotePrefix="1" applyFont="1" applyFill="1" applyAlignment="1">
      <alignment horizontal="center"/>
    </xf>
    <xf numFmtId="14" fontId="2" fillId="0" borderId="0" xfId="0" applyNumberFormat="1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>
      <alignment horizontal="left" vertic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0" fontId="2" fillId="0" borderId="109" xfId="0" applyFont="1" applyFill="1" applyBorder="1" applyAlignment="1">
      <alignment horizontal="center"/>
    </xf>
    <xf numFmtId="0" fontId="11" fillId="0" borderId="0" xfId="0" quotePrefix="1" applyFont="1" applyFill="1"/>
    <xf numFmtId="14" fontId="5" fillId="0" borderId="10" xfId="0" quotePrefix="1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150" xfId="0" quotePrefix="1" applyFont="1" applyFill="1" applyBorder="1" applyAlignment="1"/>
    <xf numFmtId="0" fontId="5" fillId="0" borderId="150" xfId="0" applyFont="1" applyFill="1" applyBorder="1" applyAlignment="1">
      <alignment horizontal="left" vertical="center"/>
    </xf>
    <xf numFmtId="0" fontId="2" fillId="0" borderId="44" xfId="0" applyFont="1" applyFill="1" applyBorder="1" applyAlignment="1">
      <alignment horizontal="center" vertical="center"/>
    </xf>
    <xf numFmtId="0" fontId="46" fillId="2" borderId="0" xfId="0" applyFont="1" applyFill="1" applyBorder="1" applyAlignment="1">
      <alignment horizontal="left"/>
    </xf>
    <xf numFmtId="0" fontId="11" fillId="0" borderId="158" xfId="0" applyFont="1" applyFill="1" applyBorder="1" applyAlignment="1">
      <alignment horizontal="left"/>
    </xf>
    <xf numFmtId="0" fontId="5" fillId="0" borderId="153" xfId="0" applyFont="1" applyFill="1" applyBorder="1" applyAlignment="1">
      <alignment horizontal="center" vertical="center"/>
    </xf>
    <xf numFmtId="0" fontId="5" fillId="0" borderId="159" xfId="0" quotePrefix="1" applyFont="1" applyFill="1" applyBorder="1" applyAlignment="1"/>
    <xf numFmtId="14" fontId="5" fillId="0" borderId="163" xfId="0" quotePrefix="1" applyNumberFormat="1" applyFont="1" applyFill="1" applyBorder="1" applyAlignment="1">
      <alignment horizontal="center" vertical="center"/>
    </xf>
    <xf numFmtId="0" fontId="5" fillId="0" borderId="159" xfId="0" applyFont="1" applyFill="1" applyBorder="1" applyAlignment="1">
      <alignment horizontal="center" vertical="center"/>
    </xf>
    <xf numFmtId="0" fontId="5" fillId="0" borderId="159" xfId="0" applyFont="1" applyFill="1" applyBorder="1" applyAlignment="1">
      <alignment horizontal="left" vertical="center"/>
    </xf>
    <xf numFmtId="0" fontId="5" fillId="0" borderId="164" xfId="0" applyFont="1" applyFill="1" applyBorder="1" applyAlignment="1">
      <alignment horizontal="center" vertical="center"/>
    </xf>
    <xf numFmtId="0" fontId="5" fillId="0" borderId="153" xfId="0" applyFont="1" applyFill="1" applyBorder="1" applyAlignment="1">
      <alignment horizontal="center"/>
    </xf>
    <xf numFmtId="0" fontId="5" fillId="0" borderId="159" xfId="0" applyFont="1" applyFill="1" applyBorder="1"/>
    <xf numFmtId="0" fontId="5" fillId="0" borderId="159" xfId="0" applyFont="1" applyFill="1" applyBorder="1" applyAlignment="1">
      <alignment horizontal="center"/>
    </xf>
    <xf numFmtId="0" fontId="5" fillId="0" borderId="153" xfId="0" quotePrefix="1" applyFont="1" applyFill="1" applyBorder="1" applyAlignment="1"/>
    <xf numFmtId="0" fontId="5" fillId="0" borderId="153" xfId="0" applyFont="1" applyFill="1" applyBorder="1" applyAlignment="1">
      <alignment horizontal="left" vertical="center"/>
    </xf>
    <xf numFmtId="0" fontId="5" fillId="0" borderId="159" xfId="0" applyFont="1" applyFill="1" applyBorder="1" applyAlignment="1"/>
    <xf numFmtId="165" fontId="5" fillId="0" borderId="153" xfId="0" applyNumberFormat="1" applyFont="1" applyFill="1" applyBorder="1" applyAlignment="1">
      <alignment vertical="center" wrapText="1"/>
    </xf>
    <xf numFmtId="165" fontId="5" fillId="0" borderId="153" xfId="0" applyNumberFormat="1" applyFont="1" applyFill="1" applyBorder="1" applyAlignment="1">
      <alignment vertical="center"/>
    </xf>
    <xf numFmtId="0" fontId="11" fillId="0" borderId="159" xfId="0" applyFont="1" applyFill="1" applyBorder="1" applyAlignment="1">
      <alignment horizontal="left"/>
    </xf>
    <xf numFmtId="0" fontId="5" fillId="0" borderId="153" xfId="0" applyFont="1" applyFill="1" applyBorder="1" applyAlignment="1">
      <alignment vertical="center" wrapText="1"/>
    </xf>
    <xf numFmtId="0" fontId="5" fillId="0" borderId="156" xfId="0" applyFont="1" applyFill="1" applyBorder="1" applyAlignment="1">
      <alignment vertical="center"/>
    </xf>
    <xf numFmtId="0" fontId="5" fillId="0" borderId="153" xfId="0" applyFont="1" applyFill="1" applyBorder="1" applyAlignment="1">
      <alignment vertical="center"/>
    </xf>
    <xf numFmtId="0" fontId="5" fillId="0" borderId="141" xfId="0" applyFont="1" applyFill="1" applyBorder="1" applyAlignment="1">
      <alignment horizontal="left" vertical="top" wrapText="1"/>
    </xf>
    <xf numFmtId="14" fontId="5" fillId="0" borderId="159" xfId="0" applyNumberFormat="1" applyFont="1" applyFill="1" applyBorder="1" applyAlignment="1">
      <alignment horizontal="left" vertical="center" wrapText="1"/>
    </xf>
    <xf numFmtId="0" fontId="5" fillId="0" borderId="162" xfId="0" applyFont="1" applyFill="1" applyBorder="1"/>
    <xf numFmtId="0" fontId="5" fillId="0" borderId="153" xfId="0" applyFont="1" applyFill="1" applyBorder="1" applyAlignment="1">
      <alignment horizontal="left" wrapText="1"/>
    </xf>
    <xf numFmtId="0" fontId="5" fillId="0" borderId="153" xfId="0" applyFont="1" applyFill="1" applyBorder="1"/>
    <xf numFmtId="0" fontId="5" fillId="0" borderId="0" xfId="0" applyFont="1" applyFill="1"/>
    <xf numFmtId="14" fontId="5" fillId="0" borderId="153" xfId="0" quotePrefix="1" applyNumberFormat="1" applyFont="1" applyFill="1" applyBorder="1" applyAlignment="1">
      <alignment horizontal="center" vertical="center"/>
    </xf>
    <xf numFmtId="0" fontId="5" fillId="0" borderId="153" xfId="0" quotePrefix="1" applyFont="1" applyFill="1" applyBorder="1"/>
    <xf numFmtId="0" fontId="5" fillId="0" borderId="159" xfId="0" applyFont="1" applyFill="1" applyBorder="1" applyAlignment="1">
      <alignment horizontal="left"/>
    </xf>
    <xf numFmtId="0" fontId="5" fillId="0" borderId="159" xfId="0" applyFont="1" applyFill="1" applyBorder="1" applyAlignment="1">
      <alignment vertical="center" wrapText="1"/>
    </xf>
    <xf numFmtId="0" fontId="5" fillId="0" borderId="157" xfId="0" applyFont="1" applyFill="1" applyBorder="1"/>
    <xf numFmtId="0" fontId="5" fillId="0" borderId="0" xfId="0" quotePrefix="1" applyFont="1" applyFill="1" applyBorder="1"/>
    <xf numFmtId="0" fontId="5" fillId="0" borderId="0" xfId="0" quotePrefix="1" applyFont="1" applyFill="1"/>
    <xf numFmtId="14" fontId="5" fillId="0" borderId="153" xfId="0" quotePrefix="1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vertical="top"/>
    </xf>
    <xf numFmtId="14" fontId="5" fillId="0" borderId="159" xfId="0" quotePrefix="1" applyNumberFormat="1" applyFont="1" applyFill="1" applyBorder="1" applyAlignment="1">
      <alignment horizontal="center" vertical="center"/>
    </xf>
    <xf numFmtId="0" fontId="5" fillId="0" borderId="159" xfId="0" quotePrefix="1" applyFont="1" applyFill="1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86" xfId="0" applyFill="1" applyBorder="1" applyAlignment="1">
      <alignment vertical="center"/>
    </xf>
    <xf numFmtId="0" fontId="0" fillId="0" borderId="7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86" xfId="0" applyFill="1" applyBorder="1" applyAlignment="1">
      <alignment horizontal="left" vertical="center"/>
    </xf>
    <xf numFmtId="0" fontId="0" fillId="0" borderId="71" xfId="0" applyFill="1" applyBorder="1" applyAlignment="1">
      <alignment horizontal="right" vertical="center"/>
    </xf>
    <xf numFmtId="0" fontId="0" fillId="0" borderId="86" xfId="0" applyFill="1" applyBorder="1" applyAlignment="1">
      <alignment horizontal="left" vertical="center" wrapText="1"/>
    </xf>
    <xf numFmtId="0" fontId="11" fillId="0" borderId="0" xfId="0" applyFont="1" applyFill="1" applyBorder="1"/>
    <xf numFmtId="0" fontId="11" fillId="0" borderId="147" xfId="0" applyFont="1" applyFill="1" applyBorder="1"/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horizontal="left" vertical="center" wrapText="1"/>
    </xf>
    <xf numFmtId="0" fontId="11" fillId="0" borderId="115" xfId="0" quotePrefix="1" applyFont="1" applyFill="1" applyBorder="1" applyAlignment="1">
      <alignment horizontal="center" vertical="center"/>
    </xf>
    <xf numFmtId="0" fontId="11" fillId="0" borderId="122" xfId="0" applyFont="1" applyFill="1" applyBorder="1" applyAlignment="1">
      <alignment horizontal="center" vertical="center" wrapText="1"/>
    </xf>
    <xf numFmtId="14" fontId="10" fillId="0" borderId="67" xfId="0" applyNumberFormat="1" applyFont="1" applyFill="1" applyBorder="1" applyAlignment="1">
      <alignment horizontal="left" vertical="center" wrapText="1"/>
    </xf>
    <xf numFmtId="0" fontId="11" fillId="0" borderId="86" xfId="0" quotePrefix="1" applyFont="1" applyFill="1" applyBorder="1" applyAlignment="1">
      <alignment horizontal="center" vertical="center"/>
    </xf>
    <xf numFmtId="0" fontId="11" fillId="0" borderId="116" xfId="0" quotePrefix="1" applyFont="1" applyFill="1" applyBorder="1" applyAlignment="1">
      <alignment horizontal="center" vertical="center"/>
    </xf>
    <xf numFmtId="14" fontId="11" fillId="0" borderId="86" xfId="0" applyNumberFormat="1" applyFont="1" applyFill="1" applyBorder="1" applyAlignment="1">
      <alignment horizontal="left" vertical="center" wrapText="1"/>
    </xf>
    <xf numFmtId="0" fontId="11" fillId="0" borderId="121" xfId="0" applyFont="1" applyFill="1" applyBorder="1" applyAlignment="1">
      <alignment horizontal="center" vertical="center"/>
    </xf>
    <xf numFmtId="0" fontId="11" fillId="0" borderId="111" xfId="0" quotePrefix="1" applyFont="1" applyFill="1" applyBorder="1" applyAlignment="1">
      <alignment horizontal="center" vertical="center"/>
    </xf>
    <xf numFmtId="0" fontId="11" fillId="0" borderId="117" xfId="0" quotePrefix="1" applyFont="1" applyFill="1" applyBorder="1" applyAlignment="1">
      <alignment horizontal="center" vertical="center"/>
    </xf>
    <xf numFmtId="0" fontId="11" fillId="0" borderId="111" xfId="0" applyFont="1" applyFill="1" applyBorder="1" applyAlignment="1">
      <alignment vertical="center" wrapText="1"/>
    </xf>
    <xf numFmtId="0" fontId="11" fillId="0" borderId="123" xfId="0" applyFont="1" applyFill="1" applyBorder="1" applyAlignment="1">
      <alignment horizontal="center" vertical="center" wrapText="1"/>
    </xf>
    <xf numFmtId="0" fontId="11" fillId="0" borderId="111" xfId="0" applyFont="1" applyFill="1" applyBorder="1" applyAlignment="1">
      <alignment horizontal="left" vertical="center" wrapText="1"/>
    </xf>
    <xf numFmtId="0" fontId="11" fillId="0" borderId="120" xfId="0" quotePrefix="1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left"/>
    </xf>
    <xf numFmtId="0" fontId="11" fillId="0" borderId="106" xfId="0" applyFont="1" applyFill="1" applyBorder="1" applyAlignment="1">
      <alignment horizontal="left"/>
    </xf>
    <xf numFmtId="0" fontId="11" fillId="0" borderId="21" xfId="0" applyFont="1" applyFill="1" applyBorder="1" applyAlignment="1">
      <alignment horizontal="left" vertical="center" wrapText="1"/>
    </xf>
    <xf numFmtId="0" fontId="11" fillId="0" borderId="97" xfId="0" quotePrefix="1" applyFont="1" applyFill="1" applyBorder="1" applyAlignment="1">
      <alignment horizontal="center" vertical="center"/>
    </xf>
    <xf numFmtId="0" fontId="10" fillId="0" borderId="97" xfId="0" applyFont="1" applyFill="1" applyBorder="1" applyAlignment="1">
      <alignment vertical="center" wrapText="1"/>
    </xf>
    <xf numFmtId="0" fontId="10" fillId="0" borderId="97" xfId="0" applyFont="1" applyFill="1" applyBorder="1" applyAlignment="1">
      <alignment horizontal="center" vertical="center" wrapText="1"/>
    </xf>
    <xf numFmtId="14" fontId="10" fillId="0" borderId="97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/>
    </xf>
    <xf numFmtId="14" fontId="11" fillId="0" borderId="111" xfId="0" applyNumberFormat="1" applyFont="1" applyFill="1" applyBorder="1" applyAlignment="1">
      <alignment horizontal="left" vertical="center" wrapText="1"/>
    </xf>
    <xf numFmtId="0" fontId="11" fillId="0" borderId="104" xfId="0" quotePrefix="1" applyFont="1" applyFill="1" applyBorder="1" applyAlignment="1">
      <alignment horizontal="center" vertical="center"/>
    </xf>
    <xf numFmtId="0" fontId="11" fillId="0" borderId="68" xfId="0" quotePrefix="1" applyFont="1" applyFill="1" applyBorder="1" applyAlignment="1">
      <alignment horizontal="center" vertical="center"/>
    </xf>
    <xf numFmtId="0" fontId="11" fillId="0" borderId="68" xfId="0" applyFont="1" applyFill="1" applyBorder="1" applyAlignment="1">
      <alignment horizontal="left"/>
    </xf>
    <xf numFmtId="0" fontId="11" fillId="0" borderId="68" xfId="0" applyFont="1" applyFill="1" applyBorder="1" applyAlignment="1">
      <alignment horizontal="left" vertical="center" wrapText="1"/>
    </xf>
    <xf numFmtId="0" fontId="11" fillId="0" borderId="86" xfId="0" applyFont="1" applyFill="1" applyBorder="1" applyAlignment="1"/>
    <xf numFmtId="0" fontId="10" fillId="0" borderId="97" xfId="0" applyFont="1" applyFill="1" applyBorder="1" applyAlignment="1">
      <alignment vertical="center"/>
    </xf>
    <xf numFmtId="0" fontId="10" fillId="0" borderId="97" xfId="0" applyFont="1" applyFill="1" applyBorder="1" applyAlignment="1">
      <alignment horizontal="center" vertical="center"/>
    </xf>
    <xf numFmtId="0" fontId="11" fillId="0" borderId="18" xfId="0" applyFont="1" applyFill="1" applyBorder="1" applyAlignment="1"/>
    <xf numFmtId="0" fontId="11" fillId="0" borderId="90" xfId="0" applyFont="1" applyFill="1" applyBorder="1" applyAlignment="1"/>
    <xf numFmtId="0" fontId="11" fillId="0" borderId="126" xfId="0" applyFont="1" applyFill="1" applyBorder="1" applyAlignment="1"/>
    <xf numFmtId="0" fontId="11" fillId="0" borderId="126" xfId="0" applyFont="1" applyFill="1" applyBorder="1" applyAlignment="1">
      <alignment horizontal="center" vertical="center"/>
    </xf>
    <xf numFmtId="0" fontId="11" fillId="0" borderId="126" xfId="0" applyFont="1" applyFill="1" applyBorder="1" applyAlignment="1">
      <alignment horizontal="left" vertical="center" wrapText="1"/>
    </xf>
    <xf numFmtId="0" fontId="11" fillId="0" borderId="126" xfId="0" applyFont="1" applyFill="1" applyBorder="1"/>
    <xf numFmtId="0" fontId="11" fillId="0" borderId="116" xfId="0" applyFont="1" applyFill="1" applyBorder="1" applyAlignment="1"/>
    <xf numFmtId="0" fontId="11" fillId="0" borderId="116" xfId="0" applyFont="1" applyFill="1" applyBorder="1"/>
    <xf numFmtId="0" fontId="10" fillId="0" borderId="0" xfId="0" applyFont="1" applyFill="1" applyBorder="1"/>
    <xf numFmtId="0" fontId="11" fillId="0" borderId="106" xfId="0" applyFont="1" applyFill="1" applyBorder="1" applyAlignment="1">
      <alignment horizontal="center" vertical="center"/>
    </xf>
    <xf numFmtId="0" fontId="11" fillId="0" borderId="124" xfId="0" applyFont="1" applyFill="1" applyBorder="1" applyAlignment="1">
      <alignment horizontal="center" vertical="center"/>
    </xf>
    <xf numFmtId="0" fontId="45" fillId="0" borderId="0" xfId="0" applyFont="1" applyFill="1"/>
    <xf numFmtId="0" fontId="4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45" fillId="0" borderId="0" xfId="0" applyFont="1" applyFill="1" applyAlignment="1">
      <alignment horizontal="left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44" xfId="0" quotePrefix="1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left" vertical="center"/>
    </xf>
    <xf numFmtId="0" fontId="11" fillId="0" borderId="44" xfId="0" applyFont="1" applyFill="1" applyBorder="1" applyAlignment="1">
      <alignment horizontal="left" vertical="center"/>
    </xf>
    <xf numFmtId="0" fontId="11" fillId="0" borderId="44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right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right" vertical="center"/>
    </xf>
    <xf numFmtId="0" fontId="11" fillId="0" borderId="0" xfId="0" applyFont="1" applyFill="1" applyAlignment="1"/>
    <xf numFmtId="0" fontId="11" fillId="0" borderId="0" xfId="0" applyFont="1" applyFill="1" applyBorder="1" applyAlignment="1">
      <alignment horizontal="center" vertical="center" wrapText="1"/>
    </xf>
    <xf numFmtId="0" fontId="11" fillId="0" borderId="97" xfId="0" applyFont="1" applyFill="1" applyBorder="1" applyAlignment="1">
      <alignment horizontal="center" vertical="center" wrapText="1"/>
    </xf>
    <xf numFmtId="0" fontId="11" fillId="0" borderId="15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5" fillId="0" borderId="159" xfId="0" applyFont="1" applyFill="1" applyBorder="1" applyAlignment="1">
      <alignment vertical="center"/>
    </xf>
    <xf numFmtId="0" fontId="2" fillId="0" borderId="136" xfId="0" applyFont="1" applyFill="1" applyBorder="1" applyAlignment="1">
      <alignment vertical="center"/>
    </xf>
    <xf numFmtId="0" fontId="2" fillId="0" borderId="136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33" fillId="0" borderId="0" xfId="0" applyFont="1" applyFill="1" applyBorder="1" applyAlignment="1"/>
    <xf numFmtId="0" fontId="37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24" fillId="2" borderId="0" xfId="0" applyFont="1" applyFill="1" applyBorder="1"/>
    <xf numFmtId="0" fontId="2" fillId="2" borderId="0" xfId="0" applyFont="1" applyFill="1" applyBorder="1" applyAlignment="1">
      <alignment horizontal="right" vertical="center"/>
    </xf>
    <xf numFmtId="0" fontId="39" fillId="2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46" fillId="0" borderId="0" xfId="0" quotePrefix="1" applyFont="1" applyFill="1" applyBorder="1" applyAlignment="1">
      <alignment horizontal="center"/>
    </xf>
    <xf numFmtId="0" fontId="46" fillId="0" borderId="0" xfId="0" applyFont="1" applyFill="1" applyBorder="1" applyAlignment="1">
      <alignment horizontal="left"/>
    </xf>
    <xf numFmtId="0" fontId="46" fillId="0" borderId="0" xfId="0" applyFont="1" applyFill="1" applyBorder="1" applyAlignment="1">
      <alignment horizontal="center"/>
    </xf>
    <xf numFmtId="14" fontId="46" fillId="0" borderId="0" xfId="0" quotePrefix="1" applyNumberFormat="1" applyFont="1" applyFill="1" applyBorder="1" applyAlignment="1">
      <alignment horizontal="center"/>
    </xf>
    <xf numFmtId="14" fontId="46" fillId="0" borderId="0" xfId="0" applyNumberFormat="1" applyFont="1" applyFill="1" applyBorder="1" applyAlignment="1">
      <alignment horizontal="left" vertical="center"/>
    </xf>
    <xf numFmtId="0" fontId="46" fillId="0" borderId="0" xfId="0" quotePrefix="1" applyFont="1" applyFill="1" applyBorder="1" applyAlignment="1">
      <alignment horizontal="center" vertical="center"/>
    </xf>
    <xf numFmtId="0" fontId="46" fillId="0" borderId="0" xfId="0" quotePrefix="1" applyFont="1" applyFill="1" applyBorder="1"/>
    <xf numFmtId="0" fontId="46" fillId="0" borderId="0" xfId="0" applyFont="1" applyFill="1" applyBorder="1" applyAlignment="1">
      <alignment horizontal="right" vertical="center"/>
    </xf>
    <xf numFmtId="0" fontId="46" fillId="0" borderId="0" xfId="0" applyFont="1" applyFill="1" applyBorder="1"/>
    <xf numFmtId="0" fontId="2" fillId="0" borderId="0" xfId="0" applyFont="1" applyFill="1" applyBorder="1" applyAlignment="1"/>
    <xf numFmtId="14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12" fillId="0" borderId="0" xfId="0" quotePrefix="1" applyFont="1" applyFill="1" applyBorder="1" applyAlignment="1">
      <alignment vertical="center"/>
    </xf>
    <xf numFmtId="0" fontId="20" fillId="2" borderId="0" xfId="0" applyFont="1" applyFill="1" applyBorder="1" applyAlignment="1"/>
    <xf numFmtId="2" fontId="2" fillId="2" borderId="0" xfId="0" applyNumberFormat="1" applyFont="1" applyFill="1" applyBorder="1"/>
    <xf numFmtId="0" fontId="33" fillId="0" borderId="66" xfId="0" applyFont="1" applyFill="1" applyBorder="1" applyAlignment="1">
      <alignment horizontal="center" vertical="center"/>
    </xf>
    <xf numFmtId="165" fontId="11" fillId="0" borderId="153" xfId="0" applyNumberFormat="1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right" vertical="center"/>
    </xf>
    <xf numFmtId="0" fontId="5" fillId="0" borderId="159" xfId="0" applyFont="1" applyFill="1" applyBorder="1" applyAlignment="1">
      <alignment horizontal="center" vertical="center" wrapText="1"/>
    </xf>
    <xf numFmtId="0" fontId="47" fillId="0" borderId="162" xfId="0" applyFont="1" applyFill="1" applyBorder="1" applyAlignment="1">
      <alignment horizontal="center" vertical="center" wrapText="1"/>
    </xf>
    <xf numFmtId="167" fontId="5" fillId="2" borderId="0" xfId="0" applyNumberFormat="1" applyFont="1" applyFill="1" applyBorder="1" applyAlignment="1">
      <alignment horizontal="center"/>
    </xf>
    <xf numFmtId="167" fontId="6" fillId="2" borderId="0" xfId="0" applyNumberFormat="1" applyFont="1" applyFill="1"/>
    <xf numFmtId="0" fontId="5" fillId="0" borderId="162" xfId="0" applyFont="1" applyFill="1" applyBorder="1" applyAlignment="1">
      <alignment horizontal="center" vertical="center"/>
    </xf>
    <xf numFmtId="0" fontId="5" fillId="0" borderId="156" xfId="0" applyFont="1" applyFill="1" applyBorder="1" applyAlignment="1">
      <alignment horizontal="center" vertical="center"/>
    </xf>
    <xf numFmtId="167" fontId="5" fillId="0" borderId="165" xfId="0" applyNumberFormat="1" applyFont="1" applyFill="1" applyBorder="1" applyAlignment="1">
      <alignment horizontal="center" vertical="center"/>
    </xf>
    <xf numFmtId="14" fontId="6" fillId="2" borderId="0" xfId="0" applyNumberFormat="1" applyFont="1" applyFill="1"/>
    <xf numFmtId="14" fontId="5" fillId="0" borderId="153" xfId="0" applyNumberFormat="1" applyFont="1" applyFill="1" applyBorder="1"/>
    <xf numFmtId="14" fontId="5" fillId="0" borderId="159" xfId="0" applyNumberFormat="1" applyFont="1" applyFill="1" applyBorder="1" applyAlignment="1">
      <alignment horizontal="center" vertical="center"/>
    </xf>
    <xf numFmtId="14" fontId="5" fillId="0" borderId="164" xfId="0" applyNumberFormat="1" applyFont="1" applyFill="1" applyBorder="1" applyAlignment="1">
      <alignment horizontal="center" vertical="center"/>
    </xf>
    <xf numFmtId="0" fontId="2" fillId="2" borderId="166" xfId="0" applyFont="1" applyFill="1" applyBorder="1"/>
    <xf numFmtId="0" fontId="5" fillId="0" borderId="159" xfId="0" quotePrefix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 vertical="center"/>
    </xf>
    <xf numFmtId="0" fontId="2" fillId="2" borderId="150" xfId="0" applyFont="1" applyFill="1" applyBorder="1"/>
    <xf numFmtId="0" fontId="11" fillId="0" borderId="166" xfId="0" applyFont="1" applyFill="1" applyBorder="1" applyAlignment="1">
      <alignment horizontal="left"/>
    </xf>
    <xf numFmtId="0" fontId="11" fillId="0" borderId="166" xfId="0" quotePrefix="1" applyFont="1" applyFill="1" applyBorder="1" applyAlignment="1">
      <alignment horizontal="center" vertical="center"/>
    </xf>
    <xf numFmtId="0" fontId="11" fillId="0" borderId="166" xfId="0" applyFont="1" applyFill="1" applyBorder="1" applyAlignment="1">
      <alignment horizontal="left" vertical="center" wrapText="1"/>
    </xf>
    <xf numFmtId="0" fontId="2" fillId="2" borderId="166" xfId="0" applyFont="1" applyFill="1" applyBorder="1" applyAlignment="1">
      <alignment horizontal="center" vertical="center"/>
    </xf>
    <xf numFmtId="0" fontId="4" fillId="0" borderId="15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152" xfId="0" applyFont="1" applyFill="1" applyBorder="1" applyAlignment="1">
      <alignment horizontal="center" vertical="center"/>
    </xf>
    <xf numFmtId="0" fontId="5" fillId="0" borderId="153" xfId="0" quotePrefix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14" fontId="6" fillId="0" borderId="0" xfId="0" quotePrefix="1" applyNumberFormat="1" applyFont="1" applyFill="1" applyBorder="1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6" fillId="0" borderId="0" xfId="0" quotePrefix="1" applyFont="1" applyFill="1"/>
    <xf numFmtId="165" fontId="5" fillId="0" borderId="159" xfId="0" applyNumberFormat="1" applyFont="1" applyFill="1" applyBorder="1" applyAlignment="1">
      <alignment vertical="center"/>
    </xf>
    <xf numFmtId="0" fontId="6" fillId="0" borderId="97" xfId="0" applyFont="1" applyFill="1" applyBorder="1"/>
    <xf numFmtId="0" fontId="6" fillId="0" borderId="97" xfId="0" applyFont="1" applyFill="1" applyBorder="1" applyAlignment="1">
      <alignment horizontal="center" vertical="center"/>
    </xf>
    <xf numFmtId="0" fontId="2" fillId="0" borderId="166" xfId="0" quotePrefix="1" applyFont="1" applyFill="1" applyBorder="1" applyAlignment="1">
      <alignment horizontal="center" vertical="center"/>
    </xf>
    <xf numFmtId="0" fontId="2" fillId="0" borderId="166" xfId="0" applyFont="1" applyFill="1" applyBorder="1" applyAlignment="1">
      <alignment horizontal="center" vertical="center"/>
    </xf>
    <xf numFmtId="0" fontId="2" fillId="0" borderId="166" xfId="0" applyFont="1" applyFill="1" applyBorder="1" applyAlignment="1">
      <alignment horizontal="left" vertical="center" wrapText="1"/>
    </xf>
    <xf numFmtId="0" fontId="2" fillId="0" borderId="44" xfId="0" quotePrefix="1" applyFont="1" applyFill="1" applyBorder="1" applyAlignment="1">
      <alignment horizontal="center"/>
    </xf>
    <xf numFmtId="0" fontId="2" fillId="0" borderId="44" xfId="0" applyFont="1" applyFill="1" applyBorder="1"/>
    <xf numFmtId="0" fontId="2" fillId="0" borderId="0" xfId="0" quotePrefix="1" applyFont="1" applyFill="1"/>
    <xf numFmtId="0" fontId="5" fillId="0" borderId="39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center" vertical="center"/>
    </xf>
    <xf numFmtId="14" fontId="5" fillId="0" borderId="169" xfId="0" applyNumberFormat="1" applyFont="1" applyFill="1" applyBorder="1" applyAlignment="1">
      <alignment horizontal="center" vertical="center"/>
    </xf>
    <xf numFmtId="0" fontId="5" fillId="0" borderId="171" xfId="0" applyFont="1" applyFill="1" applyBorder="1" applyAlignment="1">
      <alignment horizontal="center" vertical="center"/>
    </xf>
    <xf numFmtId="14" fontId="5" fillId="0" borderId="172" xfId="0" quotePrefix="1" applyNumberFormat="1" applyFont="1" applyFill="1" applyBorder="1" applyAlignment="1">
      <alignment horizontal="center" vertical="center" wrapText="1"/>
    </xf>
    <xf numFmtId="0" fontId="5" fillId="0" borderId="172" xfId="0" applyFont="1" applyFill="1" applyBorder="1" applyAlignment="1">
      <alignment horizontal="center" vertical="center" wrapText="1"/>
    </xf>
    <xf numFmtId="0" fontId="5" fillId="0" borderId="172" xfId="0" applyFont="1" applyFill="1" applyBorder="1" applyAlignment="1">
      <alignment horizontal="center" vertical="center"/>
    </xf>
    <xf numFmtId="14" fontId="5" fillId="0" borderId="67" xfId="0" quotePrefix="1" applyNumberFormat="1" applyFont="1" applyFill="1" applyBorder="1" applyAlignment="1">
      <alignment horizontal="center" vertical="center"/>
    </xf>
    <xf numFmtId="0" fontId="5" fillId="0" borderId="164" xfId="0" quotePrefix="1" applyFont="1" applyFill="1" applyBorder="1" applyAlignment="1">
      <alignment horizontal="center" vertical="center"/>
    </xf>
    <xf numFmtId="14" fontId="5" fillId="0" borderId="172" xfId="0" quotePrefix="1" applyNumberFormat="1" applyFont="1" applyFill="1" applyBorder="1" applyAlignment="1">
      <alignment horizontal="center" vertical="center"/>
    </xf>
    <xf numFmtId="0" fontId="5" fillId="0" borderId="164" xfId="0" applyFont="1" applyFill="1" applyBorder="1" applyAlignment="1">
      <alignment vertical="top"/>
    </xf>
    <xf numFmtId="0" fontId="5" fillId="0" borderId="171" xfId="0" applyFont="1" applyFill="1" applyBorder="1" applyAlignment="1">
      <alignment horizontal="left" vertical="center"/>
    </xf>
    <xf numFmtId="0" fontId="5" fillId="0" borderId="171" xfId="0" quotePrefix="1" applyFont="1" applyFill="1" applyBorder="1" applyAlignment="1">
      <alignment horizontal="center" vertical="center"/>
    </xf>
    <xf numFmtId="0" fontId="5" fillId="0" borderId="164" xfId="0" applyFont="1" applyFill="1" applyBorder="1" applyAlignment="1">
      <alignment vertical="center"/>
    </xf>
    <xf numFmtId="0" fontId="5" fillId="0" borderId="167" xfId="0" applyFont="1" applyFill="1" applyBorder="1" applyAlignment="1">
      <alignment vertical="center"/>
    </xf>
    <xf numFmtId="0" fontId="5" fillId="0" borderId="150" xfId="0" applyFont="1" applyFill="1" applyBorder="1" applyAlignment="1"/>
    <xf numFmtId="0" fontId="5" fillId="0" borderId="29" xfId="0" quotePrefix="1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150" xfId="0" applyFont="1" applyFill="1" applyBorder="1" applyAlignment="1">
      <alignment horizontal="center" vertical="center" wrapText="1"/>
    </xf>
    <xf numFmtId="14" fontId="5" fillId="0" borderId="29" xfId="0" quotePrefix="1" applyNumberFormat="1" applyFont="1" applyFill="1" applyBorder="1" applyAlignment="1">
      <alignment horizontal="center" vertical="center" wrapText="1"/>
    </xf>
    <xf numFmtId="0" fontId="5" fillId="0" borderId="172" xfId="0" applyFont="1" applyFill="1" applyBorder="1" applyAlignment="1">
      <alignment vertical="top"/>
    </xf>
    <xf numFmtId="14" fontId="5" fillId="0" borderId="172" xfId="0" applyNumberFormat="1" applyFont="1" applyFill="1" applyBorder="1" applyAlignment="1">
      <alignment horizontal="center" vertical="center"/>
    </xf>
    <xf numFmtId="0" fontId="11" fillId="0" borderId="166" xfId="0" applyFont="1" applyFill="1" applyBorder="1" applyAlignment="1">
      <alignment horizontal="center" vertical="center"/>
    </xf>
    <xf numFmtId="0" fontId="11" fillId="0" borderId="166" xfId="0" applyFont="1" applyFill="1" applyBorder="1"/>
    <xf numFmtId="0" fontId="5" fillId="0" borderId="150" xfId="0" quotePrefix="1" applyFont="1" applyFill="1" applyBorder="1" applyAlignment="1">
      <alignment horizont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vertical="center"/>
    </xf>
    <xf numFmtId="0" fontId="0" fillId="0" borderId="166" xfId="0" applyFill="1" applyBorder="1"/>
    <xf numFmtId="0" fontId="10" fillId="0" borderId="0" xfId="0" applyFont="1" applyFill="1"/>
    <xf numFmtId="0" fontId="5" fillId="0" borderId="27" xfId="0" applyFont="1" applyFill="1" applyBorder="1" applyAlignment="1">
      <alignment horizontal="left" vertical="center"/>
    </xf>
    <xf numFmtId="14" fontId="5" fillId="0" borderId="27" xfId="0" applyNumberFormat="1" applyFont="1" applyFill="1" applyBorder="1" applyAlignment="1">
      <alignment horizontal="left" vertical="center"/>
    </xf>
    <xf numFmtId="0" fontId="5" fillId="0" borderId="66" xfId="0" applyFont="1" applyFill="1" applyBorder="1" applyAlignment="1">
      <alignment horizontal="left" vertical="center"/>
    </xf>
    <xf numFmtId="0" fontId="5" fillId="0" borderId="69" xfId="0" applyFont="1" applyFill="1" applyBorder="1" applyAlignment="1">
      <alignment horizontal="left" vertical="center" wrapText="1"/>
    </xf>
    <xf numFmtId="14" fontId="5" fillId="0" borderId="0" xfId="0" quotePrefix="1" applyNumberFormat="1" applyFont="1" applyFill="1" applyBorder="1" applyAlignment="1">
      <alignment horizontal="left" vertical="center"/>
    </xf>
    <xf numFmtId="0" fontId="5" fillId="0" borderId="153" xfId="0" applyFont="1" applyFill="1" applyBorder="1" applyAlignment="1">
      <alignment horizontal="left" vertical="center" wrapText="1"/>
    </xf>
    <xf numFmtId="14" fontId="5" fillId="0" borderId="69" xfId="0" quotePrefix="1" applyNumberFormat="1" applyFont="1" applyFill="1" applyBorder="1" applyAlignment="1">
      <alignment horizontal="center" vertical="center"/>
    </xf>
    <xf numFmtId="0" fontId="5" fillId="0" borderId="150" xfId="0" applyFont="1" applyFill="1" applyBorder="1" applyAlignment="1">
      <alignment vertical="center"/>
    </xf>
    <xf numFmtId="14" fontId="5" fillId="0" borderId="69" xfId="0" quotePrefix="1" applyNumberFormat="1" applyFont="1" applyFill="1" applyBorder="1" applyAlignment="1">
      <alignment horizontal="left" vertical="center"/>
    </xf>
    <xf numFmtId="0" fontId="5" fillId="0" borderId="11" xfId="0" applyFont="1" applyFill="1" applyBorder="1" applyAlignment="1"/>
    <xf numFmtId="14" fontId="5" fillId="0" borderId="27" xfId="0" applyNumberFormat="1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top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14" fontId="5" fillId="0" borderId="0" xfId="0" quotePrefix="1" applyNumberFormat="1" applyFont="1" applyFill="1" applyBorder="1" applyAlignment="1">
      <alignment horizontal="left" vertical="center" wrapText="1"/>
    </xf>
    <xf numFmtId="14" fontId="5" fillId="0" borderId="172" xfId="0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horizontal="center"/>
    </xf>
    <xf numFmtId="167" fontId="4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85" xfId="0" applyFont="1" applyFill="1" applyBorder="1" applyAlignment="1">
      <alignment horizontal="center"/>
    </xf>
    <xf numFmtId="14" fontId="4" fillId="0" borderId="48" xfId="0" applyNumberFormat="1" applyFont="1" applyFill="1" applyBorder="1" applyAlignment="1">
      <alignment horizontal="center" vertical="center"/>
    </xf>
    <xf numFmtId="167" fontId="4" fillId="0" borderId="0" xfId="0" applyNumberFormat="1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vertical="center"/>
    </xf>
    <xf numFmtId="0" fontId="4" fillId="0" borderId="69" xfId="0" applyFont="1" applyFill="1" applyBorder="1" applyAlignment="1">
      <alignment horizontal="center"/>
    </xf>
    <xf numFmtId="0" fontId="4" fillId="0" borderId="159" xfId="0" applyFont="1" applyFill="1" applyBorder="1" applyAlignment="1">
      <alignment horizontal="center"/>
    </xf>
    <xf numFmtId="0" fontId="4" fillId="0" borderId="62" xfId="0" applyFont="1" applyFill="1" applyBorder="1" applyAlignment="1">
      <alignment horizontal="center"/>
    </xf>
    <xf numFmtId="0" fontId="4" fillId="0" borderId="63" xfId="0" applyFont="1" applyFill="1" applyBorder="1" applyAlignment="1">
      <alignment vertical="center"/>
    </xf>
    <xf numFmtId="0" fontId="4" fillId="0" borderId="56" xfId="0" applyFont="1" applyFill="1" applyBorder="1" applyAlignment="1">
      <alignment horizontal="center"/>
    </xf>
    <xf numFmtId="0" fontId="4" fillId="0" borderId="63" xfId="0" applyFont="1" applyFill="1" applyBorder="1" applyAlignment="1">
      <alignment horizontal="center"/>
    </xf>
    <xf numFmtId="0" fontId="5" fillId="0" borderId="150" xfId="0" applyFont="1" applyFill="1" applyBorder="1" applyAlignment="1">
      <alignment horizontal="center"/>
    </xf>
    <xf numFmtId="14" fontId="5" fillId="0" borderId="150" xfId="0" applyNumberFormat="1" applyFont="1" applyFill="1" applyBorder="1" applyAlignment="1">
      <alignment horizontal="center" vertical="center"/>
    </xf>
    <xf numFmtId="167" fontId="5" fillId="0" borderId="159" xfId="0" applyNumberFormat="1" applyFont="1" applyFill="1" applyBorder="1" applyAlignment="1">
      <alignment horizontal="center"/>
    </xf>
    <xf numFmtId="0" fontId="5" fillId="0" borderId="153" xfId="0" applyFont="1" applyFill="1" applyBorder="1" applyAlignment="1"/>
    <xf numFmtId="0" fontId="5" fillId="0" borderId="156" xfId="0" applyFont="1" applyFill="1" applyBorder="1" applyAlignment="1">
      <alignment horizontal="left" vertical="center"/>
    </xf>
    <xf numFmtId="167" fontId="5" fillId="0" borderId="165" xfId="0" applyNumberFormat="1" applyFont="1" applyFill="1" applyBorder="1" applyAlignment="1">
      <alignment horizontal="center"/>
    </xf>
    <xf numFmtId="0" fontId="5" fillId="0" borderId="162" xfId="0" applyFont="1" applyFill="1" applyBorder="1" applyAlignment="1">
      <alignment horizontal="left" vertical="center"/>
    </xf>
    <xf numFmtId="14" fontId="5" fillId="0" borderId="150" xfId="0" quotePrefix="1" applyNumberFormat="1" applyFont="1" applyFill="1" applyBorder="1" applyAlignment="1">
      <alignment horizontal="center" vertical="center"/>
    </xf>
    <xf numFmtId="0" fontId="5" fillId="0" borderId="162" xfId="0" applyFont="1" applyFill="1" applyBorder="1" applyAlignment="1">
      <alignment horizontal="center"/>
    </xf>
    <xf numFmtId="0" fontId="5" fillId="0" borderId="156" xfId="0" applyFont="1" applyFill="1" applyBorder="1" applyAlignment="1">
      <alignment horizontal="center"/>
    </xf>
    <xf numFmtId="14" fontId="5" fillId="0" borderId="153" xfId="0" applyNumberFormat="1" applyFont="1" applyFill="1" applyBorder="1" applyAlignment="1">
      <alignment horizontal="center" vertical="center"/>
    </xf>
    <xf numFmtId="0" fontId="5" fillId="0" borderId="163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left" vertical="center"/>
    </xf>
    <xf numFmtId="0" fontId="5" fillId="0" borderId="66" xfId="0" applyFont="1" applyFill="1" applyBorder="1" applyAlignment="1">
      <alignment horizontal="center"/>
    </xf>
    <xf numFmtId="14" fontId="5" fillId="0" borderId="159" xfId="0" quotePrefix="1" applyNumberFormat="1" applyFont="1" applyFill="1" applyBorder="1" applyAlignment="1">
      <alignment horizontal="left" vertical="center"/>
    </xf>
    <xf numFmtId="14" fontId="4" fillId="0" borderId="153" xfId="0" applyNumberFormat="1" applyFont="1" applyFill="1" applyBorder="1" applyAlignment="1">
      <alignment horizontal="center" vertical="center"/>
    </xf>
    <xf numFmtId="0" fontId="5" fillId="0" borderId="144" xfId="0" applyFont="1" applyFill="1" applyBorder="1" applyAlignment="1">
      <alignment horizontal="left" vertical="center"/>
    </xf>
    <xf numFmtId="0" fontId="5" fillId="0" borderId="153" xfId="0" applyFont="1" applyFill="1" applyBorder="1" applyAlignment="1">
      <alignment horizontal="left"/>
    </xf>
    <xf numFmtId="0" fontId="5" fillId="0" borderId="97" xfId="0" applyFont="1" applyFill="1" applyBorder="1"/>
    <xf numFmtId="0" fontId="5" fillId="0" borderId="73" xfId="0" applyFont="1" applyFill="1" applyBorder="1" applyAlignment="1">
      <alignment vertical="center"/>
    </xf>
    <xf numFmtId="0" fontId="7" fillId="0" borderId="163" xfId="0" applyFont="1" applyFill="1" applyBorder="1" applyAlignment="1">
      <alignment horizontal="center" vertical="center"/>
    </xf>
    <xf numFmtId="0" fontId="5" fillId="0" borderId="150" xfId="0" applyFont="1" applyFill="1" applyBorder="1"/>
    <xf numFmtId="0" fontId="5" fillId="0" borderId="159" xfId="0" applyFont="1" applyFill="1" applyBorder="1" applyAlignment="1">
      <alignment vertical="top"/>
    </xf>
    <xf numFmtId="0" fontId="5" fillId="0" borderId="153" xfId="0" applyFont="1" applyFill="1" applyBorder="1" applyAlignment="1">
      <alignment horizontal="left" vertical="top"/>
    </xf>
    <xf numFmtId="0" fontId="36" fillId="0" borderId="0" xfId="0" quotePrefix="1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86" xfId="0" applyFont="1" applyFill="1" applyBorder="1" applyAlignment="1">
      <alignment horizontal="center" vertical="center"/>
    </xf>
    <xf numFmtId="0" fontId="0" fillId="0" borderId="0" xfId="0" quotePrefix="1" applyFill="1"/>
    <xf numFmtId="0" fontId="0" fillId="0" borderId="0" xfId="0" applyFill="1" applyAlignment="1">
      <alignment horizontal="center"/>
    </xf>
    <xf numFmtId="0" fontId="11" fillId="0" borderId="0" xfId="0" applyFont="1" applyFill="1" applyAlignment="1">
      <alignment horizontal="left" vertical="center"/>
    </xf>
    <xf numFmtId="0" fontId="12" fillId="0" borderId="0" xfId="0" quotePrefix="1" applyFont="1" applyFill="1" applyAlignment="1">
      <alignment vertical="center"/>
    </xf>
    <xf numFmtId="0" fontId="1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164" xfId="0" applyFont="1" applyFill="1" applyBorder="1" applyAlignment="1">
      <alignment horizontal="left" vertical="center"/>
    </xf>
    <xf numFmtId="14" fontId="11" fillId="0" borderId="0" xfId="0" applyNumberFormat="1" applyFont="1" applyFill="1" applyBorder="1" applyAlignment="1">
      <alignment horizontal="right" vertical="center"/>
    </xf>
    <xf numFmtId="0" fontId="2" fillId="0" borderId="0" xfId="0" quotePrefix="1" applyFont="1" applyFill="1" applyAlignment="1">
      <alignment vertical="center"/>
    </xf>
    <xf numFmtId="0" fontId="11" fillId="0" borderId="0" xfId="0" quotePrefix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quotePrefix="1" applyFont="1" applyFill="1" applyBorder="1" applyAlignment="1">
      <alignment horizontal="right"/>
    </xf>
    <xf numFmtId="0" fontId="2" fillId="0" borderId="88" xfId="0" quotePrefix="1" applyFont="1" applyFill="1" applyBorder="1" applyAlignment="1">
      <alignment horizontal="center" vertical="center"/>
    </xf>
    <xf numFmtId="0" fontId="11" fillId="0" borderId="66" xfId="0" applyFont="1" applyFill="1" applyBorder="1" applyAlignment="1">
      <alignment vertical="center" wrapText="1"/>
    </xf>
    <xf numFmtId="0" fontId="2" fillId="0" borderId="166" xfId="0" applyFont="1" applyFill="1" applyBorder="1" applyAlignment="1">
      <alignment horizontal="left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Alignment="1">
      <alignment vertical="center" wrapText="1"/>
    </xf>
    <xf numFmtId="0" fontId="6" fillId="3" borderId="0" xfId="0" applyFont="1" applyFill="1" applyAlignment="1">
      <alignment vertical="center"/>
    </xf>
    <xf numFmtId="0" fontId="5" fillId="0" borderId="172" xfId="0" applyFont="1" applyFill="1" applyBorder="1" applyAlignment="1">
      <alignment vertical="center" wrapText="1"/>
    </xf>
    <xf numFmtId="0" fontId="6" fillId="0" borderId="0" xfId="0" quotePrefix="1" applyFont="1" applyFill="1" applyAlignment="1">
      <alignment vertical="center" wrapText="1"/>
    </xf>
    <xf numFmtId="0" fontId="6" fillId="0" borderId="0" xfId="0" quotePrefix="1" applyFont="1" applyFill="1" applyAlignment="1">
      <alignment vertical="center"/>
    </xf>
    <xf numFmtId="0" fontId="5" fillId="0" borderId="128" xfId="0" applyFont="1" applyFill="1" applyBorder="1" applyAlignment="1">
      <alignment vertical="top"/>
    </xf>
    <xf numFmtId="0" fontId="5" fillId="0" borderId="175" xfId="0" applyFont="1" applyFill="1" applyBorder="1" applyAlignment="1">
      <alignment vertical="center"/>
    </xf>
    <xf numFmtId="0" fontId="5" fillId="0" borderId="162" xfId="0" applyFont="1" applyFill="1" applyBorder="1" applyAlignment="1">
      <alignment vertical="center"/>
    </xf>
    <xf numFmtId="14" fontId="5" fillId="0" borderId="132" xfId="0" quotePrefix="1" applyNumberFormat="1" applyFont="1" applyFill="1" applyBorder="1" applyAlignment="1">
      <alignment horizontal="right" vertical="center"/>
    </xf>
    <xf numFmtId="14" fontId="5" fillId="0" borderId="168" xfId="0" quotePrefix="1" applyNumberFormat="1" applyFont="1" applyFill="1" applyBorder="1" applyAlignment="1">
      <alignment horizontal="right" vertical="center"/>
    </xf>
    <xf numFmtId="14" fontId="5" fillId="0" borderId="132" xfId="0" applyNumberFormat="1" applyFont="1" applyFill="1" applyBorder="1" applyAlignment="1">
      <alignment horizontal="center" vertical="center"/>
    </xf>
    <xf numFmtId="0" fontId="5" fillId="0" borderId="153" xfId="0" applyFont="1" applyFill="1" applyBorder="1" applyAlignment="1">
      <alignment vertical="top"/>
    </xf>
    <xf numFmtId="14" fontId="5" fillId="0" borderId="140" xfId="0" applyNumberFormat="1" applyFont="1" applyFill="1" applyBorder="1" applyAlignment="1">
      <alignment horizontal="right" vertical="center"/>
    </xf>
    <xf numFmtId="14" fontId="5" fillId="0" borderId="140" xfId="0" quotePrefix="1" applyNumberFormat="1" applyFont="1" applyFill="1" applyBorder="1" applyAlignment="1">
      <alignment horizontal="right" vertical="center"/>
    </xf>
    <xf numFmtId="0" fontId="5" fillId="0" borderId="128" xfId="0" applyFont="1" applyFill="1" applyBorder="1" applyAlignment="1">
      <alignment horizontal="center" vertical="center"/>
    </xf>
    <xf numFmtId="0" fontId="5" fillId="0" borderId="169" xfId="0" applyFont="1" applyFill="1" applyBorder="1" applyAlignment="1">
      <alignment horizontal="left" vertical="center" wrapText="1"/>
    </xf>
    <xf numFmtId="0" fontId="5" fillId="0" borderId="171" xfId="0" applyFont="1" applyFill="1" applyBorder="1" applyAlignment="1">
      <alignment horizontal="left" vertical="top" wrapText="1"/>
    </xf>
    <xf numFmtId="0" fontId="5" fillId="0" borderId="169" xfId="0" applyFont="1" applyFill="1" applyBorder="1" applyAlignment="1">
      <alignment horizontal="left" vertical="top" wrapText="1"/>
    </xf>
    <xf numFmtId="14" fontId="5" fillId="0" borderId="159" xfId="0" applyNumberFormat="1" applyFont="1" applyFill="1" applyBorder="1" applyAlignment="1">
      <alignment vertical="center"/>
    </xf>
    <xf numFmtId="0" fontId="5" fillId="0" borderId="159" xfId="0" applyFont="1" applyFill="1" applyBorder="1" applyAlignment="1">
      <alignment horizontal="left" vertical="center" wrapText="1"/>
    </xf>
    <xf numFmtId="14" fontId="5" fillId="0" borderId="178" xfId="0" quotePrefix="1" applyNumberFormat="1" applyFont="1" applyFill="1" applyBorder="1" applyAlignment="1">
      <alignment horizontal="right" vertical="center" wrapText="1"/>
    </xf>
    <xf numFmtId="0" fontId="5" fillId="0" borderId="177" xfId="0" applyFont="1" applyFill="1" applyBorder="1" applyAlignment="1">
      <alignment horizontal="center" vertical="center"/>
    </xf>
    <xf numFmtId="0" fontId="5" fillId="0" borderId="179" xfId="0" applyFont="1" applyFill="1" applyBorder="1" applyAlignment="1">
      <alignment horizontal="left" vertical="center" wrapText="1"/>
    </xf>
    <xf numFmtId="0" fontId="5" fillId="0" borderId="171" xfId="0" applyFont="1" applyFill="1" applyBorder="1" applyAlignment="1">
      <alignment horizontal="left" vertical="top"/>
    </xf>
    <xf numFmtId="0" fontId="5" fillId="0" borderId="171" xfId="0" applyFont="1" applyFill="1" applyBorder="1" applyAlignment="1">
      <alignment vertical="top"/>
    </xf>
    <xf numFmtId="0" fontId="5" fillId="0" borderId="173" xfId="0" applyFont="1" applyFill="1" applyBorder="1" applyAlignment="1">
      <alignment horizontal="center" vertical="center"/>
    </xf>
    <xf numFmtId="0" fontId="5" fillId="0" borderId="178" xfId="0" applyFont="1" applyFill="1" applyBorder="1" applyAlignment="1">
      <alignment horizontal="left" vertical="top" wrapText="1"/>
    </xf>
    <xf numFmtId="0" fontId="5" fillId="0" borderId="178" xfId="0" applyFont="1" applyFill="1" applyBorder="1" applyAlignment="1">
      <alignment vertical="top" wrapText="1"/>
    </xf>
    <xf numFmtId="0" fontId="5" fillId="0" borderId="178" xfId="0" applyFont="1" applyFill="1" applyBorder="1" applyAlignment="1">
      <alignment horizontal="center" vertical="center" wrapText="1"/>
    </xf>
    <xf numFmtId="14" fontId="5" fillId="0" borderId="180" xfId="0" applyNumberFormat="1" applyFont="1" applyFill="1" applyBorder="1" applyAlignment="1">
      <alignment horizontal="center" vertical="center" wrapText="1"/>
    </xf>
    <xf numFmtId="0" fontId="5" fillId="0" borderId="172" xfId="0" applyFont="1" applyFill="1" applyBorder="1"/>
    <xf numFmtId="14" fontId="5" fillId="0" borderId="169" xfId="0" quotePrefix="1" applyNumberFormat="1" applyFont="1" applyFill="1" applyBorder="1" applyAlignment="1">
      <alignment horizontal="right" vertical="center"/>
    </xf>
    <xf numFmtId="0" fontId="5" fillId="0" borderId="169" xfId="0" applyFont="1" applyFill="1" applyBorder="1" applyAlignment="1">
      <alignment horizontal="left" vertical="top"/>
    </xf>
    <xf numFmtId="0" fontId="5" fillId="0" borderId="169" xfId="0" applyFont="1" applyFill="1" applyBorder="1" applyAlignment="1">
      <alignment vertical="top"/>
    </xf>
    <xf numFmtId="0" fontId="5" fillId="0" borderId="169" xfId="0" applyFont="1" applyFill="1" applyBorder="1" applyAlignment="1">
      <alignment horizontal="left" vertical="center"/>
    </xf>
    <xf numFmtId="0" fontId="5" fillId="0" borderId="169" xfId="0" applyFont="1" applyFill="1" applyBorder="1" applyAlignment="1">
      <alignment horizontal="center" vertical="center"/>
    </xf>
    <xf numFmtId="0" fontId="5" fillId="0" borderId="176" xfId="0" applyFont="1" applyFill="1" applyBorder="1" applyAlignment="1"/>
    <xf numFmtId="0" fontId="5" fillId="0" borderId="181" xfId="0" applyFont="1" applyFill="1" applyBorder="1"/>
    <xf numFmtId="0" fontId="5" fillId="0" borderId="177" xfId="0" applyFont="1" applyFill="1" applyBorder="1"/>
    <xf numFmtId="0" fontId="5" fillId="0" borderId="177" xfId="0" applyFont="1" applyFill="1" applyBorder="1" applyAlignment="1">
      <alignment vertical="center"/>
    </xf>
    <xf numFmtId="14" fontId="5" fillId="0" borderId="177" xfId="0" quotePrefix="1" applyNumberFormat="1" applyFont="1" applyFill="1" applyBorder="1" applyAlignment="1">
      <alignment horizontal="right" vertical="center"/>
    </xf>
    <xf numFmtId="0" fontId="5" fillId="0" borderId="171" xfId="0" applyFont="1" applyFill="1" applyBorder="1" applyAlignment="1">
      <alignment horizontal="left" vertical="center" wrapText="1"/>
    </xf>
    <xf numFmtId="0" fontId="5" fillId="0" borderId="179" xfId="0" applyFont="1" applyFill="1" applyBorder="1" applyAlignment="1">
      <alignment horizontal="left" vertical="top" wrapText="1"/>
    </xf>
    <xf numFmtId="0" fontId="5" fillId="0" borderId="114" xfId="0" applyFont="1" applyFill="1" applyBorder="1" applyAlignment="1">
      <alignment horizontal="left" vertical="top" wrapText="1"/>
    </xf>
    <xf numFmtId="0" fontId="5" fillId="0" borderId="156" xfId="0" applyFont="1" applyFill="1" applyBorder="1"/>
    <xf numFmtId="0" fontId="5" fillId="0" borderId="182" xfId="0" applyFont="1" applyFill="1" applyBorder="1" applyAlignment="1">
      <alignment vertical="top"/>
    </xf>
    <xf numFmtId="14" fontId="5" fillId="0" borderId="172" xfId="0" quotePrefix="1" applyNumberFormat="1" applyFont="1" applyFill="1" applyBorder="1" applyAlignment="1">
      <alignment horizontal="right" vertical="center"/>
    </xf>
    <xf numFmtId="0" fontId="5" fillId="0" borderId="183" xfId="0" applyFont="1" applyFill="1" applyBorder="1" applyAlignment="1">
      <alignment horizontal="center" vertical="center"/>
    </xf>
    <xf numFmtId="14" fontId="5" fillId="0" borderId="141" xfId="0" quotePrefix="1" applyNumberFormat="1" applyFont="1" applyFill="1" applyBorder="1" applyAlignment="1">
      <alignment horizontal="right" vertical="center" wrapText="1"/>
    </xf>
    <xf numFmtId="0" fontId="5" fillId="0" borderId="141" xfId="0" applyFont="1" applyFill="1" applyBorder="1" applyAlignment="1">
      <alignment vertical="top" wrapText="1"/>
    </xf>
    <xf numFmtId="0" fontId="5" fillId="0" borderId="141" xfId="0" applyFont="1" applyFill="1" applyBorder="1" applyAlignment="1">
      <alignment horizontal="left" vertical="center" wrapText="1"/>
    </xf>
    <xf numFmtId="0" fontId="5" fillId="0" borderId="141" xfId="0" applyFont="1" applyFill="1" applyBorder="1" applyAlignment="1">
      <alignment horizontal="center" vertical="center" wrapText="1"/>
    </xf>
    <xf numFmtId="14" fontId="5" fillId="0" borderId="184" xfId="0" applyNumberFormat="1" applyFont="1" applyFill="1" applyBorder="1" applyAlignment="1">
      <alignment horizontal="center" vertical="center" wrapText="1"/>
    </xf>
    <xf numFmtId="14" fontId="5" fillId="0" borderId="141" xfId="0" applyNumberFormat="1" applyFont="1" applyFill="1" applyBorder="1" applyAlignment="1">
      <alignment horizontal="center" vertical="center" wrapText="1"/>
    </xf>
    <xf numFmtId="0" fontId="5" fillId="0" borderId="139" xfId="0" applyFont="1" applyFill="1" applyBorder="1" applyAlignment="1">
      <alignment horizontal="center" vertical="center"/>
    </xf>
    <xf numFmtId="0" fontId="5" fillId="0" borderId="185" xfId="0" applyFont="1" applyFill="1" applyBorder="1"/>
    <xf numFmtId="0" fontId="5" fillId="0" borderId="186" xfId="0" applyFont="1" applyFill="1" applyBorder="1" applyAlignment="1">
      <alignment horizontal="center" vertical="center"/>
    </xf>
    <xf numFmtId="0" fontId="5" fillId="0" borderId="186" xfId="0" applyFont="1" applyFill="1" applyBorder="1" applyAlignment="1">
      <alignment horizontal="left" vertical="center" wrapText="1"/>
    </xf>
    <xf numFmtId="0" fontId="5" fillId="0" borderId="186" xfId="0" applyFont="1" applyFill="1" applyBorder="1" applyAlignment="1">
      <alignment vertical="center"/>
    </xf>
    <xf numFmtId="0" fontId="5" fillId="0" borderId="132" xfId="0" applyFont="1" applyFill="1" applyBorder="1" applyAlignment="1">
      <alignment horizontal="center" vertical="center"/>
    </xf>
    <xf numFmtId="14" fontId="5" fillId="0" borderId="186" xfId="0" quotePrefix="1" applyNumberFormat="1" applyFont="1" applyFill="1" applyBorder="1" applyAlignment="1">
      <alignment horizontal="center" vertical="center"/>
    </xf>
    <xf numFmtId="14" fontId="5" fillId="0" borderId="164" xfId="0" applyNumberFormat="1" applyFont="1" applyFill="1" applyBorder="1" applyAlignment="1">
      <alignment horizontal="left" vertical="center"/>
    </xf>
    <xf numFmtId="0" fontId="5" fillId="0" borderId="188" xfId="0" applyFont="1" applyFill="1" applyBorder="1"/>
    <xf numFmtId="0" fontId="5" fillId="0" borderId="189" xfId="0" applyFont="1" applyFill="1" applyBorder="1" applyAlignment="1">
      <alignment vertical="center"/>
    </xf>
    <xf numFmtId="0" fontId="5" fillId="0" borderId="190" xfId="0" applyFont="1" applyFill="1" applyBorder="1" applyAlignment="1">
      <alignment horizontal="left" vertical="center" wrapText="1"/>
    </xf>
    <xf numFmtId="0" fontId="5" fillId="0" borderId="114" xfId="0" applyFont="1" applyFill="1" applyBorder="1" applyAlignment="1">
      <alignment horizontal="left" vertical="center" wrapText="1"/>
    </xf>
    <xf numFmtId="0" fontId="5" fillId="0" borderId="192" xfId="0" applyFont="1" applyFill="1" applyBorder="1" applyAlignment="1">
      <alignment vertical="center"/>
    </xf>
    <xf numFmtId="0" fontId="5" fillId="0" borderId="160" xfId="0" applyFont="1" applyFill="1" applyBorder="1" applyAlignment="1">
      <alignment vertical="top"/>
    </xf>
    <xf numFmtId="14" fontId="5" fillId="0" borderId="164" xfId="0" applyNumberFormat="1" applyFont="1" applyFill="1" applyBorder="1" applyAlignment="1">
      <alignment vertical="center"/>
    </xf>
    <xf numFmtId="0" fontId="5" fillId="0" borderId="193" xfId="0" applyFont="1" applyFill="1" applyBorder="1" applyAlignment="1">
      <alignment horizontal="left" vertical="center" wrapText="1"/>
    </xf>
    <xf numFmtId="14" fontId="5" fillId="0" borderId="128" xfId="0" applyNumberFormat="1" applyFont="1" applyFill="1" applyBorder="1" applyAlignment="1">
      <alignment horizontal="center" vertical="center"/>
    </xf>
    <xf numFmtId="0" fontId="5" fillId="0" borderId="172" xfId="0" applyFont="1" applyFill="1" applyBorder="1" applyAlignment="1">
      <alignment vertical="center"/>
    </xf>
    <xf numFmtId="0" fontId="5" fillId="0" borderId="194" xfId="0" applyFont="1" applyFill="1" applyBorder="1" applyAlignment="1">
      <alignment vertical="center"/>
    </xf>
    <xf numFmtId="0" fontId="5" fillId="0" borderId="128" xfId="0" quotePrefix="1" applyFont="1" applyFill="1" applyBorder="1" applyAlignment="1">
      <alignment horizontal="center" vertical="center"/>
    </xf>
    <xf numFmtId="0" fontId="5" fillId="0" borderId="195" xfId="0" applyFont="1" applyFill="1" applyBorder="1" applyAlignment="1">
      <alignment horizontal="center" vertical="center"/>
    </xf>
    <xf numFmtId="0" fontId="5" fillId="0" borderId="195" xfId="0" applyFont="1" applyFill="1" applyBorder="1" applyAlignment="1">
      <alignment horizontal="left" vertical="center" wrapText="1"/>
    </xf>
    <xf numFmtId="0" fontId="5" fillId="0" borderId="191" xfId="0" applyFont="1" applyFill="1" applyBorder="1" applyAlignment="1">
      <alignment vertical="center"/>
    </xf>
    <xf numFmtId="14" fontId="5" fillId="0" borderId="195" xfId="0" quotePrefix="1" applyNumberFormat="1" applyFont="1" applyFill="1" applyBorder="1" applyAlignment="1">
      <alignment horizontal="center" vertical="center"/>
    </xf>
    <xf numFmtId="0" fontId="5" fillId="0" borderId="196" xfId="0" applyFont="1" applyFill="1" applyBorder="1" applyAlignment="1">
      <alignment horizontal="left" vertical="center" wrapText="1"/>
    </xf>
    <xf numFmtId="14" fontId="5" fillId="0" borderId="196" xfId="0" quotePrefix="1" applyNumberFormat="1" applyFont="1" applyFill="1" applyBorder="1" applyAlignment="1">
      <alignment horizontal="right" vertical="center" wrapText="1"/>
    </xf>
    <xf numFmtId="0" fontId="5" fillId="0" borderId="197" xfId="0" applyFont="1" applyFill="1" applyBorder="1" applyAlignment="1">
      <alignment horizontal="left" vertical="center" wrapText="1"/>
    </xf>
    <xf numFmtId="0" fontId="5" fillId="0" borderId="190" xfId="0" applyFont="1" applyFill="1" applyBorder="1" applyAlignment="1">
      <alignment horizontal="left" vertical="top" wrapText="1"/>
    </xf>
    <xf numFmtId="0" fontId="5" fillId="0" borderId="172" xfId="0" quotePrefix="1" applyFont="1" applyFill="1" applyBorder="1" applyAlignment="1">
      <alignment horizontal="right" vertical="center"/>
    </xf>
    <xf numFmtId="0" fontId="5" fillId="0" borderId="105" xfId="0" applyFont="1" applyFill="1" applyBorder="1" applyAlignment="1">
      <alignment horizontal="left" vertical="center" wrapText="1"/>
    </xf>
    <xf numFmtId="0" fontId="5" fillId="0" borderId="203" xfId="0" applyFont="1" applyFill="1" applyBorder="1" applyAlignment="1">
      <alignment vertical="center"/>
    </xf>
    <xf numFmtId="0" fontId="5" fillId="0" borderId="183" xfId="0" applyFont="1" applyFill="1" applyBorder="1" applyAlignment="1">
      <alignment vertical="center"/>
    </xf>
    <xf numFmtId="0" fontId="5" fillId="0" borderId="204" xfId="0" applyFont="1" applyFill="1" applyBorder="1" applyAlignment="1">
      <alignment vertical="center"/>
    </xf>
    <xf numFmtId="0" fontId="5" fillId="0" borderId="190" xfId="0" applyFont="1" applyFill="1" applyBorder="1" applyAlignment="1">
      <alignment vertical="center" wrapText="1"/>
    </xf>
    <xf numFmtId="0" fontId="5" fillId="0" borderId="190" xfId="0" applyFont="1" applyFill="1" applyBorder="1" applyAlignment="1">
      <alignment horizontal="center" vertical="center" wrapText="1"/>
    </xf>
    <xf numFmtId="0" fontId="5" fillId="0" borderId="188" xfId="0" applyFont="1" applyFill="1" applyBorder="1" applyAlignment="1">
      <alignment horizontal="left" vertical="center" wrapText="1"/>
    </xf>
    <xf numFmtId="0" fontId="5" fillId="0" borderId="172" xfId="0" applyFont="1" applyFill="1" applyBorder="1" applyAlignment="1">
      <alignment horizontal="left" vertical="center" wrapText="1"/>
    </xf>
    <xf numFmtId="0" fontId="5" fillId="0" borderId="208" xfId="0" applyFont="1" applyFill="1" applyBorder="1" applyAlignment="1">
      <alignment horizontal="center" vertical="center"/>
    </xf>
    <xf numFmtId="14" fontId="5" fillId="0" borderId="190" xfId="0" quotePrefix="1" applyNumberFormat="1" applyFont="1" applyFill="1" applyBorder="1" applyAlignment="1">
      <alignment horizontal="right" vertical="center" wrapText="1"/>
    </xf>
    <xf numFmtId="0" fontId="5" fillId="0" borderId="208" xfId="0" applyFont="1" applyFill="1" applyBorder="1" applyAlignment="1">
      <alignment vertical="center" wrapText="1"/>
    </xf>
    <xf numFmtId="0" fontId="5" fillId="0" borderId="208" xfId="0" applyFont="1" applyFill="1" applyBorder="1" applyAlignment="1">
      <alignment vertical="top"/>
    </xf>
    <xf numFmtId="14" fontId="5" fillId="0" borderId="208" xfId="0" quotePrefix="1" applyNumberFormat="1" applyFont="1" applyFill="1" applyBorder="1" applyAlignment="1">
      <alignment horizontal="center" vertical="center" wrapText="1"/>
    </xf>
    <xf numFmtId="0" fontId="5" fillId="0" borderId="209" xfId="0" applyFont="1" applyFill="1" applyBorder="1" applyAlignment="1">
      <alignment horizontal="left" vertical="center" wrapText="1"/>
    </xf>
    <xf numFmtId="0" fontId="5" fillId="0" borderId="210" xfId="0" applyFont="1" applyFill="1" applyBorder="1" applyAlignment="1">
      <alignment horizontal="left" vertical="center" wrapText="1"/>
    </xf>
    <xf numFmtId="0" fontId="5" fillId="0" borderId="211" xfId="0" applyFont="1" applyFill="1" applyBorder="1" applyAlignment="1">
      <alignment horizontal="left" vertical="center" wrapText="1"/>
    </xf>
    <xf numFmtId="0" fontId="5" fillId="0" borderId="150" xfId="0" applyFont="1" applyFill="1" applyBorder="1" applyAlignment="1">
      <alignment vertical="center" wrapText="1"/>
    </xf>
    <xf numFmtId="14" fontId="5" fillId="0" borderId="212" xfId="0" applyNumberFormat="1" applyFont="1" applyFill="1" applyBorder="1" applyAlignment="1">
      <alignment horizontal="center" vertical="center"/>
    </xf>
    <xf numFmtId="0" fontId="5" fillId="0" borderId="213" xfId="0" applyFont="1" applyFill="1" applyBorder="1" applyAlignment="1">
      <alignment vertical="center"/>
    </xf>
    <xf numFmtId="0" fontId="5" fillId="0" borderId="209" xfId="0" applyFont="1" applyFill="1" applyBorder="1" applyAlignment="1">
      <alignment vertical="center"/>
    </xf>
    <xf numFmtId="0" fontId="5" fillId="0" borderId="212" xfId="0" applyFont="1" applyFill="1" applyBorder="1" applyAlignment="1">
      <alignment vertical="center"/>
    </xf>
    <xf numFmtId="14" fontId="5" fillId="0" borderId="212" xfId="0" quotePrefix="1" applyNumberFormat="1" applyFont="1" applyFill="1" applyBorder="1" applyAlignment="1">
      <alignment horizontal="center" vertical="center"/>
    </xf>
    <xf numFmtId="0" fontId="5" fillId="0" borderId="212" xfId="0" applyFont="1" applyFill="1" applyBorder="1" applyAlignment="1">
      <alignment horizontal="right" vertical="center"/>
    </xf>
    <xf numFmtId="0" fontId="5" fillId="0" borderId="210" xfId="0" applyFont="1" applyFill="1" applyBorder="1" applyAlignment="1">
      <alignment horizontal="left" vertical="top" wrapText="1"/>
    </xf>
    <xf numFmtId="0" fontId="5" fillId="0" borderId="214" xfId="0" applyFont="1" applyFill="1" applyBorder="1" applyAlignment="1">
      <alignment vertical="center"/>
    </xf>
    <xf numFmtId="0" fontId="5" fillId="0" borderId="215" xfId="0" applyFont="1" applyFill="1" applyBorder="1" applyAlignment="1">
      <alignment horizontal="left" vertical="center" wrapText="1"/>
    </xf>
    <xf numFmtId="0" fontId="5" fillId="0" borderId="216" xfId="0" applyFont="1" applyFill="1" applyBorder="1" applyAlignment="1">
      <alignment vertical="center"/>
    </xf>
    <xf numFmtId="0" fontId="5" fillId="0" borderId="216" xfId="0" applyFont="1" applyFill="1" applyBorder="1" applyAlignment="1">
      <alignment horizontal="center" vertical="center"/>
    </xf>
    <xf numFmtId="14" fontId="5" fillId="0" borderId="216" xfId="0" quotePrefix="1" applyNumberFormat="1" applyFont="1" applyFill="1" applyBorder="1" applyAlignment="1">
      <alignment horizontal="center" vertical="center"/>
    </xf>
    <xf numFmtId="14" fontId="5" fillId="0" borderId="212" xfId="0" quotePrefix="1" applyNumberFormat="1" applyFont="1" applyFill="1" applyBorder="1" applyAlignment="1">
      <alignment horizontal="right" vertical="center"/>
    </xf>
    <xf numFmtId="0" fontId="5" fillId="0" borderId="218" xfId="0" applyFont="1" applyFill="1" applyBorder="1" applyAlignment="1">
      <alignment horizontal="left" vertical="center" wrapText="1"/>
    </xf>
    <xf numFmtId="14" fontId="5" fillId="0" borderId="216" xfId="0" quotePrefix="1" applyNumberFormat="1" applyFont="1" applyFill="1" applyBorder="1" applyAlignment="1">
      <alignment horizontal="right" vertical="center"/>
    </xf>
    <xf numFmtId="0" fontId="5" fillId="0" borderId="172" xfId="0" applyFont="1" applyFill="1" applyBorder="1" applyAlignment="1">
      <alignment horizontal="right" vertical="center"/>
    </xf>
    <xf numFmtId="0" fontId="5" fillId="0" borderId="212" xfId="0" applyFont="1" applyFill="1" applyBorder="1" applyAlignment="1">
      <alignment horizontal="center" vertical="center"/>
    </xf>
    <xf numFmtId="0" fontId="5" fillId="0" borderId="218" xfId="0" applyFont="1" applyFill="1" applyBorder="1" applyAlignment="1">
      <alignment vertical="center"/>
    </xf>
    <xf numFmtId="14" fontId="5" fillId="0" borderId="190" xfId="0" applyNumberFormat="1" applyFont="1" applyFill="1" applyBorder="1" applyAlignment="1">
      <alignment horizontal="center" vertical="center" wrapText="1"/>
    </xf>
    <xf numFmtId="0" fontId="5" fillId="0" borderId="101" xfId="0" applyFont="1" applyFill="1" applyBorder="1" applyAlignment="1"/>
    <xf numFmtId="0" fontId="5" fillId="0" borderId="190" xfId="0" applyFont="1" applyFill="1" applyBorder="1" applyAlignment="1">
      <alignment vertical="top" wrapText="1"/>
    </xf>
    <xf numFmtId="164" fontId="5" fillId="0" borderId="190" xfId="0" applyNumberFormat="1" applyFont="1" applyFill="1" applyBorder="1" applyAlignment="1">
      <alignment horizontal="center" vertical="center" wrapText="1"/>
    </xf>
    <xf numFmtId="0" fontId="5" fillId="0" borderId="209" xfId="0" applyFont="1" applyFill="1" applyBorder="1"/>
    <xf numFmtId="0" fontId="5" fillId="0" borderId="211" xfId="0" applyFont="1" applyFill="1" applyBorder="1" applyAlignment="1">
      <alignment vertical="center"/>
    </xf>
    <xf numFmtId="0" fontId="5" fillId="0" borderId="210" xfId="0" applyFont="1" applyFill="1" applyBorder="1" applyAlignment="1">
      <alignment vertical="center" wrapText="1"/>
    </xf>
    <xf numFmtId="0" fontId="5" fillId="0" borderId="210" xfId="0" applyFont="1" applyFill="1" applyBorder="1" applyAlignment="1">
      <alignment horizontal="center" vertical="center" wrapText="1"/>
    </xf>
    <xf numFmtId="14" fontId="5" fillId="0" borderId="210" xfId="0" applyNumberFormat="1" applyFont="1" applyFill="1" applyBorder="1" applyAlignment="1">
      <alignment horizontal="center" vertical="center" wrapText="1"/>
    </xf>
    <xf numFmtId="14" fontId="5" fillId="0" borderId="209" xfId="0" quotePrefix="1" applyNumberFormat="1" applyFont="1" applyFill="1" applyBorder="1" applyAlignment="1">
      <alignment horizontal="right" vertical="center"/>
    </xf>
    <xf numFmtId="0" fontId="5" fillId="0" borderId="218" xfId="0" applyFont="1" applyFill="1" applyBorder="1" applyAlignment="1">
      <alignment horizontal="left" vertical="top" wrapText="1"/>
    </xf>
    <xf numFmtId="0" fontId="5" fillId="0" borderId="205" xfId="0" applyFont="1" applyFill="1" applyBorder="1" applyAlignment="1">
      <alignment horizontal="left" vertical="center" wrapText="1"/>
    </xf>
    <xf numFmtId="0" fontId="5" fillId="0" borderId="92" xfId="0" applyFont="1" applyFill="1" applyBorder="1" applyAlignment="1">
      <alignment horizontal="left" vertical="center"/>
    </xf>
    <xf numFmtId="14" fontId="5" fillId="0" borderId="210" xfId="0" quotePrefix="1" applyNumberFormat="1" applyFont="1" applyFill="1" applyBorder="1" applyAlignment="1">
      <alignment horizontal="right" vertical="center" wrapText="1"/>
    </xf>
    <xf numFmtId="0" fontId="5" fillId="0" borderId="188" xfId="0" applyFont="1" applyFill="1" applyBorder="1" applyAlignment="1">
      <alignment horizontal="center" vertical="center"/>
    </xf>
    <xf numFmtId="0" fontId="5" fillId="0" borderId="220" xfId="0" applyFont="1" applyFill="1" applyBorder="1" applyAlignment="1">
      <alignment horizontal="center" vertical="center"/>
    </xf>
    <xf numFmtId="0" fontId="5" fillId="0" borderId="222" xfId="0" applyFont="1" applyFill="1" applyBorder="1" applyAlignment="1">
      <alignment horizontal="center" vertical="center"/>
    </xf>
    <xf numFmtId="0" fontId="5" fillId="0" borderId="222" xfId="0" quotePrefix="1" applyFont="1" applyFill="1" applyBorder="1" applyAlignment="1">
      <alignment horizontal="center" vertical="center"/>
    </xf>
    <xf numFmtId="0" fontId="2" fillId="0" borderId="222" xfId="0" applyFont="1" applyFill="1" applyBorder="1" applyAlignment="1">
      <alignment horizontal="center" vertical="center"/>
    </xf>
    <xf numFmtId="0" fontId="5" fillId="0" borderId="221" xfId="0" applyFont="1" applyFill="1" applyBorder="1" applyAlignment="1">
      <alignment horizontal="left" vertical="center"/>
    </xf>
    <xf numFmtId="14" fontId="5" fillId="0" borderId="222" xfId="0" applyNumberFormat="1" applyFont="1" applyFill="1" applyBorder="1" applyAlignment="1">
      <alignment horizontal="center" vertical="center"/>
    </xf>
    <xf numFmtId="0" fontId="5" fillId="0" borderId="215" xfId="0" applyFont="1" applyFill="1" applyBorder="1" applyAlignment="1">
      <alignment horizontal="left" vertical="top" wrapText="1"/>
    </xf>
    <xf numFmtId="0" fontId="5" fillId="0" borderId="209" xfId="0" applyFont="1" applyFill="1" applyBorder="1" applyAlignment="1">
      <alignment vertical="top" wrapText="1"/>
    </xf>
    <xf numFmtId="0" fontId="5" fillId="0" borderId="89" xfId="0" applyFont="1" applyFill="1" applyBorder="1" applyAlignment="1"/>
    <xf numFmtId="0" fontId="5" fillId="0" borderId="222" xfId="0" applyFont="1" applyFill="1" applyBorder="1" applyAlignment="1">
      <alignment vertical="center"/>
    </xf>
    <xf numFmtId="0" fontId="5" fillId="0" borderId="222" xfId="0" applyFont="1" applyFill="1" applyBorder="1" applyAlignment="1">
      <alignment horizontal="left" vertical="center" wrapText="1"/>
    </xf>
    <xf numFmtId="14" fontId="5" fillId="0" borderId="222" xfId="0" quotePrefix="1" applyNumberFormat="1" applyFont="1" applyFill="1" applyBorder="1" applyAlignment="1">
      <alignment horizontal="center" vertical="center"/>
    </xf>
    <xf numFmtId="0" fontId="5" fillId="0" borderId="222" xfId="0" applyFont="1" applyFill="1" applyBorder="1" applyAlignment="1">
      <alignment vertical="center" wrapText="1"/>
    </xf>
    <xf numFmtId="0" fontId="5" fillId="0" borderId="216" xfId="0" applyFont="1" applyFill="1" applyBorder="1" applyAlignment="1">
      <alignment horizontal="right" vertical="center"/>
    </xf>
    <xf numFmtId="0" fontId="5" fillId="0" borderId="89" xfId="0" applyFont="1" applyFill="1" applyBorder="1" applyAlignment="1">
      <alignment horizontal="left" vertical="center" wrapText="1"/>
    </xf>
    <xf numFmtId="0" fontId="5" fillId="0" borderId="209" xfId="0" applyFont="1" applyFill="1" applyBorder="1" applyAlignment="1">
      <alignment horizontal="center" vertical="center"/>
    </xf>
    <xf numFmtId="0" fontId="5" fillId="0" borderId="209" xfId="0" applyFont="1" applyFill="1" applyBorder="1" applyAlignment="1">
      <alignment vertical="top"/>
    </xf>
    <xf numFmtId="0" fontId="5" fillId="0" borderId="217" xfId="0" applyFont="1" applyFill="1" applyBorder="1" applyAlignment="1">
      <alignment horizontal="center" vertical="center"/>
    </xf>
    <xf numFmtId="0" fontId="5" fillId="0" borderId="216" xfId="0" applyFont="1" applyFill="1" applyBorder="1" applyAlignment="1">
      <alignment horizontal="left" vertical="center" wrapText="1"/>
    </xf>
    <xf numFmtId="14" fontId="5" fillId="0" borderId="215" xfId="0" quotePrefix="1" applyNumberFormat="1" applyFont="1" applyFill="1" applyBorder="1" applyAlignment="1">
      <alignment horizontal="center" vertical="center"/>
    </xf>
    <xf numFmtId="14" fontId="5" fillId="0" borderId="205" xfId="0" quotePrefix="1" applyNumberFormat="1" applyFont="1" applyFill="1" applyBorder="1" applyAlignment="1">
      <alignment horizontal="right" vertical="center"/>
    </xf>
    <xf numFmtId="0" fontId="5" fillId="0" borderId="218" xfId="0" applyFont="1" applyFill="1" applyBorder="1" applyAlignment="1">
      <alignment horizontal="left" vertical="top"/>
    </xf>
    <xf numFmtId="0" fontId="5" fillId="0" borderId="190" xfId="0" applyFont="1" applyFill="1" applyBorder="1" applyAlignment="1">
      <alignment vertical="top"/>
    </xf>
    <xf numFmtId="0" fontId="5" fillId="0" borderId="223" xfId="0" applyFont="1" applyFill="1" applyBorder="1" applyAlignment="1">
      <alignment horizontal="left" vertical="center"/>
    </xf>
    <xf numFmtId="0" fontId="5" fillId="0" borderId="218" xfId="0" applyFont="1" applyFill="1" applyBorder="1" applyAlignment="1">
      <alignment horizontal="center" vertical="center"/>
    </xf>
    <xf numFmtId="14" fontId="5" fillId="0" borderId="190" xfId="0" applyNumberFormat="1" applyFont="1" applyFill="1" applyBorder="1" applyAlignment="1">
      <alignment horizontal="center" vertical="center"/>
    </xf>
    <xf numFmtId="0" fontId="5" fillId="0" borderId="209" xfId="0" applyFont="1" applyFill="1" applyBorder="1" applyAlignment="1"/>
    <xf numFmtId="14" fontId="5" fillId="0" borderId="221" xfId="0" applyNumberFormat="1" applyFont="1" applyFill="1" applyBorder="1" applyAlignment="1">
      <alignment horizontal="left" vertical="center"/>
    </xf>
    <xf numFmtId="0" fontId="5" fillId="0" borderId="222" xfId="0" applyFont="1" applyFill="1" applyBorder="1" applyAlignment="1">
      <alignment vertical="top"/>
    </xf>
    <xf numFmtId="0" fontId="5" fillId="0" borderId="89" xfId="0" quotePrefix="1" applyFont="1" applyFill="1" applyBorder="1" applyAlignment="1">
      <alignment horizontal="center" vertical="center"/>
    </xf>
    <xf numFmtId="0" fontId="5" fillId="0" borderId="84" xfId="0" applyFont="1" applyFill="1" applyBorder="1" applyAlignment="1">
      <alignment horizontal="left" vertical="center"/>
    </xf>
    <xf numFmtId="14" fontId="5" fillId="0" borderId="188" xfId="0" quotePrefix="1" applyNumberFormat="1" applyFont="1" applyFill="1" applyBorder="1" applyAlignment="1">
      <alignment horizontal="right" vertical="center" wrapText="1"/>
    </xf>
    <xf numFmtId="0" fontId="5" fillId="0" borderId="223" xfId="0" applyFont="1" applyFill="1" applyBorder="1" applyAlignment="1">
      <alignment horizontal="left" vertical="center" wrapText="1"/>
    </xf>
    <xf numFmtId="14" fontId="5" fillId="0" borderId="101" xfId="0" applyNumberFormat="1" applyFont="1" applyFill="1" applyBorder="1" applyAlignment="1">
      <alignment horizontal="center" vertical="center"/>
    </xf>
    <xf numFmtId="0" fontId="5" fillId="0" borderId="215" xfId="0" applyFont="1" applyFill="1" applyBorder="1" applyAlignment="1">
      <alignment horizontal="center" vertical="center" wrapText="1"/>
    </xf>
    <xf numFmtId="0" fontId="5" fillId="0" borderId="216" xfId="0" applyFont="1" applyFill="1" applyBorder="1"/>
    <xf numFmtId="14" fontId="5" fillId="0" borderId="209" xfId="0" quotePrefix="1" applyNumberFormat="1" applyFont="1" applyFill="1" applyBorder="1" applyAlignment="1">
      <alignment horizontal="center" vertical="center" wrapText="1"/>
    </xf>
    <xf numFmtId="0" fontId="5" fillId="0" borderId="172" xfId="0" applyFont="1" applyFill="1" applyBorder="1" applyAlignment="1"/>
    <xf numFmtId="0" fontId="5" fillId="0" borderId="82" xfId="0" applyFont="1" applyFill="1" applyBorder="1" applyAlignment="1">
      <alignment vertical="top"/>
    </xf>
    <xf numFmtId="0" fontId="5" fillId="0" borderId="212" xfId="0" applyFont="1" applyFill="1" applyBorder="1" applyAlignment="1">
      <alignment vertical="top"/>
    </xf>
    <xf numFmtId="0" fontId="5" fillId="0" borderId="90" xfId="0" applyFont="1" applyFill="1" applyBorder="1" applyAlignment="1">
      <alignment horizontal="left" wrapText="1"/>
    </xf>
    <xf numFmtId="0" fontId="5" fillId="0" borderId="90" xfId="0" applyFont="1" applyFill="1" applyBorder="1" applyAlignment="1">
      <alignment horizontal="center"/>
    </xf>
    <xf numFmtId="0" fontId="5" fillId="0" borderId="216" xfId="0" applyFont="1" applyFill="1" applyBorder="1" applyAlignment="1">
      <alignment horizontal="center" vertical="center" wrapText="1"/>
    </xf>
    <xf numFmtId="0" fontId="5" fillId="0" borderId="205" xfId="0" quotePrefix="1" applyFont="1" applyFill="1" applyBorder="1" applyAlignment="1">
      <alignment horizontal="right" vertical="center" wrapText="1"/>
    </xf>
    <xf numFmtId="14" fontId="5" fillId="0" borderId="211" xfId="0" applyNumberFormat="1" applyFont="1" applyFill="1" applyBorder="1" applyAlignment="1">
      <alignment horizontal="center" vertical="center" wrapText="1"/>
    </xf>
    <xf numFmtId="14" fontId="5" fillId="0" borderId="225" xfId="0" applyNumberFormat="1" applyFont="1" applyFill="1" applyBorder="1" applyAlignment="1">
      <alignment horizontal="center" vertical="center"/>
    </xf>
    <xf numFmtId="0" fontId="5" fillId="0" borderId="216" xfId="0" applyFont="1" applyFill="1" applyBorder="1" applyAlignment="1">
      <alignment vertical="top"/>
    </xf>
    <xf numFmtId="14" fontId="5" fillId="0" borderId="82" xfId="0" applyNumberFormat="1" applyFont="1" applyFill="1" applyBorder="1" applyAlignment="1">
      <alignment horizontal="center" vertical="center"/>
    </xf>
    <xf numFmtId="0" fontId="5" fillId="0" borderId="218" xfId="0" applyFont="1" applyFill="1" applyBorder="1" applyAlignment="1"/>
    <xf numFmtId="0" fontId="5" fillId="0" borderId="217" xfId="0" applyFont="1" applyFill="1" applyBorder="1" applyAlignment="1">
      <alignment horizontal="left" vertical="center"/>
    </xf>
    <xf numFmtId="14" fontId="5" fillId="0" borderId="218" xfId="0" quotePrefix="1" applyNumberFormat="1" applyFont="1" applyFill="1" applyBorder="1" applyAlignment="1">
      <alignment horizontal="center" vertical="center"/>
    </xf>
    <xf numFmtId="0" fontId="5" fillId="0" borderId="216" xfId="0" applyFont="1" applyFill="1" applyBorder="1" applyAlignment="1"/>
    <xf numFmtId="0" fontId="5" fillId="0" borderId="211" xfId="0" applyFont="1" applyFill="1" applyBorder="1" applyAlignment="1">
      <alignment wrapText="1"/>
    </xf>
    <xf numFmtId="0" fontId="5" fillId="0" borderId="219" xfId="0" applyFont="1" applyFill="1" applyBorder="1" applyAlignment="1">
      <alignment wrapText="1"/>
    </xf>
    <xf numFmtId="0" fontId="5" fillId="0" borderId="226" xfId="0" applyFont="1" applyFill="1" applyBorder="1" applyAlignment="1">
      <alignment horizontal="center" vertical="center" wrapText="1"/>
    </xf>
    <xf numFmtId="14" fontId="5" fillId="0" borderId="211" xfId="0" quotePrefix="1" applyNumberFormat="1" applyFont="1" applyFill="1" applyBorder="1" applyAlignment="1">
      <alignment horizontal="center" vertical="center" wrapText="1"/>
    </xf>
    <xf numFmtId="0" fontId="5" fillId="0" borderId="217" xfId="0" applyFont="1" applyFill="1" applyBorder="1" applyAlignment="1"/>
    <xf numFmtId="0" fontId="5" fillId="0" borderId="225" xfId="0" applyFont="1" applyFill="1" applyBorder="1" applyAlignment="1">
      <alignment wrapText="1"/>
    </xf>
    <xf numFmtId="0" fontId="5" fillId="0" borderId="101" xfId="0" applyFont="1" applyFill="1" applyBorder="1" applyAlignment="1">
      <alignment wrapText="1"/>
    </xf>
    <xf numFmtId="0" fontId="5" fillId="0" borderId="222" xfId="0" applyFont="1" applyFill="1" applyBorder="1" applyAlignment="1">
      <alignment wrapText="1"/>
    </xf>
    <xf numFmtId="0" fontId="5" fillId="0" borderId="225" xfId="0" quotePrefix="1" applyFont="1" applyFill="1" applyBorder="1" applyAlignment="1">
      <alignment horizontal="center" vertical="center"/>
    </xf>
    <xf numFmtId="14" fontId="5" fillId="0" borderId="225" xfId="0" applyNumberFormat="1" applyFont="1" applyFill="1" applyBorder="1" applyAlignment="1">
      <alignment horizontal="center" vertical="center" wrapText="1"/>
    </xf>
    <xf numFmtId="0" fontId="5" fillId="0" borderId="225" xfId="0" applyFont="1" applyFill="1" applyBorder="1" applyAlignment="1"/>
    <xf numFmtId="0" fontId="5" fillId="0" borderId="215" xfId="0" applyFont="1" applyFill="1" applyBorder="1" applyAlignment="1">
      <alignment wrapText="1"/>
    </xf>
    <xf numFmtId="0" fontId="5" fillId="0" borderId="209" xfId="0" applyFont="1" applyFill="1" applyBorder="1" applyAlignment="1">
      <alignment wrapText="1"/>
    </xf>
    <xf numFmtId="14" fontId="5" fillId="0" borderId="215" xfId="0" applyNumberFormat="1" applyFont="1" applyFill="1" applyBorder="1" applyAlignment="1">
      <alignment horizontal="center" vertical="center" wrapText="1"/>
    </xf>
    <xf numFmtId="0" fontId="5" fillId="0" borderId="215" xfId="0" applyFont="1" applyFill="1" applyBorder="1" applyAlignment="1"/>
    <xf numFmtId="0" fontId="5" fillId="0" borderId="82" xfId="0" applyFont="1" applyFill="1" applyBorder="1" applyAlignment="1"/>
    <xf numFmtId="0" fontId="5" fillId="0" borderId="212" xfId="0" applyFont="1" applyFill="1" applyBorder="1" applyAlignment="1"/>
    <xf numFmtId="0" fontId="5" fillId="0" borderId="172" xfId="0" applyFont="1" applyFill="1" applyBorder="1" applyAlignment="1">
      <alignment wrapText="1"/>
    </xf>
    <xf numFmtId="0" fontId="5" fillId="0" borderId="188" xfId="0" applyFont="1" applyFill="1" applyBorder="1" applyAlignment="1"/>
    <xf numFmtId="0" fontId="5" fillId="0" borderId="80" xfId="0" applyFont="1" applyFill="1" applyBorder="1" applyAlignment="1">
      <alignment wrapText="1"/>
    </xf>
    <xf numFmtId="14" fontId="5" fillId="0" borderId="89" xfId="0" applyNumberFormat="1" applyFont="1" applyFill="1" applyBorder="1" applyAlignment="1">
      <alignment horizontal="center" vertical="center" wrapText="1"/>
    </xf>
    <xf numFmtId="0" fontId="5" fillId="0" borderId="218" xfId="0" applyFont="1" applyFill="1" applyBorder="1" applyAlignment="1">
      <alignment wrapText="1"/>
    </xf>
    <xf numFmtId="0" fontId="5" fillId="0" borderId="227" xfId="0" applyFont="1" applyFill="1" applyBorder="1" applyAlignment="1">
      <alignment wrapText="1"/>
    </xf>
    <xf numFmtId="14" fontId="5" fillId="0" borderId="69" xfId="0" applyNumberFormat="1" applyFont="1" applyFill="1" applyBorder="1" applyAlignment="1">
      <alignment horizontal="center" vertical="center"/>
    </xf>
    <xf numFmtId="0" fontId="5" fillId="0" borderId="150" xfId="0" applyFont="1" applyFill="1" applyBorder="1" applyAlignment="1">
      <alignment wrapText="1"/>
    </xf>
    <xf numFmtId="14" fontId="5" fillId="0" borderId="222" xfId="0" quotePrefix="1" applyNumberFormat="1" applyFont="1" applyFill="1" applyBorder="1" applyAlignment="1">
      <alignment horizontal="left" vertical="center" wrapText="1"/>
    </xf>
    <xf numFmtId="0" fontId="5" fillId="0" borderId="80" xfId="0" applyFont="1" applyFill="1" applyBorder="1" applyAlignment="1"/>
    <xf numFmtId="0" fontId="5" fillId="0" borderId="222" xfId="0" applyFont="1" applyFill="1" applyBorder="1" applyAlignment="1"/>
    <xf numFmtId="14" fontId="5" fillId="0" borderId="89" xfId="0" applyNumberFormat="1" applyFont="1" applyFill="1" applyBorder="1" applyAlignment="1">
      <alignment horizontal="center" vertical="center"/>
    </xf>
    <xf numFmtId="14" fontId="5" fillId="0" borderId="217" xfId="0" quotePrefix="1" applyNumberFormat="1" applyFont="1" applyFill="1" applyBorder="1" applyAlignment="1">
      <alignment horizontal="right" vertical="center" wrapText="1"/>
    </xf>
    <xf numFmtId="14" fontId="5" fillId="0" borderId="215" xfId="0" quotePrefix="1" applyNumberFormat="1" applyFont="1" applyFill="1" applyBorder="1" applyAlignment="1">
      <alignment horizontal="center" vertical="center" wrapText="1"/>
    </xf>
    <xf numFmtId="14" fontId="5" fillId="0" borderId="80" xfId="0" applyNumberFormat="1" applyFont="1" applyFill="1" applyBorder="1" applyAlignment="1">
      <alignment horizontal="center" vertical="center" wrapText="1"/>
    </xf>
    <xf numFmtId="14" fontId="5" fillId="0" borderId="218" xfId="0" applyNumberFormat="1" applyFont="1" applyFill="1" applyBorder="1" applyAlignment="1">
      <alignment horizontal="center" vertical="center" wrapText="1"/>
    </xf>
    <xf numFmtId="14" fontId="5" fillId="0" borderId="80" xfId="0" applyNumberFormat="1" applyFont="1" applyFill="1" applyBorder="1" applyAlignment="1">
      <alignment horizontal="center" vertical="center"/>
    </xf>
    <xf numFmtId="14" fontId="5" fillId="0" borderId="218" xfId="0" quotePrefix="1" applyNumberFormat="1" applyFont="1" applyFill="1" applyBorder="1" applyAlignment="1">
      <alignment horizontal="center" vertical="center" wrapText="1"/>
    </xf>
    <xf numFmtId="0" fontId="5" fillId="0" borderId="215" xfId="0" applyFont="1" applyFill="1" applyBorder="1" applyAlignment="1">
      <alignment horizontal="center" vertical="center"/>
    </xf>
    <xf numFmtId="0" fontId="5" fillId="0" borderId="69" xfId="0" quotePrefix="1" applyFont="1" applyFill="1" applyBorder="1" applyAlignment="1">
      <alignment horizontal="center" vertical="center"/>
    </xf>
    <xf numFmtId="0" fontId="5" fillId="0" borderId="98" xfId="0" applyFont="1" applyFill="1" applyBorder="1" applyAlignment="1">
      <alignment horizontal="left" vertical="top" wrapText="1"/>
    </xf>
    <xf numFmtId="0" fontId="5" fillId="0" borderId="82" xfId="0" applyFont="1" applyFill="1" applyBorder="1" applyAlignment="1">
      <alignment vertical="top" wrapText="1"/>
    </xf>
    <xf numFmtId="0" fontId="5" fillId="0" borderId="98" xfId="0" quotePrefix="1" applyFont="1" applyFill="1" applyBorder="1" applyAlignment="1">
      <alignment horizontal="center" vertical="top" wrapText="1"/>
    </xf>
    <xf numFmtId="14" fontId="5" fillId="0" borderId="69" xfId="0" applyNumberFormat="1" applyFont="1" applyFill="1" applyBorder="1" applyAlignment="1">
      <alignment horizontal="center" vertical="center" wrapText="1"/>
    </xf>
    <xf numFmtId="14" fontId="5" fillId="0" borderId="90" xfId="0" applyNumberFormat="1" applyFont="1" applyFill="1" applyBorder="1" applyAlignment="1">
      <alignment horizontal="center" vertical="center" wrapText="1"/>
    </xf>
    <xf numFmtId="0" fontId="5" fillId="0" borderId="98" xfId="0" applyFont="1" applyFill="1" applyBorder="1" applyAlignment="1">
      <alignment horizontal="center" vertical="center" wrapText="1"/>
    </xf>
    <xf numFmtId="0" fontId="5" fillId="0" borderId="92" xfId="0" applyFont="1" applyFill="1" applyBorder="1" applyAlignment="1"/>
    <xf numFmtId="0" fontId="5" fillId="0" borderId="211" xfId="0" applyFont="1" applyFill="1" applyBorder="1" applyAlignment="1"/>
    <xf numFmtId="0" fontId="5" fillId="0" borderId="101" xfId="0" quotePrefix="1" applyFont="1" applyFill="1" applyBorder="1" applyAlignment="1">
      <alignment horizontal="center" vertical="center"/>
    </xf>
    <xf numFmtId="0" fontId="11" fillId="0" borderId="109" xfId="0" applyFont="1" applyFill="1" applyBorder="1" applyAlignment="1">
      <alignment horizontal="left"/>
    </xf>
    <xf numFmtId="14" fontId="11" fillId="0" borderId="109" xfId="0" quotePrefix="1" applyNumberFormat="1" applyFont="1" applyFill="1" applyBorder="1" applyAlignment="1">
      <alignment horizontal="center" vertical="center"/>
    </xf>
    <xf numFmtId="0" fontId="11" fillId="0" borderId="109" xfId="0" applyFont="1" applyFill="1" applyBorder="1" applyAlignment="1">
      <alignment vertical="center" wrapText="1"/>
    </xf>
    <xf numFmtId="14" fontId="2" fillId="0" borderId="109" xfId="0" applyNumberFormat="1" applyFont="1" applyFill="1" applyBorder="1" applyAlignment="1">
      <alignment horizontal="left" vertical="center"/>
    </xf>
    <xf numFmtId="0" fontId="11" fillId="0" borderId="109" xfId="0" applyFont="1" applyFill="1" applyBorder="1" applyAlignment="1">
      <alignment horizontal="left" vertical="center" wrapText="1"/>
    </xf>
    <xf numFmtId="0" fontId="41" fillId="0" borderId="109" xfId="0" applyFont="1" applyFill="1" applyBorder="1"/>
    <xf numFmtId="0" fontId="11" fillId="0" borderId="109" xfId="0" applyFont="1" applyFill="1" applyBorder="1" applyAlignment="1">
      <alignment horizontal="right" vertical="center"/>
    </xf>
    <xf numFmtId="0" fontId="2" fillId="0" borderId="109" xfId="0" applyFont="1" applyFill="1" applyBorder="1" applyAlignment="1">
      <alignment horizontal="left" vertical="center"/>
    </xf>
    <xf numFmtId="0" fontId="11" fillId="0" borderId="109" xfId="0" applyFont="1" applyFill="1" applyBorder="1" applyAlignment="1">
      <alignment horizontal="left" vertical="center"/>
    </xf>
    <xf numFmtId="0" fontId="11" fillId="0" borderId="109" xfId="0" applyFont="1" applyFill="1" applyBorder="1" applyAlignment="1"/>
    <xf numFmtId="0" fontId="2" fillId="0" borderId="109" xfId="0" applyFont="1" applyFill="1" applyBorder="1"/>
    <xf numFmtId="0" fontId="11" fillId="0" borderId="109" xfId="0" applyFont="1" applyFill="1" applyBorder="1" applyAlignment="1">
      <alignment vertical="center"/>
    </xf>
    <xf numFmtId="0" fontId="11" fillId="0" borderId="109" xfId="0" applyFont="1" applyFill="1" applyBorder="1"/>
    <xf numFmtId="14" fontId="2" fillId="0" borderId="109" xfId="0" quotePrefix="1" applyNumberFormat="1" applyFont="1" applyFill="1" applyBorder="1" applyAlignment="1">
      <alignment horizontal="center" vertical="center"/>
    </xf>
    <xf numFmtId="14" fontId="11" fillId="0" borderId="109" xfId="0" quotePrefix="1" applyNumberFormat="1" applyFont="1" applyFill="1" applyBorder="1" applyAlignment="1">
      <alignment horizontal="center" vertical="center" wrapText="1"/>
    </xf>
    <xf numFmtId="0" fontId="0" fillId="0" borderId="109" xfId="0" applyFill="1" applyBorder="1"/>
    <xf numFmtId="0" fontId="11" fillId="0" borderId="109" xfId="0" applyFont="1" applyFill="1" applyBorder="1" applyAlignment="1">
      <alignment wrapText="1"/>
    </xf>
    <xf numFmtId="0" fontId="35" fillId="0" borderId="209" xfId="0" applyFont="1" applyFill="1" applyBorder="1" applyAlignment="1">
      <alignment vertical="center"/>
    </xf>
    <xf numFmtId="0" fontId="33" fillId="0" borderId="109" xfId="0" quotePrefix="1" applyFont="1" applyFill="1" applyBorder="1" applyAlignment="1">
      <alignment horizontal="center" vertical="center"/>
    </xf>
    <xf numFmtId="0" fontId="34" fillId="0" borderId="109" xfId="0" applyFont="1" applyFill="1" applyBorder="1" applyAlignment="1">
      <alignment horizontal="left"/>
    </xf>
    <xf numFmtId="0" fontId="34" fillId="0" borderId="109" xfId="0" applyFont="1" applyFill="1" applyBorder="1" applyAlignment="1">
      <alignment horizontal="left" vertical="center"/>
    </xf>
    <xf numFmtId="14" fontId="34" fillId="0" borderId="109" xfId="0" quotePrefix="1" applyNumberFormat="1" applyFont="1" applyFill="1" applyBorder="1" applyAlignment="1">
      <alignment horizontal="center"/>
    </xf>
    <xf numFmtId="14" fontId="34" fillId="0" borderId="109" xfId="0" applyNumberFormat="1" applyFont="1" applyFill="1" applyBorder="1" applyAlignment="1">
      <alignment horizontal="left" vertical="center"/>
    </xf>
    <xf numFmtId="0" fontId="33" fillId="0" borderId="209" xfId="0" quotePrefix="1" applyFont="1" applyFill="1" applyBorder="1" applyAlignment="1">
      <alignment horizontal="center" vertical="center"/>
    </xf>
    <xf numFmtId="0" fontId="34" fillId="0" borderId="209" xfId="0" applyFont="1" applyFill="1" applyBorder="1" applyAlignment="1">
      <alignment vertical="center"/>
    </xf>
    <xf numFmtId="0" fontId="36" fillId="0" borderId="209" xfId="0" applyFont="1" applyFill="1" applyBorder="1" applyAlignment="1">
      <alignment horizontal="left" vertical="center"/>
    </xf>
    <xf numFmtId="14" fontId="35" fillId="0" borderId="209" xfId="0" quotePrefix="1" applyNumberFormat="1" applyFont="1" applyFill="1" applyBorder="1" applyAlignment="1">
      <alignment horizontal="center" vertical="center"/>
    </xf>
    <xf numFmtId="14" fontId="35" fillId="0" borderId="209" xfId="0" applyNumberFormat="1" applyFont="1" applyFill="1" applyBorder="1" applyAlignment="1">
      <alignment horizontal="left" vertical="center"/>
    </xf>
    <xf numFmtId="0" fontId="35" fillId="0" borderId="209" xfId="0" applyFont="1" applyFill="1" applyBorder="1" applyAlignment="1">
      <alignment horizontal="center" vertical="center"/>
    </xf>
    <xf numFmtId="0" fontId="34" fillId="0" borderId="209" xfId="0" applyFont="1" applyFill="1" applyBorder="1" applyAlignment="1">
      <alignment horizontal="left" vertical="center"/>
    </xf>
    <xf numFmtId="0" fontId="2" fillId="0" borderId="109" xfId="0" quotePrefix="1" applyFont="1" applyFill="1" applyBorder="1" applyAlignment="1">
      <alignment horizontal="center"/>
    </xf>
    <xf numFmtId="0" fontId="2" fillId="0" borderId="109" xfId="0" applyFont="1" applyFill="1" applyBorder="1" applyAlignment="1">
      <alignment horizontal="left"/>
    </xf>
    <xf numFmtId="14" fontId="2" fillId="0" borderId="109" xfId="0" quotePrefix="1" applyNumberFormat="1" applyFont="1" applyFill="1" applyBorder="1" applyAlignment="1">
      <alignment horizontal="center"/>
    </xf>
    <xf numFmtId="0" fontId="2" fillId="0" borderId="109" xfId="0" quotePrefix="1" applyFont="1" applyFill="1" applyBorder="1" applyAlignment="1">
      <alignment horizontal="center" vertical="center"/>
    </xf>
    <xf numFmtId="0" fontId="11" fillId="0" borderId="109" xfId="0" applyFont="1" applyFill="1" applyBorder="1" applyAlignment="1">
      <alignment horizontal="center"/>
    </xf>
    <xf numFmtId="14" fontId="11" fillId="0" borderId="109" xfId="0" quotePrefix="1" applyNumberFormat="1" applyFont="1" applyFill="1" applyBorder="1" applyAlignment="1">
      <alignment horizontal="center"/>
    </xf>
    <xf numFmtId="14" fontId="11" fillId="0" borderId="109" xfId="0" applyNumberFormat="1" applyFont="1" applyFill="1" applyBorder="1" applyAlignment="1">
      <alignment horizontal="left" vertical="center"/>
    </xf>
    <xf numFmtId="14" fontId="2" fillId="0" borderId="109" xfId="0" applyNumberFormat="1" applyFont="1" applyFill="1" applyBorder="1" applyAlignment="1">
      <alignment horizontal="center" vertical="center"/>
    </xf>
    <xf numFmtId="0" fontId="0" fillId="0" borderId="109" xfId="0" applyFill="1" applyBorder="1" applyAlignment="1">
      <alignment horizontal="right" vertical="center"/>
    </xf>
    <xf numFmtId="0" fontId="41" fillId="0" borderId="109" xfId="0" applyFont="1" applyFill="1" applyBorder="1" applyAlignment="1">
      <alignment horizontal="left" vertical="center"/>
    </xf>
    <xf numFmtId="0" fontId="41" fillId="0" borderId="109" xfId="0" applyFont="1" applyFill="1" applyBorder="1" applyAlignment="1">
      <alignment horizontal="center" vertical="center"/>
    </xf>
    <xf numFmtId="0" fontId="11" fillId="0" borderId="90" xfId="0" applyFont="1" applyFill="1" applyBorder="1" applyAlignment="1">
      <alignment vertical="center"/>
    </xf>
    <xf numFmtId="14" fontId="11" fillId="0" borderId="109" xfId="0" applyNumberFormat="1" applyFont="1" applyFill="1" applyBorder="1" applyAlignment="1">
      <alignment horizontal="center" vertical="center"/>
    </xf>
    <xf numFmtId="0" fontId="2" fillId="0" borderId="109" xfId="0" quotePrefix="1" applyNumberFormat="1" applyFont="1" applyFill="1" applyBorder="1" applyAlignment="1">
      <alignment horizontal="center"/>
    </xf>
    <xf numFmtId="14" fontId="11" fillId="0" borderId="109" xfId="0" applyNumberFormat="1" applyFont="1" applyFill="1" applyBorder="1" applyAlignment="1">
      <alignment horizontal="center"/>
    </xf>
    <xf numFmtId="14" fontId="2" fillId="0" borderId="110" xfId="0" quotePrefix="1" applyNumberFormat="1" applyFont="1" applyFill="1" applyBorder="1" applyAlignment="1">
      <alignment horizontal="center"/>
    </xf>
    <xf numFmtId="0" fontId="5" fillId="0" borderId="157" xfId="0" applyFont="1" applyFill="1" applyBorder="1" applyAlignment="1">
      <alignment vertical="center" wrapText="1"/>
    </xf>
    <xf numFmtId="0" fontId="2" fillId="0" borderId="228" xfId="0" applyFont="1" applyFill="1" applyBorder="1" applyAlignment="1">
      <alignment horizontal="left"/>
    </xf>
    <xf numFmtId="0" fontId="2" fillId="0" borderId="228" xfId="0" applyFont="1" applyFill="1" applyBorder="1" applyAlignment="1">
      <alignment horizontal="center"/>
    </xf>
    <xf numFmtId="14" fontId="2" fillId="0" borderId="228" xfId="0" quotePrefix="1" applyNumberFormat="1" applyFont="1" applyFill="1" applyBorder="1" applyAlignment="1">
      <alignment horizontal="center"/>
    </xf>
    <xf numFmtId="14" fontId="2" fillId="0" borderId="228" xfId="0" applyNumberFormat="1" applyFont="1" applyFill="1" applyBorder="1" applyAlignment="1">
      <alignment horizontal="left" vertical="center"/>
    </xf>
    <xf numFmtId="0" fontId="5" fillId="2" borderId="0" xfId="0" applyFont="1" applyFill="1"/>
    <xf numFmtId="0" fontId="33" fillId="0" borderId="97" xfId="0" applyFont="1" applyFill="1" applyBorder="1" applyAlignment="1">
      <alignment horizontal="left" vertical="center"/>
    </xf>
    <xf numFmtId="14" fontId="34" fillId="0" borderId="97" xfId="0" quotePrefix="1" applyNumberFormat="1" applyFont="1" applyFill="1" applyBorder="1" applyAlignment="1">
      <alignment horizontal="center"/>
    </xf>
    <xf numFmtId="14" fontId="34" fillId="0" borderId="97" xfId="0" applyNumberFormat="1" applyFont="1" applyFill="1" applyBorder="1" applyAlignment="1">
      <alignment horizontal="left" vertical="center"/>
    </xf>
    <xf numFmtId="0" fontId="35" fillId="0" borderId="97" xfId="0" applyFont="1" applyFill="1" applyBorder="1" applyAlignment="1">
      <alignment vertical="center"/>
    </xf>
    <xf numFmtId="0" fontId="34" fillId="0" borderId="228" xfId="0" applyFont="1" applyFill="1" applyBorder="1" applyAlignment="1">
      <alignment horizontal="center" vertical="center"/>
    </xf>
    <xf numFmtId="0" fontId="33" fillId="0" borderId="97" xfId="0" applyFont="1" applyFill="1" applyBorder="1" applyAlignment="1">
      <alignment horizontal="center"/>
    </xf>
    <xf numFmtId="0" fontId="33" fillId="0" borderId="228" xfId="0" applyFont="1" applyFill="1" applyBorder="1" applyAlignment="1">
      <alignment horizontal="center" vertical="center"/>
    </xf>
    <xf numFmtId="0" fontId="33" fillId="0" borderId="228" xfId="0" applyFont="1" applyFill="1" applyBorder="1"/>
    <xf numFmtId="0" fontId="33" fillId="0" borderId="228" xfId="0" applyFont="1" applyFill="1" applyBorder="1" applyAlignment="1">
      <alignment horizontal="center"/>
    </xf>
    <xf numFmtId="0" fontId="2" fillId="0" borderId="228" xfId="0" applyFont="1" applyFill="1" applyBorder="1" applyAlignment="1">
      <alignment horizontal="left" vertical="center"/>
    </xf>
    <xf numFmtId="14" fontId="5" fillId="0" borderId="10" xfId="0" quotePrefix="1" applyNumberFormat="1" applyFont="1" applyFill="1" applyBorder="1" applyAlignment="1">
      <alignment horizontal="left" vertical="center"/>
    </xf>
    <xf numFmtId="0" fontId="33" fillId="0" borderId="228" xfId="0" quotePrefix="1" applyFont="1" applyFill="1" applyBorder="1" applyAlignment="1">
      <alignment horizontal="center"/>
    </xf>
    <xf numFmtId="0" fontId="2" fillId="0" borderId="166" xfId="0" applyFont="1" applyFill="1" applyBorder="1"/>
    <xf numFmtId="0" fontId="0" fillId="0" borderId="228" xfId="0" applyFill="1" applyBorder="1" applyAlignment="1">
      <alignment horizontal="center" vertical="center"/>
    </xf>
    <xf numFmtId="0" fontId="0" fillId="0" borderId="228" xfId="0" applyFill="1" applyBorder="1" applyAlignment="1">
      <alignment horizontal="right" vertical="center"/>
    </xf>
    <xf numFmtId="0" fontId="37" fillId="0" borderId="0" xfId="0" applyFont="1" applyFill="1" applyBorder="1"/>
    <xf numFmtId="0" fontId="2" fillId="0" borderId="228" xfId="0" applyFont="1" applyFill="1" applyBorder="1" applyAlignment="1">
      <alignment vertical="center"/>
    </xf>
    <xf numFmtId="0" fontId="11" fillId="0" borderId="228" xfId="0" applyFont="1" applyFill="1" applyBorder="1" applyAlignment="1">
      <alignment horizontal="left" vertical="center"/>
    </xf>
    <xf numFmtId="0" fontId="11" fillId="0" borderId="228" xfId="0" applyFont="1" applyFill="1" applyBorder="1" applyAlignment="1">
      <alignment horizontal="left" vertical="center" wrapText="1"/>
    </xf>
    <xf numFmtId="0" fontId="5" fillId="0" borderId="224" xfId="0" applyFont="1" applyFill="1" applyBorder="1"/>
    <xf numFmtId="0" fontId="35" fillId="0" borderId="233" xfId="0" applyFont="1" applyFill="1" applyBorder="1" applyAlignment="1">
      <alignment vertical="center"/>
    </xf>
    <xf numFmtId="0" fontId="34" fillId="0" borderId="228" xfId="0" applyFont="1" applyFill="1" applyBorder="1" applyAlignment="1">
      <alignment horizontal="left" vertical="center"/>
    </xf>
    <xf numFmtId="14" fontId="34" fillId="0" borderId="228" xfId="0" applyNumberFormat="1" applyFont="1" applyFill="1" applyBorder="1" applyAlignment="1">
      <alignment horizontal="left" vertical="center"/>
    </xf>
    <xf numFmtId="0" fontId="34" fillId="0" borderId="228" xfId="0" applyFont="1" applyFill="1" applyBorder="1" applyAlignment="1">
      <alignment horizontal="left"/>
    </xf>
    <xf numFmtId="14" fontId="34" fillId="0" borderId="228" xfId="0" quotePrefix="1" applyNumberFormat="1" applyFont="1" applyFill="1" applyBorder="1" applyAlignment="1">
      <alignment horizontal="center"/>
    </xf>
    <xf numFmtId="0" fontId="34" fillId="0" borderId="228" xfId="0" applyFont="1" applyFill="1" applyBorder="1" applyAlignment="1">
      <alignment vertical="center"/>
    </xf>
    <xf numFmtId="0" fontId="33" fillId="0" borderId="228" xfId="0" applyFont="1" applyFill="1" applyBorder="1" applyAlignment="1">
      <alignment horizontal="left" vertical="center"/>
    </xf>
    <xf numFmtId="0" fontId="35" fillId="0" borderId="97" xfId="0" applyFont="1" applyFill="1" applyBorder="1" applyAlignment="1">
      <alignment horizontal="left"/>
    </xf>
    <xf numFmtId="14" fontId="34" fillId="0" borderId="228" xfId="0" quotePrefix="1" applyNumberFormat="1" applyFont="1" applyFill="1" applyBorder="1" applyAlignment="1">
      <alignment horizontal="center" vertical="center"/>
    </xf>
    <xf numFmtId="0" fontId="34" fillId="0" borderId="97" xfId="0" applyFont="1" applyFill="1" applyBorder="1" applyAlignment="1">
      <alignment vertical="center"/>
    </xf>
    <xf numFmtId="14" fontId="33" fillId="0" borderId="228" xfId="0" applyNumberFormat="1" applyFont="1" applyFill="1" applyBorder="1" applyAlignment="1">
      <alignment horizontal="left" vertical="center"/>
    </xf>
    <xf numFmtId="0" fontId="34" fillId="0" borderId="228" xfId="0" applyFont="1" applyFill="1" applyBorder="1" applyAlignment="1">
      <alignment horizontal="center"/>
    </xf>
    <xf numFmtId="14" fontId="34" fillId="0" borderId="228" xfId="0" applyNumberFormat="1" applyFont="1" applyFill="1" applyBorder="1" applyAlignment="1">
      <alignment horizontal="center" vertical="center"/>
    </xf>
    <xf numFmtId="0" fontId="33" fillId="0" borderId="228" xfId="0" quotePrefix="1" applyFont="1" applyFill="1" applyBorder="1" applyAlignment="1">
      <alignment horizontal="center" vertical="center"/>
    </xf>
    <xf numFmtId="0" fontId="33" fillId="0" borderId="228" xfId="0" applyFont="1" applyFill="1" applyBorder="1" applyAlignment="1" applyProtection="1"/>
    <xf numFmtId="0" fontId="33" fillId="0" borderId="209" xfId="0" applyFont="1" applyFill="1" applyBorder="1" applyAlignment="1">
      <alignment horizontal="center"/>
    </xf>
    <xf numFmtId="0" fontId="33" fillId="0" borderId="233" xfId="0" applyFont="1" applyFill="1" applyBorder="1" applyAlignment="1">
      <alignment horizontal="center"/>
    </xf>
    <xf numFmtId="0" fontId="48" fillId="0" borderId="228" xfId="0" applyFont="1" applyFill="1" applyBorder="1"/>
    <xf numFmtId="0" fontId="33" fillId="0" borderId="97" xfId="0" quotePrefix="1" applyFont="1" applyFill="1" applyBorder="1" applyAlignment="1">
      <alignment horizontal="center" vertical="center"/>
    </xf>
    <xf numFmtId="0" fontId="34" fillId="0" borderId="97" xfId="0" applyFont="1" applyFill="1" applyBorder="1" applyAlignment="1">
      <alignment horizontal="left"/>
    </xf>
    <xf numFmtId="0" fontId="33" fillId="0" borderId="97" xfId="0" applyFont="1" applyFill="1" applyBorder="1" applyAlignment="1" applyProtection="1"/>
    <xf numFmtId="0" fontId="33" fillId="0" borderId="231" xfId="0" applyFont="1" applyFill="1" applyBorder="1" applyAlignment="1">
      <alignment horizontal="center" vertical="center"/>
    </xf>
    <xf numFmtId="0" fontId="33" fillId="0" borderId="231" xfId="0" applyFont="1" applyFill="1" applyBorder="1" applyAlignment="1">
      <alignment horizontal="center"/>
    </xf>
    <xf numFmtId="0" fontId="37" fillId="0" borderId="97" xfId="0" quotePrefix="1" applyFont="1" applyFill="1" applyBorder="1" applyAlignment="1">
      <alignment horizontal="center" vertical="center"/>
    </xf>
    <xf numFmtId="0" fontId="37" fillId="0" borderId="97" xfId="0" applyFont="1" applyFill="1" applyBorder="1" applyAlignment="1" applyProtection="1"/>
    <xf numFmtId="14" fontId="37" fillId="0" borderId="97" xfId="0" quotePrefix="1" applyNumberFormat="1" applyFont="1" applyFill="1" applyBorder="1" applyAlignment="1">
      <alignment horizontal="center"/>
    </xf>
    <xf numFmtId="14" fontId="37" fillId="0" borderId="97" xfId="0" applyNumberFormat="1" applyFont="1" applyFill="1" applyBorder="1" applyAlignment="1">
      <alignment horizontal="left" vertical="center"/>
    </xf>
    <xf numFmtId="0" fontId="37" fillId="0" borderId="97" xfId="0" applyFont="1" applyFill="1" applyBorder="1" applyAlignment="1">
      <alignment horizontal="center" vertical="center"/>
    </xf>
    <xf numFmtId="0" fontId="34" fillId="0" borderId="97" xfId="0" applyFont="1" applyFill="1" applyBorder="1" applyAlignment="1">
      <alignment horizontal="center" vertical="center"/>
    </xf>
    <xf numFmtId="0" fontId="36" fillId="0" borderId="97" xfId="0" applyFont="1" applyFill="1" applyBorder="1" applyAlignment="1">
      <alignment horizontal="left" vertical="center"/>
    </xf>
    <xf numFmtId="14" fontId="35" fillId="0" borderId="97" xfId="0" quotePrefix="1" applyNumberFormat="1" applyFont="1" applyFill="1" applyBorder="1" applyAlignment="1">
      <alignment horizontal="center"/>
    </xf>
    <xf numFmtId="14" fontId="35" fillId="0" borderId="97" xfId="0" applyNumberFormat="1" applyFont="1" applyFill="1" applyBorder="1" applyAlignment="1">
      <alignment horizontal="left" vertical="center"/>
    </xf>
    <xf numFmtId="0" fontId="35" fillId="0" borderId="97" xfId="0" applyFont="1" applyFill="1" applyBorder="1" applyAlignment="1">
      <alignment horizontal="center" vertical="center"/>
    </xf>
    <xf numFmtId="0" fontId="34" fillId="0" borderId="231" xfId="0" applyFont="1" applyFill="1" applyBorder="1" applyAlignment="1">
      <alignment horizontal="center" vertical="center"/>
    </xf>
    <xf numFmtId="0" fontId="33" fillId="0" borderId="233" xfId="0" applyFont="1" applyFill="1" applyBorder="1" applyAlignment="1">
      <alignment horizontal="center" vertical="center"/>
    </xf>
    <xf numFmtId="0" fontId="2" fillId="2" borderId="228" xfId="0" applyFont="1" applyFill="1" applyBorder="1" applyAlignment="1">
      <alignment horizontal="center" vertical="center"/>
    </xf>
    <xf numFmtId="0" fontId="2" fillId="2" borderId="222" xfId="0" applyFont="1" applyFill="1" applyBorder="1" applyAlignment="1">
      <alignment horizontal="center" vertical="center"/>
    </xf>
    <xf numFmtId="0" fontId="2" fillId="2" borderId="222" xfId="0" applyFont="1" applyFill="1" applyBorder="1" applyAlignment="1">
      <alignment horizontal="right" vertical="center"/>
    </xf>
    <xf numFmtId="0" fontId="2" fillId="2" borderId="150" xfId="0" applyFont="1" applyFill="1" applyBorder="1" applyAlignment="1">
      <alignment horizontal="right" vertical="center"/>
    </xf>
    <xf numFmtId="0" fontId="2" fillId="2" borderId="150" xfId="0" applyFont="1" applyFill="1" applyBorder="1" applyAlignment="1">
      <alignment vertical="center" wrapText="1"/>
    </xf>
    <xf numFmtId="0" fontId="2" fillId="2" borderId="150" xfId="0" applyFont="1" applyFill="1" applyBorder="1" applyAlignment="1">
      <alignment horizontal="center" vertical="center"/>
    </xf>
    <xf numFmtId="0" fontId="2" fillId="2" borderId="150" xfId="0" applyFont="1" applyFill="1" applyBorder="1" applyAlignment="1">
      <alignment horizontal="center" vertical="center" wrapText="1"/>
    </xf>
    <xf numFmtId="0" fontId="2" fillId="2" borderId="230" xfId="0" applyFont="1" applyFill="1" applyBorder="1" applyAlignment="1">
      <alignment vertical="center" wrapText="1"/>
    </xf>
    <xf numFmtId="0" fontId="2" fillId="2" borderId="231" xfId="0" applyFont="1" applyFill="1" applyBorder="1" applyAlignment="1">
      <alignment horizontal="center"/>
    </xf>
    <xf numFmtId="0" fontId="2" fillId="2" borderId="228" xfId="0" applyFont="1" applyFill="1" applyBorder="1" applyAlignment="1">
      <alignment horizontal="right" vertical="center"/>
    </xf>
    <xf numFmtId="0" fontId="2" fillId="2" borderId="234" xfId="0" applyFont="1" applyFill="1" applyBorder="1" applyAlignment="1">
      <alignment horizontal="center"/>
    </xf>
    <xf numFmtId="0" fontId="2" fillId="2" borderId="228" xfId="0" applyFont="1" applyFill="1" applyBorder="1" applyAlignment="1">
      <alignment horizontal="center"/>
    </xf>
    <xf numFmtId="0" fontId="2" fillId="2" borderId="225" xfId="0" applyFont="1" applyFill="1" applyBorder="1" applyAlignment="1">
      <alignment horizontal="center" vertical="center"/>
    </xf>
    <xf numFmtId="0" fontId="2" fillId="2" borderId="69" xfId="0" applyFont="1" applyFill="1" applyBorder="1"/>
    <xf numFmtId="0" fontId="2" fillId="2" borderId="69" xfId="0" applyFont="1" applyFill="1" applyBorder="1" applyProtection="1"/>
    <xf numFmtId="0" fontId="9" fillId="2" borderId="233" xfId="0" applyFont="1" applyFill="1" applyBorder="1" applyAlignment="1">
      <alignment horizontal="center"/>
    </xf>
    <xf numFmtId="0" fontId="9" fillId="2" borderId="228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11" fillId="2" borderId="233" xfId="0" applyFont="1" applyFill="1" applyBorder="1" applyAlignment="1">
      <alignment horizontal="left" vertical="center"/>
    </xf>
    <xf numFmtId="0" fontId="2" fillId="2" borderId="235" xfId="0" applyFont="1" applyFill="1" applyBorder="1" applyAlignment="1">
      <alignment horizontal="center" vertical="center"/>
    </xf>
    <xf numFmtId="0" fontId="2" fillId="3" borderId="235" xfId="0" applyFont="1" applyFill="1" applyBorder="1" applyAlignment="1">
      <alignment horizontal="center" vertical="center"/>
    </xf>
    <xf numFmtId="0" fontId="2" fillId="2" borderId="233" xfId="0" applyFont="1" applyFill="1" applyBorder="1" applyAlignment="1">
      <alignment horizontal="left" vertical="center"/>
    </xf>
    <xf numFmtId="0" fontId="11" fillId="2" borderId="233" xfId="0" applyFont="1" applyFill="1" applyBorder="1" applyAlignment="1">
      <alignment horizontal="left" vertical="center" wrapText="1"/>
    </xf>
    <xf numFmtId="0" fontId="11" fillId="3" borderId="235" xfId="0" applyFont="1" applyFill="1" applyBorder="1" applyAlignment="1">
      <alignment horizontal="center" vertical="center"/>
    </xf>
    <xf numFmtId="0" fontId="2" fillId="0" borderId="228" xfId="0" applyFont="1" applyFill="1" applyBorder="1" applyAlignment="1">
      <alignment horizontal="center" vertical="center"/>
    </xf>
    <xf numFmtId="0" fontId="2" fillId="0" borderId="228" xfId="0" quotePrefix="1" applyFont="1" applyFill="1" applyBorder="1" applyAlignment="1">
      <alignment horizontal="center" vertical="center"/>
    </xf>
    <xf numFmtId="0" fontId="2" fillId="0" borderId="234" xfId="0" applyFont="1" applyFill="1" applyBorder="1" applyAlignment="1">
      <alignment vertical="center"/>
    </xf>
    <xf numFmtId="0" fontId="2" fillId="0" borderId="233" xfId="0" applyFont="1" applyBorder="1" applyAlignment="1">
      <alignment horizontal="center" vertical="center"/>
    </xf>
    <xf numFmtId="0" fontId="2" fillId="0" borderId="232" xfId="0" applyFont="1" applyFill="1" applyBorder="1" applyAlignment="1">
      <alignment vertical="center"/>
    </xf>
    <xf numFmtId="0" fontId="2" fillId="0" borderId="234" xfId="0" applyFont="1" applyBorder="1" applyAlignment="1">
      <alignment vertical="center"/>
    </xf>
    <xf numFmtId="0" fontId="2" fillId="0" borderId="232" xfId="0" applyFont="1" applyBorder="1" applyAlignment="1">
      <alignment vertical="center"/>
    </xf>
    <xf numFmtId="0" fontId="2" fillId="3" borderId="234" xfId="0" applyFont="1" applyFill="1" applyBorder="1" applyAlignment="1">
      <alignment vertical="center"/>
    </xf>
    <xf numFmtId="0" fontId="2" fillId="3" borderId="233" xfId="0" applyFont="1" applyFill="1" applyBorder="1" applyAlignment="1">
      <alignment horizontal="center" vertical="center"/>
    </xf>
    <xf numFmtId="0" fontId="2" fillId="3" borderId="232" xfId="0" applyFont="1" applyFill="1" applyBorder="1" applyAlignment="1">
      <alignment vertical="center"/>
    </xf>
    <xf numFmtId="14" fontId="11" fillId="2" borderId="228" xfId="0" applyNumberFormat="1" applyFont="1" applyFill="1" applyBorder="1" applyAlignment="1">
      <alignment horizontal="left" vertical="center" wrapText="1"/>
    </xf>
    <xf numFmtId="0" fontId="2" fillId="0" borderId="228" xfId="0" applyFont="1" applyBorder="1"/>
    <xf numFmtId="0" fontId="9" fillId="0" borderId="234" xfId="0" applyFont="1" applyFill="1" applyBorder="1" applyAlignment="1"/>
    <xf numFmtId="0" fontId="9" fillId="0" borderId="233" xfId="0" applyFont="1" applyFill="1" applyBorder="1" applyAlignment="1">
      <alignment horizontal="center"/>
    </xf>
    <xf numFmtId="0" fontId="9" fillId="0" borderId="232" xfId="0" applyFont="1" applyFill="1" applyBorder="1" applyAlignment="1"/>
    <xf numFmtId="0" fontId="2" fillId="3" borderId="234" xfId="0" applyFont="1" applyFill="1" applyBorder="1" applyAlignment="1">
      <alignment horizontal="center" vertical="center"/>
    </xf>
    <xf numFmtId="0" fontId="2" fillId="3" borderId="232" xfId="0" applyFont="1" applyFill="1" applyBorder="1" applyAlignment="1">
      <alignment horizontal="center" vertical="center"/>
    </xf>
    <xf numFmtId="0" fontId="11" fillId="2" borderId="228" xfId="0" applyFont="1" applyFill="1" applyBorder="1" applyAlignment="1">
      <alignment horizontal="left" vertical="center" wrapText="1"/>
    </xf>
    <xf numFmtId="0" fontId="11" fillId="2" borderId="230" xfId="0" applyFont="1" applyFill="1" applyBorder="1" applyAlignment="1">
      <alignment horizontal="left" vertical="center" wrapText="1"/>
    </xf>
    <xf numFmtId="0" fontId="2" fillId="0" borderId="222" xfId="0" applyFont="1" applyFill="1" applyBorder="1" applyAlignment="1">
      <alignment vertical="center"/>
    </xf>
    <xf numFmtId="0" fontId="2" fillId="0" borderId="228" xfId="0" applyFont="1" applyBorder="1" applyAlignment="1">
      <alignment horizontal="center" vertical="center"/>
    </xf>
    <xf numFmtId="0" fontId="2" fillId="0" borderId="234" xfId="0" applyFont="1" applyFill="1" applyBorder="1" applyAlignment="1"/>
    <xf numFmtId="0" fontId="2" fillId="0" borderId="233" xfId="0" applyFont="1" applyFill="1" applyBorder="1" applyAlignment="1"/>
    <xf numFmtId="0" fontId="2" fillId="0" borderId="232" xfId="0" applyFont="1" applyFill="1" applyBorder="1" applyAlignment="1">
      <alignment horizontal="center" vertical="center"/>
    </xf>
    <xf numFmtId="0" fontId="2" fillId="2" borderId="228" xfId="0" applyFont="1" applyFill="1" applyBorder="1" applyAlignment="1">
      <alignment vertical="center"/>
    </xf>
    <xf numFmtId="0" fontId="9" fillId="0" borderId="228" xfId="0" applyFont="1" applyBorder="1" applyAlignment="1"/>
    <xf numFmtId="0" fontId="2" fillId="0" borderId="233" xfId="0" applyFont="1" applyBorder="1"/>
    <xf numFmtId="0" fontId="9" fillId="0" borderId="233" xfId="0" applyFont="1" applyBorder="1" applyAlignment="1"/>
    <xf numFmtId="0" fontId="2" fillId="0" borderId="233" xfId="0" applyFont="1" applyFill="1" applyBorder="1" applyAlignment="1">
      <alignment vertical="center"/>
    </xf>
    <xf numFmtId="0" fontId="11" fillId="0" borderId="222" xfId="0" applyFont="1" applyFill="1" applyBorder="1" applyAlignment="1">
      <alignment horizontal="center" vertical="center"/>
    </xf>
    <xf numFmtId="14" fontId="10" fillId="0" borderId="0" xfId="0" quotePrefix="1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236" xfId="0" quotePrefix="1" applyFont="1" applyFill="1" applyBorder="1" applyAlignment="1">
      <alignment horizontal="center"/>
    </xf>
    <xf numFmtId="14" fontId="2" fillId="0" borderId="236" xfId="0" applyNumberFormat="1" applyFont="1" applyFill="1" applyBorder="1" applyAlignment="1">
      <alignment horizontal="left" vertical="center"/>
    </xf>
    <xf numFmtId="0" fontId="2" fillId="0" borderId="236" xfId="0" applyFont="1" applyFill="1" applyBorder="1" applyAlignment="1">
      <alignment horizontal="left"/>
    </xf>
    <xf numFmtId="0" fontId="2" fillId="0" borderId="236" xfId="0" applyFont="1" applyFill="1" applyBorder="1" applyAlignment="1">
      <alignment horizontal="center"/>
    </xf>
    <xf numFmtId="14" fontId="2" fillId="0" borderId="236" xfId="0" quotePrefix="1" applyNumberFormat="1" applyFont="1" applyFill="1" applyBorder="1" applyAlignment="1">
      <alignment horizontal="center"/>
    </xf>
    <xf numFmtId="0" fontId="2" fillId="0" borderId="236" xfId="0" quotePrefix="1" applyFont="1" applyFill="1" applyBorder="1" applyAlignment="1">
      <alignment horizontal="center" vertical="center"/>
    </xf>
    <xf numFmtId="0" fontId="2" fillId="0" borderId="233" xfId="0" applyFont="1" applyFill="1" applyBorder="1" applyAlignment="1">
      <alignment horizontal="left"/>
    </xf>
    <xf numFmtId="0" fontId="2" fillId="0" borderId="233" xfId="0" applyFont="1" applyFill="1" applyBorder="1" applyAlignment="1">
      <alignment horizontal="center"/>
    </xf>
    <xf numFmtId="14" fontId="2" fillId="0" borderId="233" xfId="0" quotePrefix="1" applyNumberFormat="1" applyFont="1" applyFill="1" applyBorder="1" applyAlignment="1">
      <alignment horizontal="center"/>
    </xf>
    <xf numFmtId="14" fontId="2" fillId="0" borderId="232" xfId="0" applyNumberFormat="1" applyFont="1" applyFill="1" applyBorder="1" applyAlignment="1">
      <alignment horizontal="left" vertical="center"/>
    </xf>
    <xf numFmtId="0" fontId="2" fillId="0" borderId="236" xfId="0" applyFont="1" applyFill="1" applyBorder="1"/>
    <xf numFmtId="0" fontId="2" fillId="0" borderId="236" xfId="0" applyFont="1" applyFill="1" applyBorder="1" applyAlignment="1">
      <alignment horizontal="center" vertical="center"/>
    </xf>
    <xf numFmtId="0" fontId="2" fillId="2" borderId="150" xfId="0" applyFont="1" applyFill="1" applyBorder="1" applyAlignment="1">
      <alignment horizontal="center" vertical="center"/>
    </xf>
    <xf numFmtId="0" fontId="2" fillId="0" borderId="238" xfId="0" quotePrefix="1" applyFont="1" applyFill="1" applyBorder="1" applyAlignment="1">
      <alignment horizontal="center" vertical="center"/>
    </xf>
    <xf numFmtId="0" fontId="2" fillId="0" borderId="238" xfId="0" applyFont="1" applyFill="1" applyBorder="1" applyAlignment="1">
      <alignment horizontal="center" vertical="center"/>
    </xf>
    <xf numFmtId="0" fontId="2" fillId="2" borderId="240" xfId="0" applyFont="1" applyFill="1" applyBorder="1" applyAlignment="1">
      <alignment horizontal="center" vertical="center"/>
    </xf>
    <xf numFmtId="0" fontId="2" fillId="2" borderId="238" xfId="0" applyFont="1" applyFill="1" applyBorder="1" applyAlignment="1">
      <alignment horizontal="center" vertical="center"/>
    </xf>
    <xf numFmtId="0" fontId="34" fillId="0" borderId="97" xfId="0" applyFont="1" applyFill="1" applyBorder="1" applyAlignment="1">
      <alignment horizontal="left" vertical="center"/>
    </xf>
    <xf numFmtId="0" fontId="33" fillId="0" borderId="97" xfId="0" applyFont="1" applyFill="1" applyBorder="1" applyAlignment="1">
      <alignment horizontal="center" vertical="center"/>
    </xf>
    <xf numFmtId="0" fontId="33" fillId="0" borderId="238" xfId="0" applyFont="1" applyFill="1" applyBorder="1" applyAlignment="1">
      <alignment horizontal="center" vertical="center"/>
    </xf>
    <xf numFmtId="0" fontId="11" fillId="0" borderId="240" xfId="0" applyFont="1" applyFill="1" applyBorder="1" applyAlignment="1">
      <alignment horizontal="center" vertical="center"/>
    </xf>
    <xf numFmtId="0" fontId="11" fillId="0" borderId="238" xfId="0" applyFont="1" applyFill="1" applyBorder="1" applyAlignment="1">
      <alignment horizontal="center" vertical="center"/>
    </xf>
    <xf numFmtId="0" fontId="11" fillId="0" borderId="238" xfId="0" applyFont="1" applyFill="1" applyBorder="1" applyAlignment="1">
      <alignment horizontal="center" vertical="center" wrapText="1"/>
    </xf>
    <xf numFmtId="165" fontId="11" fillId="0" borderId="238" xfId="0" applyNumberFormat="1" applyFont="1" applyFill="1" applyBorder="1" applyAlignment="1">
      <alignment horizontal="center" vertical="center"/>
    </xf>
    <xf numFmtId="165" fontId="11" fillId="0" borderId="238" xfId="0" quotePrefix="1" applyNumberFormat="1" applyFont="1" applyFill="1" applyBorder="1" applyAlignment="1">
      <alignment horizontal="center" vertical="center"/>
    </xf>
    <xf numFmtId="1" fontId="6" fillId="2" borderId="0" xfId="0" applyNumberFormat="1" applyFont="1" applyFill="1"/>
    <xf numFmtId="0" fontId="6" fillId="0" borderId="238" xfId="0" applyFont="1" applyFill="1" applyBorder="1"/>
    <xf numFmtId="167" fontId="5" fillId="0" borderId="238" xfId="0" applyNumberFormat="1" applyFont="1" applyFill="1" applyBorder="1" applyAlignment="1">
      <alignment horizontal="center"/>
    </xf>
    <xf numFmtId="0" fontId="11" fillId="0" borderId="238" xfId="0" applyFont="1" applyFill="1" applyBorder="1" applyAlignment="1">
      <alignment vertical="center" wrapText="1"/>
    </xf>
    <xf numFmtId="0" fontId="11" fillId="0" borderId="238" xfId="0" applyFont="1" applyFill="1" applyBorder="1" applyAlignment="1">
      <alignment horizontal="left" vertical="center"/>
    </xf>
    <xf numFmtId="0" fontId="11" fillId="0" borderId="238" xfId="0" applyFont="1" applyFill="1" applyBorder="1" applyAlignment="1">
      <alignment horizontal="left"/>
    </xf>
    <xf numFmtId="0" fontId="2" fillId="0" borderId="238" xfId="0" applyFont="1" applyFill="1" applyBorder="1"/>
    <xf numFmtId="0" fontId="11" fillId="0" borderId="238" xfId="0" applyFont="1" applyFill="1" applyBorder="1" applyAlignment="1">
      <alignment horizontal="left" vertical="center" wrapText="1"/>
    </xf>
    <xf numFmtId="0" fontId="11" fillId="0" borderId="238" xfId="0" applyFont="1" applyFill="1" applyBorder="1" applyAlignment="1">
      <alignment vertical="center"/>
    </xf>
    <xf numFmtId="0" fontId="10" fillId="0" borderId="48" xfId="0" applyFont="1" applyFill="1" applyBorder="1" applyAlignment="1">
      <alignment horizontal="left" vertical="center" wrapText="1"/>
    </xf>
    <xf numFmtId="0" fontId="2" fillId="0" borderId="150" xfId="0" applyFont="1" applyFill="1" applyBorder="1" applyAlignment="1">
      <alignment vertical="center"/>
    </xf>
    <xf numFmtId="0" fontId="11" fillId="0" borderId="238" xfId="0" applyFont="1" applyFill="1" applyBorder="1" applyAlignment="1">
      <alignment horizontal="center"/>
    </xf>
    <xf numFmtId="0" fontId="2" fillId="0" borderId="238" xfId="0" applyFont="1" applyFill="1" applyBorder="1" applyAlignment="1">
      <alignment horizontal="left" vertical="center"/>
    </xf>
    <xf numFmtId="0" fontId="11" fillId="0" borderId="150" xfId="0" applyFont="1" applyFill="1" applyBorder="1" applyAlignment="1">
      <alignment vertical="center"/>
    </xf>
    <xf numFmtId="0" fontId="11" fillId="0" borderId="238" xfId="0" quotePrefix="1" applyFont="1" applyFill="1" applyBorder="1" applyAlignment="1">
      <alignment horizontal="center" vertical="center"/>
    </xf>
    <xf numFmtId="0" fontId="10" fillId="0" borderId="242" xfId="0" quotePrefix="1" applyFont="1" applyFill="1" applyBorder="1" applyAlignment="1">
      <alignment horizontal="center" vertical="center"/>
    </xf>
    <xf numFmtId="0" fontId="10" fillId="0" borderId="238" xfId="0" applyFont="1" applyFill="1" applyBorder="1" applyAlignment="1">
      <alignment horizontal="left"/>
    </xf>
    <xf numFmtId="165" fontId="10" fillId="0" borderId="238" xfId="0" applyNumberFormat="1" applyFont="1" applyFill="1" applyBorder="1" applyAlignment="1">
      <alignment horizontal="center" vertical="center"/>
    </xf>
    <xf numFmtId="0" fontId="10" fillId="0" borderId="238" xfId="0" applyFont="1" applyFill="1" applyBorder="1" applyAlignment="1">
      <alignment horizontal="left" vertical="center"/>
    </xf>
    <xf numFmtId="14" fontId="10" fillId="0" borderId="238" xfId="0" quotePrefix="1" applyNumberFormat="1" applyFont="1" applyFill="1" applyBorder="1" applyAlignment="1">
      <alignment horizontal="center" vertical="center"/>
    </xf>
    <xf numFmtId="14" fontId="10" fillId="0" borderId="238" xfId="0" applyNumberFormat="1" applyFont="1" applyFill="1" applyBorder="1" applyAlignment="1">
      <alignment horizontal="left" vertical="center" wrapText="1"/>
    </xf>
    <xf numFmtId="0" fontId="10" fillId="0" borderId="238" xfId="0" quotePrefix="1" applyFont="1" applyFill="1" applyBorder="1" applyAlignment="1">
      <alignment horizontal="center"/>
    </xf>
    <xf numFmtId="0" fontId="10" fillId="0" borderId="238" xfId="0" applyFont="1" applyFill="1" applyBorder="1" applyAlignment="1">
      <alignment vertical="center" wrapText="1"/>
    </xf>
    <xf numFmtId="165" fontId="10" fillId="0" borderId="242" xfId="0" quotePrefix="1" applyNumberFormat="1" applyFont="1" applyFill="1" applyBorder="1" applyAlignment="1">
      <alignment horizontal="center" vertical="center"/>
    </xf>
    <xf numFmtId="0" fontId="10" fillId="0" borderId="242" xfId="0" applyFont="1" applyFill="1" applyBorder="1" applyAlignment="1">
      <alignment horizontal="left" vertical="center"/>
    </xf>
    <xf numFmtId="14" fontId="10" fillId="0" borderId="242" xfId="0" quotePrefix="1" applyNumberFormat="1" applyFont="1" applyFill="1" applyBorder="1" applyAlignment="1">
      <alignment horizontal="center" vertical="center"/>
    </xf>
    <xf numFmtId="14" fontId="10" fillId="0" borderId="242" xfId="0" applyNumberFormat="1" applyFont="1" applyFill="1" applyBorder="1" applyAlignment="1">
      <alignment horizontal="left" vertical="center" wrapText="1"/>
    </xf>
    <xf numFmtId="0" fontId="10" fillId="0" borderId="242" xfId="0" applyFont="1" applyFill="1" applyBorder="1" applyAlignment="1">
      <alignment vertical="center" wrapText="1"/>
    </xf>
    <xf numFmtId="14" fontId="11" fillId="0" borderId="238" xfId="0" quotePrefix="1" applyNumberFormat="1" applyFont="1" applyFill="1" applyBorder="1" applyAlignment="1">
      <alignment horizontal="center" vertical="center"/>
    </xf>
    <xf numFmtId="14" fontId="11" fillId="0" borderId="238" xfId="0" applyNumberFormat="1" applyFont="1" applyFill="1" applyBorder="1" applyAlignment="1">
      <alignment horizontal="left" vertical="center" wrapText="1"/>
    </xf>
    <xf numFmtId="0" fontId="11" fillId="0" borderId="238" xfId="0" quotePrefix="1" applyFont="1" applyFill="1" applyBorder="1" applyAlignment="1">
      <alignment horizontal="center" vertical="center" wrapText="1"/>
    </xf>
    <xf numFmtId="0" fontId="11" fillId="0" borderId="238" xfId="0" applyFont="1" applyFill="1" applyBorder="1" applyAlignment="1">
      <alignment horizontal="right" vertical="center"/>
    </xf>
    <xf numFmtId="165" fontId="11" fillId="0" borderId="242" xfId="0" applyNumberFormat="1" applyFont="1" applyFill="1" applyBorder="1" applyAlignment="1">
      <alignment horizontal="center" vertical="center"/>
    </xf>
    <xf numFmtId="0" fontId="10" fillId="0" borderId="238" xfId="0" quotePrefix="1" applyFont="1" applyFill="1" applyBorder="1" applyAlignment="1">
      <alignment horizontal="center" vertical="center"/>
    </xf>
    <xf numFmtId="0" fontId="10" fillId="0" borderId="238" xfId="0" applyFont="1" applyFill="1" applyBorder="1" applyAlignment="1">
      <alignment vertical="center"/>
    </xf>
    <xf numFmtId="0" fontId="11" fillId="0" borderId="238" xfId="0" applyFont="1" applyFill="1" applyBorder="1" applyAlignment="1"/>
    <xf numFmtId="165" fontId="11" fillId="0" borderId="242" xfId="0" applyNumberFormat="1" applyFont="1" applyFill="1" applyBorder="1" applyAlignment="1">
      <alignment horizontal="center" vertical="center" wrapText="1"/>
    </xf>
    <xf numFmtId="0" fontId="11" fillId="0" borderId="242" xfId="0" quotePrefix="1" applyFont="1" applyFill="1" applyBorder="1" applyAlignment="1">
      <alignment horizontal="center"/>
    </xf>
    <xf numFmtId="49" fontId="11" fillId="0" borderId="238" xfId="2" applyNumberFormat="1" applyFont="1" applyFill="1" applyBorder="1" applyAlignment="1">
      <alignment vertical="center"/>
    </xf>
    <xf numFmtId="0" fontId="10" fillId="0" borderId="242" xfId="0" applyFont="1" applyFill="1" applyBorder="1" applyAlignment="1">
      <alignment horizontal="left"/>
    </xf>
    <xf numFmtId="165" fontId="10" fillId="0" borderId="242" xfId="0" applyNumberFormat="1" applyFont="1" applyFill="1" applyBorder="1" applyAlignment="1">
      <alignment horizontal="center" vertical="center"/>
    </xf>
    <xf numFmtId="165" fontId="10" fillId="0" borderId="238" xfId="0" quotePrefix="1" applyNumberFormat="1" applyFont="1" applyFill="1" applyBorder="1" applyAlignment="1">
      <alignment horizontal="center" vertical="center"/>
    </xf>
    <xf numFmtId="14" fontId="5" fillId="0" borderId="244" xfId="0" quotePrefix="1" applyNumberFormat="1" applyFont="1" applyFill="1" applyBorder="1" applyAlignment="1">
      <alignment horizontal="center" vertical="center"/>
    </xf>
    <xf numFmtId="0" fontId="11" fillId="0" borderId="238" xfId="0" applyFont="1" applyFill="1" applyBorder="1"/>
    <xf numFmtId="0" fontId="11" fillId="0" borderId="238" xfId="0" applyFont="1" applyFill="1" applyBorder="1" applyAlignment="1">
      <alignment vertical="top"/>
    </xf>
    <xf numFmtId="0" fontId="11" fillId="0" borderId="238" xfId="0" quotePrefix="1" applyFont="1" applyFill="1" applyBorder="1" applyAlignment="1">
      <alignment horizontal="center"/>
    </xf>
    <xf numFmtId="165" fontId="11" fillId="0" borderId="238" xfId="0" quotePrefix="1" applyNumberFormat="1" applyFont="1" applyFill="1" applyBorder="1" applyAlignment="1">
      <alignment horizontal="center" vertical="center" wrapText="1"/>
    </xf>
    <xf numFmtId="14" fontId="11" fillId="0" borderId="238" xfId="0" applyNumberFormat="1" applyFont="1" applyFill="1" applyBorder="1" applyAlignment="1">
      <alignment vertical="center" wrapText="1"/>
    </xf>
    <xf numFmtId="0" fontId="11" fillId="0" borderId="238" xfId="0" quotePrefix="1" applyFont="1" applyFill="1" applyBorder="1" applyAlignment="1">
      <alignment horizontal="left"/>
    </xf>
    <xf numFmtId="14" fontId="11" fillId="0" borderId="238" xfId="0" quotePrefix="1" applyNumberFormat="1" applyFont="1" applyFill="1" applyBorder="1" applyAlignment="1">
      <alignment horizontal="center" vertical="center" wrapText="1"/>
    </xf>
    <xf numFmtId="0" fontId="11" fillId="0" borderId="238" xfId="0" applyFont="1" applyFill="1" applyBorder="1" applyAlignment="1">
      <alignment horizontal="left" wrapText="1"/>
    </xf>
    <xf numFmtId="0" fontId="11" fillId="0" borderId="238" xfId="0" applyFont="1" applyFill="1" applyBorder="1" applyAlignment="1">
      <alignment wrapText="1"/>
    </xf>
    <xf numFmtId="0" fontId="11" fillId="0" borderId="238" xfId="0" applyFont="1" applyFill="1" applyBorder="1" applyAlignment="1" applyProtection="1"/>
    <xf numFmtId="14" fontId="11" fillId="0" borderId="238" xfId="0" applyNumberFormat="1" applyFont="1" applyFill="1" applyBorder="1" applyAlignment="1">
      <alignment horizontal="left" vertical="center"/>
    </xf>
    <xf numFmtId="14" fontId="11" fillId="0" borderId="225" xfId="0" quotePrefix="1" applyNumberFormat="1" applyFont="1" applyFill="1" applyBorder="1" applyAlignment="1">
      <alignment horizontal="center" vertical="center"/>
    </xf>
    <xf numFmtId="2" fontId="11" fillId="0" borderId="238" xfId="0" quotePrefix="1" applyNumberFormat="1" applyFont="1" applyFill="1" applyBorder="1" applyAlignment="1">
      <alignment horizontal="center" vertical="center"/>
    </xf>
    <xf numFmtId="0" fontId="45" fillId="0" borderId="238" xfId="0" applyFont="1" applyFill="1" applyBorder="1"/>
    <xf numFmtId="0" fontId="5" fillId="0" borderId="244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7" fontId="5" fillId="0" borderId="165" xfId="0" applyNumberFormat="1" applyFont="1" applyFill="1" applyBorder="1"/>
    <xf numFmtId="167" fontId="11" fillId="0" borderId="165" xfId="0" quotePrefix="1" applyNumberFormat="1" applyFont="1" applyFill="1" applyBorder="1" applyAlignment="1">
      <alignment horizontal="center" vertical="center"/>
    </xf>
    <xf numFmtId="0" fontId="5" fillId="0" borderId="202" xfId="0" applyFont="1" applyFill="1" applyBorder="1" applyAlignment="1">
      <alignment horizontal="left" vertical="center" wrapText="1"/>
    </xf>
    <xf numFmtId="0" fontId="5" fillId="0" borderId="201" xfId="0" applyFont="1" applyFill="1" applyBorder="1" applyAlignment="1">
      <alignment horizontal="left" vertical="center" wrapText="1"/>
    </xf>
    <xf numFmtId="0" fontId="5" fillId="0" borderId="108" xfId="0" applyFont="1" applyFill="1" applyBorder="1" applyAlignment="1">
      <alignment vertical="center"/>
    </xf>
    <xf numFmtId="0" fontId="5" fillId="0" borderId="102" xfId="0" applyFont="1" applyFill="1" applyBorder="1" applyAlignment="1">
      <alignment vertical="center"/>
    </xf>
    <xf numFmtId="49" fontId="5" fillId="0" borderId="90" xfId="0" applyNumberFormat="1" applyFont="1" applyFill="1" applyBorder="1" applyAlignment="1"/>
    <xf numFmtId="0" fontId="11" fillId="0" borderId="21" xfId="0" applyFont="1" applyFill="1" applyBorder="1"/>
    <xf numFmtId="0" fontId="5" fillId="0" borderId="22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vertical="center"/>
    </xf>
    <xf numFmtId="0" fontId="3" fillId="0" borderId="0" xfId="0" applyFont="1" applyAlignment="1"/>
    <xf numFmtId="0" fontId="19" fillId="2" borderId="238" xfId="0" applyFont="1" applyFill="1" applyBorder="1" applyAlignment="1">
      <alignment horizontal="center" vertical="top" wrapText="1"/>
    </xf>
    <xf numFmtId="0" fontId="2" fillId="0" borderId="238" xfId="0" applyFont="1" applyBorder="1" applyAlignment="1">
      <alignment horizontal="center" wrapText="1"/>
    </xf>
    <xf numFmtId="0" fontId="2" fillId="0" borderId="238" xfId="0" applyFont="1" applyBorder="1" applyAlignment="1">
      <alignment horizontal="center"/>
    </xf>
    <xf numFmtId="14" fontId="23" fillId="0" borderId="0" xfId="0" applyNumberFormat="1" applyFont="1" applyFill="1" applyAlignment="1">
      <alignment horizontal="right" vertical="center"/>
    </xf>
    <xf numFmtId="14" fontId="2" fillId="0" borderId="0" xfId="0" applyNumberFormat="1" applyFont="1" applyFill="1" applyAlignment="1">
      <alignment vertical="top"/>
    </xf>
    <xf numFmtId="0" fontId="5" fillId="0" borderId="244" xfId="0" applyFont="1" applyFill="1" applyBorder="1" applyAlignment="1"/>
    <xf numFmtId="0" fontId="5" fillId="0" borderId="242" xfId="0" applyFont="1" applyFill="1" applyBorder="1" applyAlignment="1">
      <alignment vertical="center" wrapText="1"/>
    </xf>
    <xf numFmtId="14" fontId="5" fillId="0" borderId="245" xfId="0" quotePrefix="1" applyNumberFormat="1" applyFont="1" applyFill="1" applyBorder="1" applyAlignment="1">
      <alignment horizontal="center" vertical="center"/>
    </xf>
    <xf numFmtId="0" fontId="5" fillId="0" borderId="248" xfId="0" applyFont="1" applyFill="1" applyBorder="1" applyAlignment="1">
      <alignment horizontal="center" vertical="center"/>
    </xf>
    <xf numFmtId="14" fontId="5" fillId="0" borderId="243" xfId="0" quotePrefix="1" applyNumberFormat="1" applyFont="1" applyFill="1" applyBorder="1" applyAlignment="1">
      <alignment horizontal="center" vertical="center"/>
    </xf>
    <xf numFmtId="0" fontId="5" fillId="0" borderId="225" xfId="0" applyFont="1" applyFill="1" applyBorder="1" applyAlignment="1">
      <alignment horizontal="center" vertical="center"/>
    </xf>
    <xf numFmtId="14" fontId="5" fillId="0" borderId="211" xfId="0" quotePrefix="1" applyNumberFormat="1" applyFont="1" applyFill="1" applyBorder="1" applyAlignment="1">
      <alignment horizontal="center" vertical="center"/>
    </xf>
    <xf numFmtId="0" fontId="5" fillId="0" borderId="249" xfId="0" applyFont="1" applyFill="1" applyBorder="1" applyAlignment="1">
      <alignment horizontal="center" vertical="center" wrapText="1"/>
    </xf>
    <xf numFmtId="0" fontId="5" fillId="0" borderId="250" xfId="0" applyFont="1" applyFill="1" applyBorder="1" applyAlignment="1">
      <alignment horizontal="center" vertical="center" wrapText="1"/>
    </xf>
    <xf numFmtId="0" fontId="5" fillId="0" borderId="249" xfId="0" applyFont="1" applyFill="1" applyBorder="1" applyAlignment="1">
      <alignment horizontal="center" vertical="center"/>
    </xf>
    <xf numFmtId="14" fontId="5" fillId="0" borderId="226" xfId="0" quotePrefix="1" applyNumberFormat="1" applyFont="1" applyFill="1" applyBorder="1" applyAlignment="1">
      <alignment horizontal="center" vertical="center"/>
    </xf>
    <xf numFmtId="14" fontId="5" fillId="0" borderId="73" xfId="0" quotePrefix="1" applyNumberFormat="1" applyFont="1" applyFill="1" applyBorder="1" applyAlignment="1">
      <alignment horizontal="center" vertical="center"/>
    </xf>
    <xf numFmtId="0" fontId="5" fillId="0" borderId="251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14" fontId="5" fillId="0" borderId="251" xfId="0" applyNumberFormat="1" applyFont="1" applyFill="1" applyBorder="1" applyAlignment="1">
      <alignment horizontal="center" vertical="center"/>
    </xf>
    <xf numFmtId="14" fontId="5" fillId="0" borderId="252" xfId="0" quotePrefix="1" applyNumberFormat="1" applyFont="1" applyFill="1" applyBorder="1" applyAlignment="1">
      <alignment horizontal="center" vertical="center"/>
    </xf>
    <xf numFmtId="14" fontId="5" fillId="0" borderId="252" xfId="0" quotePrefix="1" applyNumberFormat="1" applyFont="1" applyFill="1" applyBorder="1" applyAlignment="1">
      <alignment horizontal="center" vertical="center" wrapText="1"/>
    </xf>
    <xf numFmtId="0" fontId="5" fillId="0" borderId="244" xfId="0" applyFont="1" applyFill="1" applyBorder="1" applyAlignment="1">
      <alignment horizontal="left"/>
    </xf>
    <xf numFmtId="165" fontId="5" fillId="0" borderId="242" xfId="0" applyNumberFormat="1" applyFont="1" applyFill="1" applyBorder="1" applyAlignment="1">
      <alignment horizontal="left" vertical="center"/>
    </xf>
    <xf numFmtId="0" fontId="5" fillId="0" borderId="253" xfId="0" applyFont="1" applyFill="1" applyBorder="1" applyAlignment="1">
      <alignment vertical="center" wrapText="1"/>
    </xf>
    <xf numFmtId="0" fontId="5" fillId="0" borderId="254" xfId="0" applyFont="1" applyFill="1" applyBorder="1" applyAlignment="1">
      <alignment vertical="center" wrapText="1"/>
    </xf>
    <xf numFmtId="0" fontId="5" fillId="0" borderId="244" xfId="0" applyFont="1" applyFill="1" applyBorder="1" applyAlignment="1">
      <alignment vertical="center"/>
    </xf>
    <xf numFmtId="0" fontId="5" fillId="0" borderId="242" xfId="0" applyFont="1" applyFill="1" applyBorder="1" applyAlignment="1">
      <alignment vertical="center"/>
    </xf>
    <xf numFmtId="0" fontId="5" fillId="0" borderId="242" xfId="0" quotePrefix="1" applyFont="1" applyFill="1" applyBorder="1" applyAlignment="1">
      <alignment vertical="center" wrapText="1"/>
    </xf>
    <xf numFmtId="0" fontId="5" fillId="0" borderId="244" xfId="0" applyFont="1" applyFill="1" applyBorder="1"/>
    <xf numFmtId="0" fontId="5" fillId="0" borderId="30" xfId="0" quotePrefix="1" applyFont="1" applyFill="1" applyBorder="1" applyAlignment="1">
      <alignment horizontal="center" vertical="center" wrapText="1"/>
    </xf>
    <xf numFmtId="0" fontId="5" fillId="0" borderId="255" xfId="0" applyFont="1" applyFill="1" applyBorder="1" applyAlignment="1">
      <alignment horizontal="center" vertical="center" wrapText="1"/>
    </xf>
    <xf numFmtId="0" fontId="5" fillId="0" borderId="246" xfId="0" quotePrefix="1" applyFont="1" applyFill="1" applyBorder="1" applyAlignment="1">
      <alignment horizontal="center" vertical="center"/>
    </xf>
    <xf numFmtId="0" fontId="5" fillId="0" borderId="255" xfId="0" applyFont="1" applyFill="1" applyBorder="1" applyAlignment="1">
      <alignment horizontal="center" vertical="center"/>
    </xf>
    <xf numFmtId="0" fontId="5" fillId="0" borderId="255" xfId="0" quotePrefix="1" applyFont="1" applyFill="1" applyBorder="1" applyAlignment="1">
      <alignment horizontal="center" vertical="center"/>
    </xf>
    <xf numFmtId="0" fontId="5" fillId="0" borderId="246" xfId="0" quotePrefix="1" applyFont="1" applyFill="1" applyBorder="1" applyAlignment="1">
      <alignment horizontal="center"/>
    </xf>
    <xf numFmtId="0" fontId="5" fillId="0" borderId="255" xfId="0" applyFont="1" applyFill="1" applyBorder="1" applyAlignment="1">
      <alignment horizontal="center"/>
    </xf>
    <xf numFmtId="0" fontId="5" fillId="0" borderId="46" xfId="0" applyFont="1" applyFill="1" applyBorder="1" applyAlignment="1">
      <alignment vertical="center" wrapText="1"/>
    </xf>
    <xf numFmtId="0" fontId="5" fillId="0" borderId="253" xfId="0" applyFont="1" applyFill="1" applyBorder="1" applyAlignment="1">
      <alignment vertical="center"/>
    </xf>
    <xf numFmtId="165" fontId="5" fillId="0" borderId="253" xfId="0" applyNumberFormat="1" applyFont="1" applyFill="1" applyBorder="1" applyAlignment="1">
      <alignment horizontal="left" vertical="center"/>
    </xf>
    <xf numFmtId="0" fontId="5" fillId="0" borderId="253" xfId="0" applyFont="1" applyFill="1" applyBorder="1" applyAlignment="1">
      <alignment horizontal="left" vertical="center" wrapText="1"/>
    </xf>
    <xf numFmtId="0" fontId="5" fillId="0" borderId="256" xfId="0" applyFont="1" applyFill="1" applyBorder="1" applyAlignment="1">
      <alignment vertical="center" wrapText="1"/>
    </xf>
    <xf numFmtId="165" fontId="5" fillId="0" borderId="150" xfId="0" quotePrefix="1" applyNumberFormat="1" applyFont="1" applyFill="1" applyBorder="1" applyAlignment="1">
      <alignment horizontal="left" vertical="center"/>
    </xf>
    <xf numFmtId="14" fontId="5" fillId="0" borderId="7" xfId="0" applyNumberFormat="1" applyFont="1" applyFill="1" applyBorder="1" applyAlignment="1">
      <alignment horizontal="right" vertical="center"/>
    </xf>
    <xf numFmtId="0" fontId="5" fillId="0" borderId="167" xfId="0" applyFont="1" applyFill="1" applyBorder="1" applyAlignment="1">
      <alignment horizontal="center" vertical="center"/>
    </xf>
    <xf numFmtId="0" fontId="7" fillId="0" borderId="164" xfId="0" applyFont="1" applyFill="1" applyBorder="1" applyAlignment="1">
      <alignment horizontal="center" vertical="center"/>
    </xf>
    <xf numFmtId="0" fontId="5" fillId="0" borderId="90" xfId="0" applyNumberFormat="1" applyFont="1" applyFill="1" applyBorder="1" applyAlignment="1">
      <alignment horizontal="left" vertical="center"/>
    </xf>
    <xf numFmtId="14" fontId="5" fillId="0" borderId="190" xfId="0" quotePrefix="1" applyNumberFormat="1" applyFont="1" applyFill="1" applyBorder="1" applyAlignment="1">
      <alignment horizontal="center" vertical="center" wrapText="1"/>
    </xf>
    <xf numFmtId="0" fontId="5" fillId="0" borderId="206" xfId="0" applyFont="1" applyFill="1" applyBorder="1" applyAlignment="1">
      <alignment vertical="center"/>
    </xf>
    <xf numFmtId="0" fontId="5" fillId="0" borderId="200" xfId="0" applyFont="1" applyFill="1" applyBorder="1" applyAlignment="1">
      <alignment horizontal="left" vertical="center" wrapText="1"/>
    </xf>
    <xf numFmtId="14" fontId="5" fillId="0" borderId="83" xfId="0" applyNumberFormat="1" applyFont="1" applyFill="1" applyBorder="1" applyAlignment="1">
      <alignment horizontal="left" vertical="center"/>
    </xf>
    <xf numFmtId="0" fontId="5" fillId="0" borderId="246" xfId="0" applyFont="1" applyFill="1" applyBorder="1" applyAlignment="1">
      <alignment vertical="center" wrapText="1"/>
    </xf>
    <xf numFmtId="0" fontId="5" fillId="0" borderId="250" xfId="0" applyFont="1" applyFill="1" applyBorder="1" applyAlignment="1"/>
    <xf numFmtId="0" fontId="5" fillId="0" borderId="257" xfId="0" applyFont="1" applyFill="1" applyBorder="1" applyAlignment="1"/>
    <xf numFmtId="0" fontId="5" fillId="0" borderId="251" xfId="0" quotePrefix="1" applyFont="1" applyFill="1" applyBorder="1" applyAlignment="1">
      <alignment horizontal="center" vertical="center"/>
    </xf>
    <xf numFmtId="0" fontId="5" fillId="0" borderId="244" xfId="0" applyFont="1" applyFill="1" applyBorder="1" applyAlignment="1">
      <alignment horizontal="center" vertical="center"/>
    </xf>
    <xf numFmtId="0" fontId="5" fillId="0" borderId="245" xfId="0" applyFont="1" applyFill="1" applyBorder="1" applyAlignment="1"/>
    <xf numFmtId="0" fontId="5" fillId="0" borderId="253" xfId="0" applyFont="1" applyFill="1" applyBorder="1" applyAlignment="1"/>
    <xf numFmtId="14" fontId="5" fillId="0" borderId="253" xfId="0" applyNumberFormat="1" applyFont="1" applyFill="1" applyBorder="1" applyAlignment="1">
      <alignment horizontal="center" vertical="center"/>
    </xf>
    <xf numFmtId="0" fontId="5" fillId="0" borderId="253" xfId="0" applyFont="1" applyFill="1" applyBorder="1" applyAlignment="1">
      <alignment horizontal="center" vertical="center"/>
    </xf>
    <xf numFmtId="0" fontId="5" fillId="0" borderId="253" xfId="0" applyFont="1" applyFill="1" applyBorder="1" applyAlignment="1">
      <alignment vertical="top"/>
    </xf>
    <xf numFmtId="0" fontId="5" fillId="0" borderId="243" xfId="0" applyFont="1" applyFill="1" applyBorder="1" applyAlignment="1">
      <alignment wrapText="1"/>
    </xf>
    <xf numFmtId="14" fontId="5" fillId="0" borderId="253" xfId="0" quotePrefix="1" applyNumberFormat="1" applyFont="1" applyFill="1" applyBorder="1" applyAlignment="1">
      <alignment horizontal="right" vertical="center"/>
    </xf>
    <xf numFmtId="14" fontId="5" fillId="0" borderId="253" xfId="0" quotePrefix="1" applyNumberFormat="1" applyFont="1" applyFill="1" applyBorder="1" applyAlignment="1">
      <alignment horizontal="center" vertical="center"/>
    </xf>
    <xf numFmtId="1" fontId="6" fillId="3" borderId="0" xfId="0" applyNumberFormat="1" applyFont="1" applyFill="1"/>
    <xf numFmtId="167" fontId="6" fillId="3" borderId="0" xfId="0" applyNumberFormat="1" applyFont="1" applyFill="1"/>
    <xf numFmtId="1" fontId="11" fillId="0" borderId="238" xfId="0" applyNumberFormat="1" applyFont="1" applyFill="1" applyBorder="1"/>
    <xf numFmtId="0" fontId="5" fillId="0" borderId="258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horizontal="center" vertical="center"/>
    </xf>
    <xf numFmtId="167" fontId="11" fillId="0" borderId="0" xfId="0" applyNumberFormat="1" applyFont="1" applyFill="1" applyAlignment="1">
      <alignment horizontal="center"/>
    </xf>
    <xf numFmtId="0" fontId="11" fillId="0" borderId="138" xfId="0" quotePrefix="1" applyFont="1" applyFill="1" applyBorder="1" applyAlignment="1">
      <alignment horizontal="center" vertical="center"/>
    </xf>
    <xf numFmtId="14" fontId="51" fillId="0" borderId="159" xfId="0" applyNumberFormat="1" applyFont="1" applyFill="1" applyBorder="1" applyAlignment="1">
      <alignment horizontal="center" vertical="center"/>
    </xf>
    <xf numFmtId="14" fontId="51" fillId="0" borderId="153" xfId="0" applyNumberFormat="1" applyFont="1" applyFill="1" applyBorder="1" applyAlignment="1">
      <alignment horizontal="center" vertical="center"/>
    </xf>
    <xf numFmtId="0" fontId="11" fillId="0" borderId="209" xfId="0" quotePrefix="1" applyFont="1" applyFill="1" applyBorder="1" applyAlignment="1">
      <alignment horizontal="center" vertical="center"/>
    </xf>
    <xf numFmtId="14" fontId="5" fillId="0" borderId="132" xfId="0" applyNumberFormat="1" applyFont="1" applyFill="1" applyBorder="1" applyAlignment="1">
      <alignment horizontal="center"/>
    </xf>
    <xf numFmtId="0" fontId="5" fillId="0" borderId="10" xfId="0" quotePrefix="1" applyFont="1" applyFill="1" applyBorder="1" applyAlignment="1">
      <alignment horizontal="right" vertical="top"/>
    </xf>
    <xf numFmtId="0" fontId="5" fillId="0" borderId="172" xfId="0" applyFont="1" applyFill="1" applyBorder="1" applyAlignment="1">
      <alignment horizontal="right"/>
    </xf>
    <xf numFmtId="0" fontId="5" fillId="0" borderId="183" xfId="0" applyFont="1" applyFill="1" applyBorder="1" applyAlignment="1">
      <alignment horizontal="right"/>
    </xf>
    <xf numFmtId="0" fontId="5" fillId="0" borderId="195" xfId="0" applyFont="1" applyFill="1" applyBorder="1" applyAlignment="1">
      <alignment horizontal="right"/>
    </xf>
    <xf numFmtId="0" fontId="5" fillId="0" borderId="188" xfId="0" quotePrefix="1" applyFont="1" applyFill="1" applyBorder="1" applyAlignment="1">
      <alignment horizontal="right"/>
    </xf>
    <xf numFmtId="0" fontId="5" fillId="0" borderId="172" xfId="0" quotePrefix="1" applyFont="1" applyFill="1" applyBorder="1" applyAlignment="1">
      <alignment horizontal="right"/>
    </xf>
    <xf numFmtId="14" fontId="5" fillId="0" borderId="0" xfId="0" quotePrefix="1" applyNumberFormat="1" applyFont="1" applyFill="1" applyAlignment="1">
      <alignment horizontal="right"/>
    </xf>
    <xf numFmtId="0" fontId="5" fillId="0" borderId="199" xfId="0" quotePrefix="1" applyFont="1" applyFill="1" applyBorder="1" applyAlignment="1">
      <alignment horizontal="right"/>
    </xf>
    <xf numFmtId="0" fontId="5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right"/>
    </xf>
    <xf numFmtId="0" fontId="11" fillId="0" borderId="221" xfId="0" quotePrefix="1" applyFont="1" applyFill="1" applyBorder="1" applyAlignment="1">
      <alignment horizontal="center" vertical="center"/>
    </xf>
    <xf numFmtId="0" fontId="11" fillId="0" borderId="89" xfId="0" applyFont="1" applyFill="1" applyBorder="1"/>
    <xf numFmtId="14" fontId="11" fillId="0" borderId="150" xfId="0" quotePrefix="1" applyNumberFormat="1" applyFont="1" applyFill="1" applyBorder="1" applyAlignment="1">
      <alignment horizontal="center" vertical="center"/>
    </xf>
    <xf numFmtId="0" fontId="11" fillId="0" borderId="29" xfId="0" applyFont="1" applyFill="1" applyBorder="1"/>
    <xf numFmtId="0" fontId="5" fillId="0" borderId="209" xfId="0" applyFont="1" applyFill="1" applyBorder="1" applyAlignment="1">
      <alignment horizontal="right"/>
    </xf>
    <xf numFmtId="14" fontId="51" fillId="0" borderId="90" xfId="0" applyNumberFormat="1" applyFont="1" applyFill="1" applyBorder="1" applyAlignment="1">
      <alignment horizontal="center" vertical="center"/>
    </xf>
    <xf numFmtId="0" fontId="5" fillId="0" borderId="0" xfId="0" quotePrefix="1" applyFont="1" applyFill="1" applyAlignment="1">
      <alignment horizontal="center" vertical="center"/>
    </xf>
    <xf numFmtId="0" fontId="5" fillId="0" borderId="216" xfId="0" quotePrefix="1" applyFont="1" applyFill="1" applyBorder="1" applyAlignment="1">
      <alignment horizontal="right"/>
    </xf>
    <xf numFmtId="0" fontId="11" fillId="0" borderId="245" xfId="0" quotePrefix="1" applyFont="1" applyFill="1" applyBorder="1" applyAlignment="1">
      <alignment horizontal="center" vertical="center"/>
    </xf>
    <xf numFmtId="0" fontId="5" fillId="0" borderId="242" xfId="0" applyFont="1" applyFill="1" applyBorder="1"/>
    <xf numFmtId="0" fontId="5" fillId="0" borderId="246" xfId="0" applyFont="1" applyFill="1" applyBorder="1" applyAlignment="1">
      <alignment vertical="center"/>
    </xf>
    <xf numFmtId="0" fontId="5" fillId="0" borderId="259" xfId="0" applyFont="1" applyFill="1" applyBorder="1" applyAlignment="1">
      <alignment vertical="center"/>
    </xf>
    <xf numFmtId="14" fontId="5" fillId="0" borderId="258" xfId="0" quotePrefix="1" applyNumberFormat="1" applyFont="1" applyFill="1" applyBorder="1" applyAlignment="1">
      <alignment horizontal="center" vertical="center"/>
    </xf>
    <xf numFmtId="0" fontId="5" fillId="0" borderId="258" xfId="0" quotePrefix="1" applyFont="1" applyFill="1" applyBorder="1" applyAlignment="1">
      <alignment horizontal="right" vertical="center"/>
    </xf>
    <xf numFmtId="14" fontId="5" fillId="0" borderId="258" xfId="0" quotePrefix="1" applyNumberFormat="1" applyFont="1" applyFill="1" applyBorder="1" applyAlignment="1">
      <alignment horizontal="right" vertical="center"/>
    </xf>
    <xf numFmtId="14" fontId="11" fillId="0" borderId="0" xfId="0" applyNumberFormat="1" applyFont="1" applyFill="1" applyAlignment="1">
      <alignment horizontal="center" vertical="center"/>
    </xf>
    <xf numFmtId="0" fontId="5" fillId="0" borderId="90" xfId="0" applyFont="1" applyFill="1" applyBorder="1" applyAlignment="1">
      <alignment horizontal="left" vertical="top"/>
    </xf>
    <xf numFmtId="0" fontId="11" fillId="0" borderId="148" xfId="0" applyFont="1" applyFill="1" applyBorder="1" applyAlignment="1"/>
    <xf numFmtId="0" fontId="11" fillId="0" borderId="149" xfId="0" applyFont="1" applyFill="1" applyBorder="1"/>
    <xf numFmtId="0" fontId="9" fillId="2" borderId="238" xfId="0" applyFont="1" applyFill="1" applyBorder="1" applyAlignment="1">
      <alignment horizontal="right" vertical="center"/>
    </xf>
    <xf numFmtId="0" fontId="9" fillId="0" borderId="238" xfId="0" applyFont="1" applyFill="1" applyBorder="1" applyAlignment="1">
      <alignment horizontal="right" vertical="center"/>
    </xf>
    <xf numFmtId="0" fontId="9" fillId="0" borderId="238" xfId="0" applyFont="1" applyFill="1" applyBorder="1" applyAlignment="1">
      <alignment horizontal="left" vertical="center"/>
    </xf>
    <xf numFmtId="0" fontId="2" fillId="2" borderId="238" xfId="0" applyFont="1" applyFill="1" applyBorder="1" applyAlignment="1">
      <alignment horizontal="right" vertical="center"/>
    </xf>
    <xf numFmtId="0" fontId="2" fillId="0" borderId="238" xfId="0" applyFont="1" applyFill="1" applyBorder="1" applyAlignment="1">
      <alignment horizontal="right" vertical="center"/>
    </xf>
    <xf numFmtId="0" fontId="2" fillId="0" borderId="238" xfId="0" quotePrefix="1" applyFont="1" applyFill="1" applyBorder="1" applyAlignment="1">
      <alignment horizontal="center"/>
    </xf>
    <xf numFmtId="0" fontId="2" fillId="0" borderId="240" xfId="0" applyFont="1" applyFill="1" applyBorder="1" applyAlignment="1">
      <alignment horizontal="center" vertical="center"/>
    </xf>
    <xf numFmtId="0" fontId="10" fillId="0" borderId="239" xfId="0" applyFont="1" applyFill="1" applyBorder="1" applyAlignment="1">
      <alignment vertical="center" wrapText="1"/>
    </xf>
    <xf numFmtId="0" fontId="11" fillId="2" borderId="240" xfId="0" applyFont="1" applyFill="1" applyBorder="1" applyAlignment="1">
      <alignment horizontal="center" vertical="center"/>
    </xf>
    <xf numFmtId="0" fontId="10" fillId="0" borderId="239" xfId="0" applyFont="1" applyFill="1" applyBorder="1" applyAlignment="1">
      <alignment vertical="center"/>
    </xf>
    <xf numFmtId="0" fontId="2" fillId="2" borderId="240" xfId="0" applyFont="1" applyFill="1" applyBorder="1" applyAlignment="1">
      <alignment horizontal="center"/>
    </xf>
    <xf numFmtId="0" fontId="2" fillId="0" borderId="240" xfId="0" applyFont="1" applyFill="1" applyBorder="1" applyAlignment="1">
      <alignment horizontal="center"/>
    </xf>
    <xf numFmtId="0" fontId="11" fillId="0" borderId="239" xfId="0" applyFont="1" applyFill="1" applyBorder="1" applyAlignment="1">
      <alignment vertical="center" wrapText="1"/>
    </xf>
    <xf numFmtId="0" fontId="9" fillId="0" borderId="239" xfId="0" applyFont="1" applyFill="1" applyBorder="1"/>
    <xf numFmtId="49" fontId="11" fillId="0" borderId="238" xfId="2" applyNumberFormat="1" applyFont="1" applyFill="1" applyBorder="1" applyAlignment="1">
      <alignment vertical="center" wrapText="1"/>
    </xf>
    <xf numFmtId="0" fontId="2" fillId="3" borderId="238" xfId="0" applyFont="1" applyFill="1" applyBorder="1" applyAlignment="1">
      <alignment horizontal="center" vertical="center"/>
    </xf>
    <xf numFmtId="0" fontId="11" fillId="2" borderId="238" xfId="0" applyFont="1" applyFill="1" applyBorder="1" applyAlignment="1">
      <alignment horizontal="center" vertical="center"/>
    </xf>
    <xf numFmtId="0" fontId="9" fillId="0" borderId="239" xfId="0" applyFont="1" applyFill="1" applyBorder="1" applyAlignment="1">
      <alignment horizontal="left" vertical="center"/>
    </xf>
    <xf numFmtId="0" fontId="2" fillId="0" borderId="23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1" fillId="0" borderId="238" xfId="0" applyFont="1" applyFill="1" applyBorder="1" applyAlignment="1" applyProtection="1">
      <alignment horizontal="right"/>
    </xf>
    <xf numFmtId="14" fontId="5" fillId="0" borderId="24" xfId="0" quotePrefix="1" applyNumberFormat="1" applyFont="1" applyFill="1" applyBorder="1" applyAlignment="1">
      <alignment horizontal="right" vertical="center"/>
    </xf>
    <xf numFmtId="0" fontId="6" fillId="2" borderId="166" xfId="0" applyFont="1" applyFill="1" applyBorder="1"/>
    <xf numFmtId="0" fontId="6" fillId="2" borderId="166" xfId="0" applyFont="1" applyFill="1" applyBorder="1" applyAlignment="1">
      <alignment vertical="center"/>
    </xf>
    <xf numFmtId="167" fontId="11" fillId="0" borderId="166" xfId="0" quotePrefix="1" applyNumberFormat="1" applyFont="1" applyFill="1" applyBorder="1" applyAlignment="1">
      <alignment horizontal="center" vertical="center"/>
    </xf>
    <xf numFmtId="167" fontId="5" fillId="0" borderId="166" xfId="0" applyNumberFormat="1" applyFont="1" applyFill="1" applyBorder="1"/>
    <xf numFmtId="0" fontId="5" fillId="0" borderId="258" xfId="0" applyFont="1" applyFill="1" applyBorder="1" applyAlignment="1">
      <alignment horizontal="center" vertical="center"/>
    </xf>
    <xf numFmtId="1" fontId="21" fillId="2" borderId="0" xfId="0" applyNumberFormat="1" applyFont="1" applyFill="1"/>
    <xf numFmtId="0" fontId="21" fillId="0" borderId="0" xfId="0" applyFont="1" applyFill="1"/>
    <xf numFmtId="0" fontId="21" fillId="2" borderId="0" xfId="0" applyFont="1" applyFill="1"/>
    <xf numFmtId="167" fontId="21" fillId="2" borderId="0" xfId="0" applyNumberFormat="1" applyFont="1" applyFill="1"/>
    <xf numFmtId="0" fontId="4" fillId="0" borderId="72" xfId="0" applyFont="1" applyFill="1" applyBorder="1"/>
    <xf numFmtId="1" fontId="5" fillId="0" borderId="166" xfId="0" applyNumberFormat="1" applyFont="1" applyFill="1" applyBorder="1"/>
    <xf numFmtId="0" fontId="5" fillId="0" borderId="165" xfId="0" applyFont="1" applyFill="1" applyBorder="1"/>
    <xf numFmtId="14" fontId="5" fillId="0" borderId="159" xfId="0" quotePrefix="1" applyNumberFormat="1" applyFont="1" applyFill="1" applyBorder="1" applyAlignment="1">
      <alignment horizontal="center"/>
    </xf>
    <xf numFmtId="14" fontId="5" fillId="0" borderId="153" xfId="0" quotePrefix="1" applyNumberFormat="1" applyFont="1" applyFill="1" applyBorder="1" applyAlignment="1">
      <alignment horizontal="center"/>
    </xf>
    <xf numFmtId="14" fontId="5" fillId="0" borderId="159" xfId="0" applyNumberFormat="1" applyFont="1" applyFill="1" applyBorder="1" applyAlignment="1">
      <alignment horizontal="center"/>
    </xf>
    <xf numFmtId="14" fontId="5" fillId="0" borderId="153" xfId="0" applyNumberFormat="1" applyFont="1" applyFill="1" applyBorder="1" applyAlignment="1">
      <alignment horizontal="center"/>
    </xf>
    <xf numFmtId="0" fontId="5" fillId="0" borderId="16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4" fontId="5" fillId="0" borderId="0" xfId="0" quotePrefix="1" applyNumberFormat="1" applyFont="1" applyFill="1" applyAlignment="1">
      <alignment horizontal="center" vertical="center"/>
    </xf>
    <xf numFmtId="167" fontId="5" fillId="0" borderId="165" xfId="0" applyNumberFormat="1" applyFont="1" applyFill="1" applyBorder="1" applyAlignment="1">
      <alignment horizontal="center" vertical="center" wrapText="1"/>
    </xf>
    <xf numFmtId="0" fontId="5" fillId="0" borderId="150" xfId="0" applyFont="1" applyFill="1" applyBorder="1" applyAlignment="1">
      <alignment horizontal="left" vertical="top" wrapText="1"/>
    </xf>
    <xf numFmtId="0" fontId="5" fillId="0" borderId="66" xfId="0" applyFont="1" applyFill="1" applyBorder="1" applyAlignment="1">
      <alignment horizontal="left" vertical="center" wrapText="1"/>
    </xf>
    <xf numFmtId="14" fontId="5" fillId="0" borderId="159" xfId="0" applyNumberFormat="1" applyFont="1" applyFill="1" applyBorder="1" applyAlignment="1">
      <alignment horizontal="center" vertical="center" wrapText="1"/>
    </xf>
    <xf numFmtId="0" fontId="5" fillId="0" borderId="163" xfId="0" applyFont="1" applyFill="1" applyBorder="1" applyAlignment="1">
      <alignment horizontal="center"/>
    </xf>
    <xf numFmtId="0" fontId="5" fillId="0" borderId="168" xfId="0" applyFont="1" applyFill="1" applyBorder="1" applyAlignment="1">
      <alignment horizontal="center"/>
    </xf>
    <xf numFmtId="14" fontId="45" fillId="0" borderId="150" xfId="0" applyNumberFormat="1" applyFont="1" applyFill="1" applyBorder="1"/>
    <xf numFmtId="14" fontId="5" fillId="0" borderId="150" xfId="0" quotePrefix="1" applyNumberFormat="1" applyFont="1" applyFill="1" applyBorder="1" applyAlignment="1">
      <alignment horizontal="center"/>
    </xf>
    <xf numFmtId="0" fontId="45" fillId="0" borderId="150" xfId="0" applyFont="1" applyFill="1" applyBorder="1"/>
    <xf numFmtId="14" fontId="5" fillId="0" borderId="0" xfId="0" quotePrefix="1" applyNumberFormat="1" applyFont="1" applyFill="1" applyBorder="1" applyAlignment="1">
      <alignment horizontal="center"/>
    </xf>
    <xf numFmtId="14" fontId="5" fillId="0" borderId="168" xfId="0" quotePrefix="1" applyNumberFormat="1" applyFont="1" applyFill="1" applyBorder="1" applyAlignment="1">
      <alignment horizontal="center"/>
    </xf>
    <xf numFmtId="0" fontId="45" fillId="0" borderId="159" xfId="0" applyFont="1" applyFill="1" applyBorder="1"/>
    <xf numFmtId="0" fontId="10" fillId="0" borderId="240" xfId="0" applyFont="1" applyFill="1" applyBorder="1" applyAlignment="1">
      <alignment horizontal="left"/>
    </xf>
    <xf numFmtId="0" fontId="10" fillId="0" borderId="240" xfId="0" applyFont="1" applyFill="1" applyBorder="1"/>
    <xf numFmtId="0" fontId="10" fillId="0" borderId="166" xfId="0" applyFont="1" applyFill="1" applyBorder="1" applyAlignment="1">
      <alignment horizontal="center" vertical="center"/>
    </xf>
    <xf numFmtId="0" fontId="10" fillId="0" borderId="258" xfId="0" applyFont="1" applyFill="1" applyBorder="1" applyAlignment="1">
      <alignment vertical="center" wrapText="1"/>
    </xf>
    <xf numFmtId="14" fontId="5" fillId="0" borderId="7" xfId="0" quotePrefix="1" applyNumberFormat="1" applyFont="1" applyFill="1" applyBorder="1" applyAlignment="1">
      <alignment horizontal="right"/>
    </xf>
    <xf numFmtId="0" fontId="11" fillId="0" borderId="166" xfId="0" applyFont="1" applyFill="1" applyBorder="1" applyAlignment="1">
      <alignment horizontal="left" vertical="center"/>
    </xf>
    <xf numFmtId="165" fontId="11" fillId="0" borderId="166" xfId="0" quotePrefix="1" applyNumberFormat="1" applyFont="1" applyFill="1" applyBorder="1" applyAlignment="1">
      <alignment horizontal="center" vertical="center"/>
    </xf>
    <xf numFmtId="165" fontId="11" fillId="0" borderId="166" xfId="0" applyNumberFormat="1" applyFont="1" applyFill="1" applyBorder="1" applyAlignment="1">
      <alignment horizontal="center" vertical="center"/>
    </xf>
    <xf numFmtId="0" fontId="11" fillId="0" borderId="166" xfId="0" applyFont="1" applyFill="1" applyBorder="1" applyAlignment="1"/>
    <xf numFmtId="0" fontId="11" fillId="0" borderId="166" xfId="0" applyFont="1" applyFill="1" applyBorder="1" applyAlignment="1">
      <alignment horizontal="center" vertical="center" wrapText="1"/>
    </xf>
    <xf numFmtId="0" fontId="11" fillId="0" borderId="166" xfId="0" applyFont="1" applyFill="1" applyBorder="1" applyAlignment="1">
      <alignment vertical="center" wrapText="1"/>
    </xf>
    <xf numFmtId="0" fontId="10" fillId="0" borderId="69" xfId="0" applyFont="1" applyFill="1" applyBorder="1" applyAlignment="1">
      <alignment vertical="center" wrapText="1"/>
    </xf>
    <xf numFmtId="0" fontId="5" fillId="0" borderId="198" xfId="0" applyFont="1" applyFill="1" applyBorder="1"/>
    <xf numFmtId="0" fontId="5" fillId="0" borderId="80" xfId="0" quotePrefix="1" applyFont="1" applyFill="1" applyBorder="1" applyAlignment="1">
      <alignment horizontal="center" vertical="center"/>
    </xf>
    <xf numFmtId="0" fontId="5" fillId="0" borderId="218" xfId="0" applyFont="1" applyFill="1" applyBorder="1" applyAlignment="1">
      <alignment horizontal="center" vertical="center" wrapText="1"/>
    </xf>
    <xf numFmtId="14" fontId="5" fillId="0" borderId="9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top"/>
    </xf>
    <xf numFmtId="0" fontId="5" fillId="0" borderId="174" xfId="0" applyFont="1" applyFill="1" applyBorder="1" applyAlignment="1">
      <alignment horizontal="center" vertical="center"/>
    </xf>
    <xf numFmtId="14" fontId="5" fillId="0" borderId="6" xfId="0" applyNumberFormat="1" applyFont="1" applyFill="1" applyBorder="1" applyAlignment="1">
      <alignment horizontal="center" vertical="center"/>
    </xf>
    <xf numFmtId="14" fontId="11" fillId="0" borderId="166" xfId="0" quotePrefix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9" fillId="2" borderId="253" xfId="0" applyFont="1" applyFill="1" applyBorder="1" applyAlignment="1">
      <alignment vertical="top" wrapText="1"/>
    </xf>
    <xf numFmtId="0" fontId="19" fillId="2" borderId="253" xfId="0" applyFont="1" applyFill="1" applyBorder="1" applyAlignment="1">
      <alignment horizontal="center" vertical="top" wrapText="1"/>
    </xf>
    <xf numFmtId="0" fontId="2" fillId="0" borderId="253" xfId="0" applyFont="1" applyBorder="1" applyAlignment="1">
      <alignment horizontal="center" wrapText="1"/>
    </xf>
    <xf numFmtId="0" fontId="9" fillId="0" borderId="166" xfId="0" applyFont="1" applyFill="1" applyBorder="1" applyAlignment="1">
      <alignment horizontal="center" vertical="center" wrapText="1"/>
    </xf>
    <xf numFmtId="0" fontId="9" fillId="0" borderId="166" xfId="0" applyFont="1" applyFill="1" applyBorder="1" applyAlignment="1">
      <alignment horizontal="center" vertical="center"/>
    </xf>
    <xf numFmtId="0" fontId="2" fillId="0" borderId="166" xfId="0" quotePrefix="1" applyFont="1" applyFill="1" applyBorder="1" applyAlignment="1">
      <alignment horizontal="center" vertical="top" wrapText="1"/>
    </xf>
    <xf numFmtId="0" fontId="19" fillId="0" borderId="166" xfId="0" applyFont="1" applyFill="1" applyBorder="1" applyAlignment="1">
      <alignment vertical="top" wrapText="1"/>
    </xf>
    <xf numFmtId="0" fontId="19" fillId="0" borderId="166" xfId="0" applyFont="1" applyFill="1" applyBorder="1" applyAlignment="1">
      <alignment horizontal="center" vertical="top" wrapText="1"/>
    </xf>
    <xf numFmtId="0" fontId="2" fillId="0" borderId="166" xfId="0" quotePrefix="1" applyFont="1" applyFill="1" applyBorder="1" applyAlignment="1">
      <alignment horizontal="center"/>
    </xf>
    <xf numFmtId="0" fontId="19" fillId="0" borderId="166" xfId="0" applyFont="1" applyFill="1" applyBorder="1" applyAlignment="1">
      <alignment vertical="center" wrapText="1"/>
    </xf>
    <xf numFmtId="0" fontId="19" fillId="0" borderId="166" xfId="0" applyFont="1" applyFill="1" applyBorder="1" applyAlignment="1">
      <alignment horizontal="center" vertical="center" wrapText="1"/>
    </xf>
    <xf numFmtId="0" fontId="19" fillId="0" borderId="166" xfId="0" applyFont="1" applyFill="1" applyBorder="1" applyAlignment="1">
      <alignment wrapText="1"/>
    </xf>
    <xf numFmtId="0" fontId="19" fillId="0" borderId="166" xfId="0" applyFont="1" applyFill="1" applyBorder="1" applyAlignment="1">
      <alignment horizontal="center" wrapText="1"/>
    </xf>
    <xf numFmtId="0" fontId="2" fillId="0" borderId="166" xfId="0" quotePrefix="1" applyFont="1" applyFill="1" applyBorder="1" applyAlignment="1">
      <alignment horizontal="center" vertical="top"/>
    </xf>
    <xf numFmtId="0" fontId="19" fillId="0" borderId="166" xfId="0" quotePrefix="1" applyFont="1" applyFill="1" applyBorder="1" applyAlignment="1">
      <alignment horizontal="center" vertical="top" wrapText="1"/>
    </xf>
    <xf numFmtId="0" fontId="2" fillId="0" borderId="166" xfId="0" applyFont="1" applyFill="1" applyBorder="1" applyAlignment="1">
      <alignment vertical="top"/>
    </xf>
    <xf numFmtId="0" fontId="2" fillId="0" borderId="166" xfId="0" applyFont="1" applyFill="1" applyBorder="1" applyAlignment="1">
      <alignment horizontal="center" vertical="top"/>
    </xf>
    <xf numFmtId="0" fontId="2" fillId="0" borderId="241" xfId="0" applyFont="1" applyFill="1" applyBorder="1" applyAlignment="1">
      <alignment horizontal="center"/>
    </xf>
    <xf numFmtId="14" fontId="2" fillId="0" borderId="155" xfId="0" quotePrefix="1" applyNumberFormat="1" applyFont="1" applyFill="1" applyBorder="1" applyAlignment="1">
      <alignment horizontal="center"/>
    </xf>
    <xf numFmtId="0" fontId="11" fillId="0" borderId="166" xfId="0" quotePrefix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150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159" xfId="0" applyFont="1" applyFill="1" applyBorder="1" applyAlignment="1">
      <alignment horizontal="center" vertical="center"/>
    </xf>
    <xf numFmtId="0" fontId="2" fillId="2" borderId="150" xfId="0" applyFont="1" applyFill="1" applyBorder="1" applyAlignment="1">
      <alignment horizontal="center" vertical="center"/>
    </xf>
    <xf numFmtId="167" fontId="5" fillId="0" borderId="165" xfId="0" quotePrefix="1" applyNumberFormat="1" applyFont="1" applyFill="1" applyBorder="1" applyAlignment="1">
      <alignment horizontal="center" vertical="center"/>
    </xf>
    <xf numFmtId="167" fontId="5" fillId="0" borderId="166" xfId="0" quotePrefix="1" applyNumberFormat="1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right"/>
    </xf>
    <xf numFmtId="0" fontId="5" fillId="0" borderId="10" xfId="0" quotePrefix="1" applyFont="1" applyFill="1" applyBorder="1" applyAlignment="1">
      <alignment horizontal="left" vertical="center"/>
    </xf>
    <xf numFmtId="0" fontId="5" fillId="0" borderId="10" xfId="0" quotePrefix="1" applyFont="1" applyFill="1" applyBorder="1" applyAlignment="1">
      <alignment horizontal="right" vertical="center"/>
    </xf>
    <xf numFmtId="0" fontId="5" fillId="0" borderId="261" xfId="0" quotePrefix="1" applyFont="1" applyFill="1" applyBorder="1" applyAlignment="1">
      <alignment horizontal="left" vertical="center"/>
    </xf>
    <xf numFmtId="0" fontId="5" fillId="0" borderId="261" xfId="0" applyFont="1" applyFill="1" applyBorder="1" applyAlignment="1">
      <alignment horizontal="center" vertical="center"/>
    </xf>
    <xf numFmtId="0" fontId="5" fillId="0" borderId="248" xfId="0" applyFont="1" applyFill="1" applyBorder="1" applyAlignment="1">
      <alignment vertical="center"/>
    </xf>
    <xf numFmtId="14" fontId="5" fillId="0" borderId="261" xfId="0" quotePrefix="1" applyNumberFormat="1" applyFont="1" applyFill="1" applyBorder="1" applyAlignment="1">
      <alignment horizontal="center" vertical="center"/>
    </xf>
    <xf numFmtId="0" fontId="5" fillId="0" borderId="257" xfId="0" applyFont="1" applyFill="1" applyBorder="1" applyAlignment="1">
      <alignment vertical="center"/>
    </xf>
    <xf numFmtId="14" fontId="5" fillId="0" borderId="0" xfId="0" quotePrefix="1" applyNumberFormat="1" applyFont="1" applyFill="1" applyBorder="1" applyAlignment="1">
      <alignment horizontal="left" vertical="top" wrapText="1"/>
    </xf>
    <xf numFmtId="0" fontId="5" fillId="0" borderId="66" xfId="0" applyFont="1" applyFill="1" applyBorder="1" applyAlignment="1">
      <alignment horizontal="center" vertical="center"/>
    </xf>
    <xf numFmtId="0" fontId="11" fillId="0" borderId="150" xfId="0" applyFont="1" applyFill="1" applyBorder="1"/>
    <xf numFmtId="0" fontId="5" fillId="0" borderId="86" xfId="0" applyFont="1" applyFill="1" applyBorder="1" applyAlignment="1">
      <alignment horizontal="center" vertical="center"/>
    </xf>
    <xf numFmtId="0" fontId="11" fillId="0" borderId="166" xfId="0" applyFont="1" applyFill="1" applyBorder="1" applyAlignment="1">
      <alignment horizontal="center"/>
    </xf>
    <xf numFmtId="49" fontId="5" fillId="0" borderId="18" xfId="0" applyNumberFormat="1" applyFont="1" applyFill="1" applyBorder="1"/>
    <xf numFmtId="49" fontId="5" fillId="0" borderId="18" xfId="0" applyNumberFormat="1" applyFont="1" applyFill="1" applyBorder="1" applyAlignment="1">
      <alignment horizontal="center"/>
    </xf>
    <xf numFmtId="0" fontId="11" fillId="0" borderId="18" xfId="0" applyFont="1" applyFill="1" applyBorder="1"/>
    <xf numFmtId="49" fontId="5" fillId="0" borderId="90" xfId="0" applyNumberFormat="1" applyFont="1" applyFill="1" applyBorder="1"/>
    <xf numFmtId="0" fontId="11" fillId="0" borderId="153" xfId="0" applyFont="1" applyFill="1" applyBorder="1"/>
    <xf numFmtId="49" fontId="5" fillId="0" borderId="150" xfId="0" applyNumberFormat="1" applyFont="1" applyFill="1" applyBorder="1"/>
    <xf numFmtId="49" fontId="5" fillId="0" borderId="159" xfId="0" applyNumberFormat="1" applyFont="1" applyFill="1" applyBorder="1"/>
    <xf numFmtId="0" fontId="11" fillId="0" borderId="136" xfId="0" applyFont="1" applyFill="1" applyBorder="1"/>
    <xf numFmtId="49" fontId="5" fillId="0" borderId="18" xfId="0" applyNumberFormat="1" applyFont="1" applyFill="1" applyBorder="1" applyAlignment="1"/>
    <xf numFmtId="0" fontId="11" fillId="0" borderId="68" xfId="0" applyFont="1" applyFill="1" applyBorder="1"/>
    <xf numFmtId="0" fontId="11" fillId="0" borderId="229" xfId="0" applyFont="1" applyFill="1" applyBorder="1"/>
    <xf numFmtId="167" fontId="11" fillId="0" borderId="229" xfId="0" quotePrefix="1" applyNumberFormat="1" applyFont="1" applyFill="1" applyBorder="1" applyAlignment="1">
      <alignment horizontal="center" vertical="center"/>
    </xf>
    <xf numFmtId="49" fontId="5" fillId="0" borderId="68" xfId="0" applyNumberFormat="1" applyFont="1" applyFill="1" applyBorder="1"/>
    <xf numFmtId="0" fontId="5" fillId="0" borderId="90" xfId="0" quotePrefix="1" applyFont="1" applyFill="1" applyBorder="1" applyAlignment="1"/>
    <xf numFmtId="49" fontId="5" fillId="0" borderId="104" xfId="0" applyNumberFormat="1" applyFont="1" applyFill="1" applyBorder="1" applyAlignment="1"/>
    <xf numFmtId="0" fontId="5" fillId="0" borderId="18" xfId="0" quotePrefix="1" applyFont="1" applyFill="1" applyBorder="1" applyAlignment="1"/>
    <xf numFmtId="49" fontId="5" fillId="0" borderId="90" xfId="0" quotePrefix="1" applyNumberFormat="1" applyFont="1" applyFill="1" applyBorder="1"/>
    <xf numFmtId="49" fontId="5" fillId="0" borderId="244" xfId="0" applyNumberFormat="1" applyFont="1" applyFill="1" applyBorder="1"/>
    <xf numFmtId="167" fontId="11" fillId="0" borderId="244" xfId="0" quotePrefix="1" applyNumberFormat="1" applyFont="1" applyFill="1" applyBorder="1" applyAlignment="1">
      <alignment horizontal="center" vertical="center"/>
    </xf>
    <xf numFmtId="0" fontId="11" fillId="0" borderId="245" xfId="0" applyFont="1" applyFill="1" applyBorder="1"/>
    <xf numFmtId="167" fontId="11" fillId="0" borderId="253" xfId="0" quotePrefix="1" applyNumberFormat="1" applyFont="1" applyFill="1" applyBorder="1" applyAlignment="1">
      <alignment horizontal="center" vertical="center"/>
    </xf>
    <xf numFmtId="0" fontId="11" fillId="0" borderId="262" xfId="0" applyFont="1" applyFill="1" applyBorder="1" applyAlignment="1">
      <alignment horizontal="center" vertical="center"/>
    </xf>
    <xf numFmtId="165" fontId="11" fillId="0" borderId="153" xfId="0" applyNumberFormat="1" applyFont="1" applyFill="1" applyBorder="1" applyAlignment="1">
      <alignment horizontal="center" vertical="center"/>
    </xf>
    <xf numFmtId="14" fontId="5" fillId="0" borderId="263" xfId="0" quotePrefix="1" applyNumberFormat="1" applyFont="1" applyFill="1" applyBorder="1" applyAlignment="1">
      <alignment horizontal="center" vertical="center"/>
    </xf>
    <xf numFmtId="14" fontId="5" fillId="0" borderId="260" xfId="0" quotePrefix="1" applyNumberFormat="1" applyFont="1" applyFill="1" applyBorder="1" applyAlignment="1">
      <alignment horizontal="right" vertical="center" wrapText="1"/>
    </xf>
    <xf numFmtId="0" fontId="5" fillId="0" borderId="264" xfId="0" applyFont="1" applyFill="1" applyBorder="1" applyAlignment="1">
      <alignment vertical="center"/>
    </xf>
    <xf numFmtId="0" fontId="5" fillId="0" borderId="265" xfId="0" applyFont="1" applyFill="1" applyBorder="1" applyAlignment="1">
      <alignment horizontal="left" vertical="center" wrapText="1"/>
    </xf>
    <xf numFmtId="0" fontId="5" fillId="0" borderId="266" xfId="0" applyFont="1" applyFill="1" applyBorder="1" applyAlignment="1">
      <alignment horizontal="center" vertical="center"/>
    </xf>
    <xf numFmtId="14" fontId="5" fillId="0" borderId="258" xfId="0" applyNumberFormat="1" applyFont="1" applyFill="1" applyBorder="1" applyAlignment="1">
      <alignment horizontal="center" vertical="center"/>
    </xf>
    <xf numFmtId="0" fontId="5" fillId="0" borderId="260" xfId="0" applyFont="1" applyFill="1" applyBorder="1" applyAlignment="1">
      <alignment vertical="center"/>
    </xf>
    <xf numFmtId="0" fontId="5" fillId="0" borderId="267" xfId="0" applyFont="1" applyFill="1" applyBorder="1" applyAlignment="1">
      <alignment vertical="center" wrapText="1"/>
    </xf>
    <xf numFmtId="14" fontId="2" fillId="0" borderId="166" xfId="0" quotePrefix="1" applyNumberFormat="1" applyFont="1" applyFill="1" applyBorder="1" applyAlignment="1">
      <alignment horizontal="center" vertical="center"/>
    </xf>
    <xf numFmtId="0" fontId="2" fillId="0" borderId="159" xfId="0" applyFont="1" applyFill="1" applyBorder="1" applyAlignment="1">
      <alignment vertical="center"/>
    </xf>
    <xf numFmtId="0" fontId="11" fillId="0" borderId="159" xfId="0" applyFont="1" applyFill="1" applyBorder="1" applyAlignment="1">
      <alignment vertical="center" wrapText="1"/>
    </xf>
    <xf numFmtId="0" fontId="5" fillId="0" borderId="258" xfId="0" applyFont="1" applyFill="1" applyBorder="1" applyAlignment="1">
      <alignment vertical="center"/>
    </xf>
    <xf numFmtId="0" fontId="5" fillId="0" borderId="24" xfId="0" quotePrefix="1" applyFont="1" applyFill="1" applyBorder="1" applyAlignment="1">
      <alignment horizontal="right"/>
    </xf>
    <xf numFmtId="0" fontId="11" fillId="0" borderId="159" xfId="0" applyFont="1" applyFill="1" applyBorder="1" applyAlignment="1"/>
    <xf numFmtId="0" fontId="5" fillId="0" borderId="18" xfId="0" applyFont="1" applyFill="1" applyBorder="1" applyAlignment="1"/>
    <xf numFmtId="0" fontId="11" fillId="0" borderId="267" xfId="0" applyFont="1" applyFill="1" applyBorder="1" applyAlignment="1">
      <alignment horizontal="left"/>
    </xf>
    <xf numFmtId="0" fontId="11" fillId="0" borderId="159" xfId="0" applyFont="1" applyFill="1" applyBorder="1" applyAlignment="1">
      <alignment horizontal="left" vertical="center" wrapText="1"/>
    </xf>
    <xf numFmtId="0" fontId="52" fillId="0" borderId="0" xfId="0" applyFont="1" applyFill="1"/>
    <xf numFmtId="14" fontId="11" fillId="0" borderId="159" xfId="0" applyNumberFormat="1" applyFont="1" applyFill="1" applyBorder="1" applyAlignment="1">
      <alignment horizontal="left" vertical="center" wrapText="1"/>
    </xf>
    <xf numFmtId="0" fontId="2" fillId="0" borderId="109" xfId="0" applyFont="1" applyFill="1" applyBorder="1" applyAlignment="1">
      <alignment horizontal="left" wrapText="1"/>
    </xf>
    <xf numFmtId="0" fontId="6" fillId="0" borderId="166" xfId="0" applyFont="1" applyFill="1" applyBorder="1" applyAlignment="1">
      <alignment vertical="center" wrapText="1"/>
    </xf>
    <xf numFmtId="14" fontId="2" fillId="0" borderId="238" xfId="0" quotePrefix="1" applyNumberFormat="1" applyFont="1" applyFill="1" applyBorder="1" applyAlignment="1">
      <alignment horizontal="center" vertical="center"/>
    </xf>
    <xf numFmtId="14" fontId="2" fillId="0" borderId="238" xfId="0" applyNumberFormat="1" applyFont="1" applyFill="1" applyBorder="1" applyAlignment="1">
      <alignment horizontal="left" vertical="center" wrapText="1"/>
    </xf>
    <xf numFmtId="0" fontId="2" fillId="0" borderId="237" xfId="0" quotePrefix="1" applyFont="1" applyFill="1" applyBorder="1" applyAlignment="1">
      <alignment horizontal="center"/>
    </xf>
    <xf numFmtId="0" fontId="2" fillId="0" borderId="88" xfId="0" applyFont="1" applyFill="1" applyBorder="1" applyAlignment="1">
      <alignment horizontal="center"/>
    </xf>
    <xf numFmtId="0" fontId="10" fillId="0" borderId="238" xfId="0" applyFont="1" applyFill="1" applyBorder="1"/>
    <xf numFmtId="14" fontId="11" fillId="0" borderId="166" xfId="0" applyNumberFormat="1" applyFont="1" applyFill="1" applyBorder="1" applyAlignment="1">
      <alignment horizontal="left" vertical="center" wrapText="1"/>
    </xf>
    <xf numFmtId="165" fontId="11" fillId="0" borderId="166" xfId="0" applyNumberFormat="1" applyFont="1" applyFill="1" applyBorder="1" applyAlignment="1">
      <alignment horizontal="center" vertical="top" wrapText="1"/>
    </xf>
    <xf numFmtId="0" fontId="52" fillId="0" borderId="266" xfId="0" applyFont="1" applyFill="1" applyBorder="1"/>
    <xf numFmtId="0" fontId="33" fillId="0" borderId="0" xfId="0" quotePrefix="1" applyFont="1" applyFill="1" applyBorder="1" applyAlignment="1">
      <alignment horizontal="center"/>
    </xf>
    <xf numFmtId="0" fontId="49" fillId="0" borderId="0" xfId="0" quotePrefix="1" applyFont="1" applyFill="1" applyBorder="1" applyAlignment="1">
      <alignment horizontal="center"/>
    </xf>
    <xf numFmtId="0" fontId="35" fillId="0" borderId="0" xfId="0" quotePrefix="1" applyFont="1" applyFill="1" applyBorder="1" applyAlignment="1">
      <alignment horizontal="center" vertical="center"/>
    </xf>
    <xf numFmtId="0" fontId="5" fillId="0" borderId="157" xfId="0" applyFont="1" applyFill="1" applyBorder="1" applyAlignment="1">
      <alignment vertical="center"/>
    </xf>
    <xf numFmtId="165" fontId="5" fillId="0" borderId="242" xfId="0" quotePrefix="1" applyNumberFormat="1" applyFont="1" applyFill="1" applyBorder="1" applyAlignment="1">
      <alignment horizontal="left" vertical="center"/>
    </xf>
    <xf numFmtId="0" fontId="5" fillId="0" borderId="177" xfId="0" quotePrefix="1" applyFont="1" applyFill="1" applyBorder="1" applyAlignment="1">
      <alignment horizontal="right" vertical="center"/>
    </xf>
    <xf numFmtId="0" fontId="5" fillId="0" borderId="177" xfId="0" quotePrefix="1" applyFont="1" applyFill="1" applyBorder="1"/>
    <xf numFmtId="0" fontId="5" fillId="0" borderId="177" xfId="0" applyFont="1" applyFill="1" applyBorder="1" applyAlignment="1">
      <alignment horizontal="left" wrapText="1"/>
    </xf>
    <xf numFmtId="14" fontId="51" fillId="0" borderId="168" xfId="0" applyNumberFormat="1" applyFont="1" applyFill="1" applyBorder="1" applyAlignment="1">
      <alignment horizontal="center" vertical="center"/>
    </xf>
    <xf numFmtId="14" fontId="5" fillId="0" borderId="177" xfId="0" applyNumberFormat="1" applyFont="1" applyFill="1" applyBorder="1" applyAlignment="1">
      <alignment horizontal="center"/>
    </xf>
    <xf numFmtId="0" fontId="5" fillId="0" borderId="187" xfId="0" applyFont="1" applyFill="1" applyBorder="1" applyAlignment="1">
      <alignment horizontal="left" vertical="center" wrapText="1"/>
    </xf>
    <xf numFmtId="0" fontId="5" fillId="0" borderId="84" xfId="0" applyFont="1" applyFill="1" applyBorder="1" applyAlignment="1">
      <alignment horizontal="left" vertical="center" wrapText="1"/>
    </xf>
    <xf numFmtId="0" fontId="5" fillId="0" borderId="207" xfId="0" applyFont="1" applyFill="1" applyBorder="1" applyAlignment="1">
      <alignment horizontal="left" vertical="center" wrapText="1"/>
    </xf>
    <xf numFmtId="14" fontId="5" fillId="0" borderId="190" xfId="0" applyNumberFormat="1" applyFont="1" applyFill="1" applyBorder="1" applyAlignment="1">
      <alignment horizontal="right" vertical="center" wrapText="1"/>
    </xf>
    <xf numFmtId="0" fontId="5" fillId="0" borderId="24" xfId="0" applyFont="1" applyFill="1" applyBorder="1" applyAlignment="1">
      <alignment vertical="center"/>
    </xf>
    <xf numFmtId="14" fontId="5" fillId="0" borderId="25" xfId="0" applyNumberFormat="1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left"/>
    </xf>
    <xf numFmtId="0" fontId="5" fillId="0" borderId="150" xfId="0" applyFont="1" applyFill="1" applyBorder="1" applyAlignment="1">
      <alignment vertical="top"/>
    </xf>
    <xf numFmtId="0" fontId="5" fillId="0" borderId="172" xfId="0" applyFont="1" applyFill="1" applyBorder="1" applyAlignment="1">
      <alignment vertical="top" wrapText="1"/>
    </xf>
    <xf numFmtId="0" fontId="5" fillId="0" borderId="221" xfId="0" quotePrefix="1" applyFont="1" applyFill="1" applyBorder="1" applyAlignment="1">
      <alignment horizontal="center" vertical="center"/>
    </xf>
    <xf numFmtId="0" fontId="5" fillId="0" borderId="89" xfId="0" applyFont="1" applyFill="1" applyBorder="1" applyAlignment="1">
      <alignment vertical="center"/>
    </xf>
    <xf numFmtId="0" fontId="5" fillId="0" borderId="215" xfId="0" applyFont="1" applyFill="1" applyBorder="1" applyAlignment="1">
      <alignment vertical="center"/>
    </xf>
    <xf numFmtId="0" fontId="5" fillId="0" borderId="113" xfId="0" quotePrefix="1" applyFont="1" applyFill="1" applyBorder="1" applyAlignment="1">
      <alignment horizontal="left"/>
    </xf>
    <xf numFmtId="14" fontId="5" fillId="0" borderId="216" xfId="0" quotePrefix="1" applyNumberFormat="1" applyFont="1" applyFill="1" applyBorder="1" applyAlignment="1">
      <alignment horizontal="center" vertical="center" wrapText="1"/>
    </xf>
    <xf numFmtId="0" fontId="5" fillId="0" borderId="215" xfId="0" applyFont="1" applyFill="1" applyBorder="1" applyAlignment="1">
      <alignment horizontal="left" vertical="top"/>
    </xf>
    <xf numFmtId="0" fontId="5" fillId="0" borderId="205" xfId="0" applyFont="1" applyFill="1" applyBorder="1" applyAlignment="1">
      <alignment horizontal="left" vertical="center"/>
    </xf>
    <xf numFmtId="14" fontId="5" fillId="0" borderId="209" xfId="0" quotePrefix="1" applyNumberFormat="1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left" vertical="center" wrapText="1"/>
    </xf>
    <xf numFmtId="0" fontId="2" fillId="0" borderId="159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vertical="top"/>
    </xf>
    <xf numFmtId="14" fontId="5" fillId="0" borderId="11" xfId="0" applyNumberFormat="1" applyFont="1" applyFill="1" applyBorder="1" applyAlignment="1">
      <alignment horizontal="left" vertical="center"/>
    </xf>
    <xf numFmtId="0" fontId="5" fillId="0" borderId="160" xfId="0" applyFont="1" applyFill="1" applyBorder="1" applyAlignment="1">
      <alignment horizontal="center" vertical="center"/>
    </xf>
    <xf numFmtId="0" fontId="11" fillId="0" borderId="166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center" vertical="center"/>
    </xf>
    <xf numFmtId="0" fontId="2" fillId="2" borderId="15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67" xfId="0" applyFont="1" applyFill="1" applyBorder="1" applyAlignment="1">
      <alignment vertical="top"/>
    </xf>
    <xf numFmtId="0" fontId="5" fillId="0" borderId="25" xfId="0" applyFont="1" applyFill="1" applyBorder="1" applyAlignment="1">
      <alignment vertical="top" wrapText="1"/>
    </xf>
    <xf numFmtId="14" fontId="5" fillId="0" borderId="270" xfId="0" applyNumberFormat="1" applyFont="1" applyFill="1" applyBorder="1" applyAlignment="1">
      <alignment horizontal="center" vertical="center" wrapText="1"/>
    </xf>
    <xf numFmtId="0" fontId="5" fillId="0" borderId="113" xfId="0" applyFont="1" applyFill="1" applyBorder="1" applyAlignment="1">
      <alignment horizontal="left" vertical="center" wrapText="1"/>
    </xf>
    <xf numFmtId="0" fontId="11" fillId="0" borderId="166" xfId="0" applyFont="1" applyFill="1" applyBorder="1" applyAlignment="1">
      <alignment wrapText="1"/>
    </xf>
    <xf numFmtId="0" fontId="33" fillId="0" borderId="166" xfId="0" quotePrefix="1" applyFont="1" applyFill="1" applyBorder="1" applyAlignment="1">
      <alignment horizontal="center" vertical="center"/>
    </xf>
    <xf numFmtId="0" fontId="34" fillId="0" borderId="166" xfId="0" applyFont="1" applyFill="1" applyBorder="1" applyAlignment="1">
      <alignment horizontal="left"/>
    </xf>
    <xf numFmtId="0" fontId="33" fillId="0" borderId="166" xfId="0" applyFont="1" applyFill="1" applyBorder="1" applyAlignment="1" applyProtection="1"/>
    <xf numFmtId="14" fontId="34" fillId="0" borderId="166" xfId="0" quotePrefix="1" applyNumberFormat="1" applyFont="1" applyFill="1" applyBorder="1" applyAlignment="1">
      <alignment horizontal="center"/>
    </xf>
    <xf numFmtId="14" fontId="34" fillId="0" borderId="166" xfId="0" applyNumberFormat="1" applyFont="1" applyFill="1" applyBorder="1" applyAlignment="1">
      <alignment horizontal="left" vertical="center"/>
    </xf>
    <xf numFmtId="0" fontId="2" fillId="0" borderId="166" xfId="0" applyFont="1" applyFill="1" applyBorder="1" applyAlignment="1">
      <alignment horizontal="left" vertical="top"/>
    </xf>
    <xf numFmtId="0" fontId="53" fillId="0" borderId="0" xfId="0" applyFont="1" applyFill="1"/>
    <xf numFmtId="0" fontId="11" fillId="0" borderId="73" xfId="0" applyFont="1" applyFill="1" applyBorder="1" applyAlignment="1">
      <alignment vertical="center"/>
    </xf>
    <xf numFmtId="0" fontId="11" fillId="0" borderId="122" xfId="0" applyFont="1" applyFill="1" applyBorder="1" applyAlignment="1">
      <alignment horizontal="center" vertical="center"/>
    </xf>
    <xf numFmtId="0" fontId="11" fillId="0" borderId="67" xfId="0" applyFont="1" applyFill="1" applyBorder="1" applyAlignment="1">
      <alignment horizontal="left" vertical="center" wrapText="1"/>
    </xf>
    <xf numFmtId="0" fontId="11" fillId="0" borderId="112" xfId="0" quotePrefix="1" applyFont="1" applyFill="1" applyBorder="1" applyAlignment="1">
      <alignment horizontal="center" vertical="center"/>
    </xf>
    <xf numFmtId="0" fontId="11" fillId="0" borderId="112" xfId="0" applyFont="1" applyFill="1" applyBorder="1" applyAlignment="1">
      <alignment horizontal="left"/>
    </xf>
    <xf numFmtId="0" fontId="11" fillId="0" borderId="158" xfId="0" applyFont="1" applyFill="1" applyBorder="1" applyAlignment="1">
      <alignment horizontal="left" vertical="center" wrapText="1"/>
    </xf>
    <xf numFmtId="0" fontId="11" fillId="0" borderId="111" xfId="0" applyFont="1" applyFill="1" applyBorder="1" applyAlignment="1">
      <alignment horizontal="center" vertical="center" wrapText="1"/>
    </xf>
    <xf numFmtId="0" fontId="11" fillId="0" borderId="158" xfId="0" quotePrefix="1" applyFont="1" applyFill="1" applyBorder="1" applyAlignment="1">
      <alignment horizontal="center" vertical="center"/>
    </xf>
    <xf numFmtId="0" fontId="11" fillId="0" borderId="158" xfId="0" applyFont="1" applyFill="1" applyBorder="1" applyAlignment="1">
      <alignment horizontal="center" vertical="center" wrapText="1"/>
    </xf>
    <xf numFmtId="0" fontId="11" fillId="0" borderId="21" xfId="0" quotePrefix="1" applyFont="1" applyFill="1" applyBorder="1" applyAlignment="1">
      <alignment horizontal="center" vertical="center"/>
    </xf>
    <xf numFmtId="0" fontId="11" fillId="0" borderId="112" xfId="0" applyFont="1" applyFill="1" applyBorder="1" applyAlignment="1">
      <alignment horizontal="center" vertical="center" wrapText="1"/>
    </xf>
    <xf numFmtId="0" fontId="11" fillId="0" borderId="231" xfId="0" applyFont="1" applyFill="1" applyBorder="1" applyAlignment="1">
      <alignment horizontal="center" vertical="center" wrapText="1"/>
    </xf>
    <xf numFmtId="0" fontId="11" fillId="0" borderId="161" xfId="0" applyFont="1" applyFill="1" applyBorder="1" applyAlignment="1"/>
    <xf numFmtId="0" fontId="11" fillId="0" borderId="158" xfId="0" applyFont="1" applyFill="1" applyBorder="1" applyAlignment="1">
      <alignment horizontal="center" vertical="center"/>
    </xf>
    <xf numFmtId="14" fontId="10" fillId="0" borderId="0" xfId="0" applyNumberFormat="1" applyFont="1" applyFill="1" applyBorder="1" applyAlignment="1">
      <alignment horizontal="center" vertical="center" wrapText="1"/>
    </xf>
    <xf numFmtId="0" fontId="11" fillId="0" borderId="107" xfId="0" applyFont="1" applyFill="1" applyBorder="1" applyAlignment="1">
      <alignment horizontal="center" vertical="center" wrapText="1"/>
    </xf>
    <xf numFmtId="14" fontId="11" fillId="0" borderId="97" xfId="0" applyNumberFormat="1" applyFont="1" applyFill="1" applyBorder="1" applyAlignment="1">
      <alignment horizontal="center" vertical="center" wrapText="1"/>
    </xf>
    <xf numFmtId="0" fontId="11" fillId="0" borderId="129" xfId="0" quotePrefix="1" applyFont="1" applyFill="1" applyBorder="1" applyAlignment="1">
      <alignment horizontal="center" vertical="center"/>
    </xf>
    <xf numFmtId="14" fontId="11" fillId="0" borderId="156" xfId="0" applyNumberFormat="1" applyFont="1" applyFill="1" applyBorder="1" applyAlignment="1">
      <alignment horizontal="center" vertical="center" wrapText="1"/>
    </xf>
    <xf numFmtId="0" fontId="11" fillId="0" borderId="156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119" xfId="0" applyFont="1" applyFill="1" applyBorder="1" applyAlignment="1">
      <alignment horizontal="center" vertical="center" wrapText="1"/>
    </xf>
    <xf numFmtId="0" fontId="11" fillId="0" borderId="97" xfId="0" applyNumberFormat="1" applyFont="1" applyFill="1" applyBorder="1" applyAlignment="1">
      <alignment horizontal="center" vertical="center" wrapText="1"/>
    </xf>
    <xf numFmtId="0" fontId="11" fillId="0" borderId="66" xfId="0" applyFont="1" applyFill="1" applyBorder="1" applyAlignment="1">
      <alignment horizontal="center" vertical="center" wrapText="1"/>
    </xf>
    <xf numFmtId="0" fontId="11" fillId="0" borderId="112" xfId="0" applyNumberFormat="1" applyFont="1" applyFill="1" applyBorder="1" applyAlignment="1">
      <alignment horizontal="center" vertical="center" wrapText="1"/>
    </xf>
    <xf numFmtId="0" fontId="11" fillId="0" borderId="154" xfId="0" quotePrefix="1" applyFont="1" applyFill="1" applyBorder="1" applyAlignment="1">
      <alignment horizontal="center" vertical="center"/>
    </xf>
    <xf numFmtId="0" fontId="11" fillId="0" borderId="154" xfId="0" applyFont="1" applyFill="1" applyBorder="1" applyAlignment="1"/>
    <xf numFmtId="0" fontId="11" fillId="0" borderId="154" xfId="0" applyFont="1" applyFill="1" applyBorder="1" applyAlignment="1">
      <alignment horizontal="center" vertical="center"/>
    </xf>
    <xf numFmtId="14" fontId="11" fillId="0" borderId="154" xfId="0" applyNumberFormat="1" applyFont="1" applyFill="1" applyBorder="1" applyAlignment="1">
      <alignment horizontal="left" vertical="center" wrapText="1"/>
    </xf>
    <xf numFmtId="14" fontId="11" fillId="0" borderId="155" xfId="0" applyNumberFormat="1" applyFont="1" applyFill="1" applyBorder="1" applyAlignment="1">
      <alignment horizontal="left" vertical="center" wrapText="1"/>
    </xf>
    <xf numFmtId="0" fontId="11" fillId="0" borderId="73" xfId="0" applyNumberFormat="1" applyFont="1" applyFill="1" applyBorder="1" applyAlignment="1">
      <alignment horizontal="center" vertical="center" wrapText="1"/>
    </xf>
    <xf numFmtId="0" fontId="11" fillId="0" borderId="155" xfId="0" applyNumberFormat="1" applyFont="1" applyFill="1" applyBorder="1" applyAlignment="1">
      <alignment horizontal="center" vertical="center" wrapText="1"/>
    </xf>
    <xf numFmtId="49" fontId="11" fillId="0" borderId="111" xfId="2" applyNumberFormat="1" applyFont="1" applyFill="1" applyBorder="1" applyAlignment="1">
      <alignment vertical="center"/>
    </xf>
    <xf numFmtId="49" fontId="11" fillId="0" borderId="123" xfId="2" applyNumberFormat="1" applyFont="1" applyFill="1" applyBorder="1" applyAlignment="1">
      <alignment horizontal="center" vertical="center"/>
    </xf>
    <xf numFmtId="0" fontId="11" fillId="0" borderId="241" xfId="0" quotePrefix="1" applyFont="1" applyFill="1" applyBorder="1" applyAlignment="1">
      <alignment horizontal="center" vertical="center"/>
    </xf>
    <xf numFmtId="0" fontId="11" fillId="0" borderId="241" xfId="0" applyFont="1" applyFill="1" applyBorder="1" applyAlignment="1"/>
    <xf numFmtId="0" fontId="11" fillId="0" borderId="241" xfId="0" applyFont="1" applyFill="1" applyBorder="1" applyAlignment="1">
      <alignment horizontal="center" vertical="center"/>
    </xf>
    <xf numFmtId="0" fontId="11" fillId="0" borderId="241" xfId="0" applyFont="1" applyFill="1" applyBorder="1" applyAlignment="1">
      <alignment horizontal="left" vertical="center" wrapText="1"/>
    </xf>
    <xf numFmtId="14" fontId="11" fillId="0" borderId="66" xfId="0" applyNumberFormat="1" applyFont="1" applyFill="1" applyBorder="1" applyAlignment="1">
      <alignment horizontal="center" vertical="center" wrapText="1"/>
    </xf>
    <xf numFmtId="14" fontId="10" fillId="0" borderId="97" xfId="0" applyNumberFormat="1" applyFont="1" applyFill="1" applyBorder="1" applyAlignment="1">
      <alignment horizontal="center" vertical="center" wrapText="1"/>
    </xf>
    <xf numFmtId="0" fontId="11" fillId="0" borderId="67" xfId="0" applyFont="1" applyFill="1" applyBorder="1" applyAlignment="1">
      <alignment vertical="center"/>
    </xf>
    <xf numFmtId="0" fontId="11" fillId="0" borderId="30" xfId="0" applyFont="1" applyFill="1" applyBorder="1" applyAlignment="1">
      <alignment horizontal="center" vertical="center" wrapText="1"/>
    </xf>
    <xf numFmtId="0" fontId="11" fillId="0" borderId="68" xfId="0" applyFont="1" applyFill="1" applyBorder="1" applyAlignment="1">
      <alignment horizontal="center" vertical="center" wrapText="1"/>
    </xf>
    <xf numFmtId="0" fontId="11" fillId="0" borderId="118" xfId="0" applyFont="1" applyFill="1" applyBorder="1" applyAlignment="1">
      <alignment horizontal="center" vertical="center" wrapText="1"/>
    </xf>
    <xf numFmtId="0" fontId="11" fillId="0" borderId="97" xfId="0" applyFont="1" applyFill="1" applyBorder="1" applyAlignment="1">
      <alignment horizontal="left" vertical="center" wrapText="1"/>
    </xf>
    <xf numFmtId="0" fontId="11" fillId="0" borderId="116" xfId="0" applyFont="1" applyFill="1" applyBorder="1" applyAlignment="1">
      <alignment horizontal="center" vertical="center" wrapText="1"/>
    </xf>
    <xf numFmtId="0" fontId="11" fillId="0" borderId="111" xfId="0" applyFont="1" applyFill="1" applyBorder="1" applyAlignment="1">
      <alignment vertical="center"/>
    </xf>
    <xf numFmtId="0" fontId="11" fillId="0" borderId="123" xfId="0" applyFont="1" applyFill="1" applyBorder="1" applyAlignment="1">
      <alignment horizontal="center" vertical="center"/>
    </xf>
    <xf numFmtId="0" fontId="11" fillId="0" borderId="115" xfId="0" applyFont="1" applyFill="1" applyBorder="1" applyAlignment="1">
      <alignment horizontal="center" vertical="center" wrapText="1"/>
    </xf>
    <xf numFmtId="0" fontId="11" fillId="0" borderId="6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14" fontId="11" fillId="0" borderId="112" xfId="0" applyNumberFormat="1" applyFont="1" applyFill="1" applyBorder="1" applyAlignment="1">
      <alignment horizontal="left" vertical="center" wrapText="1"/>
    </xf>
    <xf numFmtId="0" fontId="11" fillId="0" borderId="112" xfId="0" applyFont="1" applyFill="1" applyBorder="1" applyAlignment="1">
      <alignment horizontal="left" vertical="center" wrapText="1"/>
    </xf>
    <xf numFmtId="0" fontId="11" fillId="0" borderId="177" xfId="0" applyFont="1" applyFill="1" applyBorder="1" applyAlignment="1">
      <alignment horizontal="center" vertical="center" wrapText="1"/>
    </xf>
    <xf numFmtId="0" fontId="11" fillId="0" borderId="177" xfId="0" applyNumberFormat="1" applyFont="1" applyFill="1" applyBorder="1" applyAlignment="1">
      <alignment horizontal="center" vertical="center" wrapText="1"/>
    </xf>
    <xf numFmtId="0" fontId="11" fillId="0" borderId="97" xfId="0" applyFont="1" applyFill="1" applyBorder="1" applyAlignment="1">
      <alignment horizontal="left"/>
    </xf>
    <xf numFmtId="0" fontId="11" fillId="0" borderId="97" xfId="0" applyFont="1" applyFill="1" applyBorder="1" applyAlignment="1">
      <alignment horizontal="center" vertical="center"/>
    </xf>
    <xf numFmtId="14" fontId="11" fillId="0" borderId="97" xfId="0" applyNumberFormat="1" applyFont="1" applyFill="1" applyBorder="1" applyAlignment="1">
      <alignment horizontal="left" vertical="center" wrapText="1"/>
    </xf>
    <xf numFmtId="14" fontId="11" fillId="0" borderId="30" xfId="0" applyNumberFormat="1" applyFont="1" applyFill="1" applyBorder="1" applyAlignment="1">
      <alignment horizontal="center" vertical="center" wrapText="1"/>
    </xf>
    <xf numFmtId="0" fontId="11" fillId="0" borderId="117" xfId="0" applyFont="1" applyFill="1" applyBorder="1" applyAlignment="1">
      <alignment vertical="center"/>
    </xf>
    <xf numFmtId="0" fontId="11" fillId="0" borderId="117" xfId="0" applyFont="1" applyFill="1" applyBorder="1" applyAlignment="1">
      <alignment horizontal="left" vertical="center" wrapText="1"/>
    </xf>
    <xf numFmtId="0" fontId="11" fillId="0" borderId="121" xfId="0" applyFont="1" applyFill="1" applyBorder="1" applyAlignment="1">
      <alignment horizontal="left"/>
    </xf>
    <xf numFmtId="0" fontId="11" fillId="0" borderId="30" xfId="0" applyNumberFormat="1" applyFont="1" applyFill="1" applyBorder="1" applyAlignment="1">
      <alignment horizontal="center" vertical="center"/>
    </xf>
    <xf numFmtId="0" fontId="11" fillId="0" borderId="161" xfId="0" applyFont="1" applyFill="1" applyBorder="1" applyAlignment="1">
      <alignment horizontal="left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2" fillId="0" borderId="258" xfId="0" applyFont="1" applyFill="1" applyBorder="1" applyAlignment="1">
      <alignment vertical="top"/>
    </xf>
    <xf numFmtId="0" fontId="2" fillId="0" borderId="258" xfId="0" applyFont="1" applyFill="1" applyBorder="1" applyAlignment="1">
      <alignment horizontal="center" vertical="top"/>
    </xf>
    <xf numFmtId="0" fontId="2" fillId="0" borderId="258" xfId="0" quotePrefix="1" applyFont="1" applyFill="1" applyBorder="1" applyAlignment="1">
      <alignment horizontal="center" vertical="top"/>
    </xf>
    <xf numFmtId="167" fontId="11" fillId="0" borderId="0" xfId="0" quotePrefix="1" applyNumberFormat="1" applyFont="1" applyFill="1" applyAlignment="1">
      <alignment horizontal="center" vertical="center"/>
    </xf>
    <xf numFmtId="1" fontId="11" fillId="0" borderId="0" xfId="0" applyNumberFormat="1" applyFont="1" applyFill="1"/>
    <xf numFmtId="0" fontId="11" fillId="0" borderId="138" xfId="0" applyFont="1" applyFill="1" applyBorder="1"/>
    <xf numFmtId="0" fontId="11" fillId="0" borderId="67" xfId="0" applyFont="1" applyFill="1" applyBorder="1"/>
    <xf numFmtId="0" fontId="11" fillId="0" borderId="209" xfId="0" applyFont="1" applyFill="1" applyBorder="1"/>
    <xf numFmtId="167" fontId="11" fillId="0" borderId="0" xfId="0" quotePrefix="1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wrapText="1"/>
    </xf>
    <xf numFmtId="0" fontId="22" fillId="0" borderId="0" xfId="0" applyFont="1" applyFill="1" applyAlignment="1">
      <alignment horizontal="center"/>
    </xf>
    <xf numFmtId="0" fontId="22" fillId="0" borderId="0" xfId="0" applyFont="1" applyFill="1"/>
    <xf numFmtId="0" fontId="22" fillId="0" borderId="0" xfId="0" applyFont="1" applyFill="1" applyAlignment="1">
      <alignment horizontal="center" vertical="top"/>
    </xf>
    <xf numFmtId="167" fontId="11" fillId="0" borderId="0" xfId="0" applyNumberFormat="1" applyFont="1" applyFill="1"/>
    <xf numFmtId="167" fontId="11" fillId="0" borderId="0" xfId="0" applyNumberFormat="1" applyFont="1" applyFill="1" applyAlignment="1">
      <alignment horizontal="center" vertical="center"/>
    </xf>
    <xf numFmtId="0" fontId="5" fillId="0" borderId="170" xfId="0" applyFont="1" applyFill="1" applyBorder="1" applyAlignment="1">
      <alignment horizontal="left" vertical="center" wrapText="1"/>
    </xf>
    <xf numFmtId="0" fontId="5" fillId="0" borderId="113" xfId="0" applyFont="1" applyFill="1" applyBorder="1" applyAlignment="1">
      <alignment horizontal="center" vertical="center"/>
    </xf>
    <xf numFmtId="0" fontId="5" fillId="0" borderId="268" xfId="0" quotePrefix="1" applyFont="1" applyFill="1" applyBorder="1" applyAlignment="1">
      <alignment horizontal="left"/>
    </xf>
    <xf numFmtId="0" fontId="5" fillId="0" borderId="167" xfId="0" quotePrefix="1" applyFont="1" applyFill="1" applyBorder="1" applyAlignment="1">
      <alignment horizontal="center" vertical="center"/>
    </xf>
    <xf numFmtId="0" fontId="5" fillId="0" borderId="160" xfId="0" applyFont="1" applyFill="1" applyBorder="1" applyAlignment="1">
      <alignment vertical="center"/>
    </xf>
    <xf numFmtId="0" fontId="5" fillId="0" borderId="269" xfId="0" applyFont="1" applyFill="1" applyBorder="1" applyAlignment="1">
      <alignment vertical="top"/>
    </xf>
    <xf numFmtId="0" fontId="5" fillId="0" borderId="170" xfId="0" applyFont="1" applyFill="1" applyBorder="1" applyAlignment="1">
      <alignment horizontal="left" vertical="center"/>
    </xf>
    <xf numFmtId="14" fontId="5" fillId="0" borderId="268" xfId="0" quotePrefix="1" applyNumberFormat="1" applyFont="1" applyFill="1" applyBorder="1" applyAlignment="1">
      <alignment horizontal="center" vertical="center"/>
    </xf>
    <xf numFmtId="0" fontId="5" fillId="0" borderId="263" xfId="0" quotePrefix="1" applyFont="1" applyFill="1" applyBorder="1" applyAlignment="1">
      <alignment horizontal="right"/>
    </xf>
    <xf numFmtId="0" fontId="11" fillId="0" borderId="30" xfId="0" applyFont="1" applyFill="1" applyBorder="1" applyAlignment="1"/>
    <xf numFmtId="0" fontId="11" fillId="0" borderId="21" xfId="0" applyFont="1" applyFill="1" applyBorder="1" applyAlignment="1"/>
    <xf numFmtId="0" fontId="5" fillId="0" borderId="0" xfId="0" quotePrefix="1" applyFont="1" applyFill="1" applyAlignment="1">
      <alignment horizontal="right" vertical="center" wrapText="1"/>
    </xf>
    <xf numFmtId="0" fontId="11" fillId="0" borderId="97" xfId="0" applyFont="1" applyFill="1" applyBorder="1" applyAlignment="1"/>
    <xf numFmtId="0" fontId="11" fillId="0" borderId="271" xfId="0" applyFont="1" applyFill="1" applyBorder="1"/>
    <xf numFmtId="167" fontId="11" fillId="0" borderId="166" xfId="0" quotePrefix="1" applyNumberFormat="1" applyFont="1" applyFill="1" applyBorder="1" applyAlignment="1">
      <alignment vertical="center"/>
    </xf>
    <xf numFmtId="167" fontId="5" fillId="0" borderId="166" xfId="0" applyNumberFormat="1" applyFont="1" applyFill="1" applyBorder="1" applyAlignment="1">
      <alignment horizontal="center"/>
    </xf>
    <xf numFmtId="15" fontId="19" fillId="0" borderId="166" xfId="0" applyNumberFormat="1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14" fontId="5" fillId="0" borderId="0" xfId="0" applyNumberFormat="1" applyFont="1" applyFill="1" applyBorder="1" applyAlignment="1">
      <alignment horizontal="center" vertical="center" wrapText="1"/>
    </xf>
    <xf numFmtId="1" fontId="11" fillId="0" borderId="150" xfId="0" applyNumberFormat="1" applyFont="1" applyFill="1" applyBorder="1" applyAlignment="1">
      <alignment horizontal="center"/>
    </xf>
    <xf numFmtId="14" fontId="5" fillId="0" borderId="31" xfId="0" quotePrefix="1" applyNumberFormat="1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vertical="top" wrapText="1"/>
    </xf>
    <xf numFmtId="14" fontId="5" fillId="0" borderId="150" xfId="0" applyNumberFormat="1" applyFont="1" applyFill="1" applyBorder="1" applyAlignment="1">
      <alignment horizontal="center" vertical="center" wrapText="1"/>
    </xf>
    <xf numFmtId="14" fontId="5" fillId="0" borderId="272" xfId="0" applyNumberFormat="1" applyFont="1" applyFill="1" applyBorder="1" applyAlignment="1">
      <alignment horizontal="center" vertical="center"/>
    </xf>
    <xf numFmtId="14" fontId="5" fillId="0" borderId="273" xfId="0" quotePrefix="1" applyNumberFormat="1" applyFont="1" applyFill="1" applyBorder="1" applyAlignment="1">
      <alignment horizontal="left" vertical="center"/>
    </xf>
    <xf numFmtId="0" fontId="5" fillId="0" borderId="128" xfId="0" applyFont="1" applyFill="1" applyBorder="1" applyAlignment="1">
      <alignment vertical="top" wrapText="1"/>
    </xf>
    <xf numFmtId="0" fontId="5" fillId="0" borderId="273" xfId="0" applyFont="1" applyFill="1" applyBorder="1" applyAlignment="1">
      <alignment horizontal="left" vertical="center" wrapText="1"/>
    </xf>
    <xf numFmtId="14" fontId="5" fillId="0" borderId="273" xfId="0" applyNumberFormat="1" applyFont="1" applyFill="1" applyBorder="1" applyAlignment="1">
      <alignment horizontal="center" vertical="center" wrapText="1"/>
    </xf>
    <xf numFmtId="0" fontId="5" fillId="0" borderId="273" xfId="0" applyFont="1" applyFill="1" applyBorder="1" applyAlignment="1">
      <alignment vertical="top"/>
    </xf>
    <xf numFmtId="0" fontId="5" fillId="0" borderId="274" xfId="0" applyFont="1" applyFill="1" applyBorder="1" applyAlignment="1">
      <alignment horizontal="left" vertical="center" wrapText="1"/>
    </xf>
    <xf numFmtId="17" fontId="19" fillId="0" borderId="166" xfId="0" applyNumberFormat="1" applyFont="1" applyFill="1" applyBorder="1" applyAlignment="1">
      <alignment vertical="top" wrapText="1"/>
    </xf>
    <xf numFmtId="14" fontId="5" fillId="0" borderId="172" xfId="0" quotePrefix="1" applyNumberFormat="1" applyFont="1" applyFill="1" applyBorder="1" applyAlignment="1">
      <alignment horizontal="right"/>
    </xf>
    <xf numFmtId="0" fontId="11" fillId="3" borderId="0" xfId="0" applyFont="1" applyFill="1"/>
    <xf numFmtId="0" fontId="11" fillId="3" borderId="0" xfId="0" quotePrefix="1" applyFont="1" applyFill="1" applyAlignment="1">
      <alignment horizontal="center" vertical="center"/>
    </xf>
    <xf numFmtId="0" fontId="11" fillId="3" borderId="150" xfId="0" applyFont="1" applyFill="1" applyBorder="1"/>
    <xf numFmtId="167" fontId="11" fillId="3" borderId="166" xfId="0" quotePrefix="1" applyNumberFormat="1" applyFont="1" applyFill="1" applyBorder="1" applyAlignment="1">
      <alignment horizontal="center" vertical="center"/>
    </xf>
    <xf numFmtId="1" fontId="11" fillId="3" borderId="150" xfId="0" applyNumberFormat="1" applyFont="1" applyFill="1" applyBorder="1" applyAlignment="1">
      <alignment horizontal="center"/>
    </xf>
    <xf numFmtId="168" fontId="42" fillId="0" borderId="0" xfId="0" applyNumberFormat="1" applyFont="1" applyFill="1" applyAlignment="1">
      <alignment horizontal="right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4" fontId="11" fillId="0" borderId="166" xfId="0" applyNumberFormat="1" applyFont="1" applyFill="1" applyBorder="1" applyAlignment="1">
      <alignment vertical="center" wrapText="1"/>
    </xf>
    <xf numFmtId="1" fontId="11" fillId="0" borderId="159" xfId="0" applyNumberFormat="1" applyFont="1" applyFill="1" applyBorder="1" applyAlignment="1">
      <alignment horizontal="center"/>
    </xf>
    <xf numFmtId="1" fontId="11" fillId="0" borderId="258" xfId="0" applyNumberFormat="1" applyFont="1" applyFill="1" applyBorder="1" applyAlignment="1">
      <alignment horizontal="center"/>
    </xf>
    <xf numFmtId="167" fontId="11" fillId="0" borderId="159" xfId="0" quotePrefix="1" applyNumberFormat="1" applyFont="1" applyFill="1" applyBorder="1" applyAlignment="1">
      <alignment horizontal="center" vertical="center"/>
    </xf>
    <xf numFmtId="167" fontId="11" fillId="0" borderId="258" xfId="0" quotePrefix="1" applyNumberFormat="1" applyFont="1" applyFill="1" applyBorder="1" applyAlignment="1">
      <alignment horizontal="center" vertical="center"/>
    </xf>
    <xf numFmtId="0" fontId="43" fillId="0" borderId="0" xfId="0" applyFont="1" applyFill="1" applyAlignment="1">
      <alignment horizontal="center" vertical="top"/>
    </xf>
    <xf numFmtId="0" fontId="11" fillId="0" borderId="0" xfId="0" applyFont="1" applyFill="1" applyAlignment="1">
      <alignment horizontal="center" vertical="top"/>
    </xf>
    <xf numFmtId="0" fontId="11" fillId="0" borderId="245" xfId="0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6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6" fillId="2" borderId="245" xfId="0" applyFont="1" applyFill="1" applyBorder="1" applyAlignment="1">
      <alignment horizontal="center"/>
    </xf>
    <xf numFmtId="167" fontId="4" fillId="0" borderId="238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167" fontId="4" fillId="0" borderId="247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150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159" xfId="0" applyFont="1" applyFill="1" applyBorder="1" applyAlignment="1">
      <alignment horizontal="center" vertical="center"/>
    </xf>
    <xf numFmtId="14" fontId="4" fillId="0" borderId="159" xfId="0" applyNumberFormat="1" applyFont="1" applyFill="1" applyBorder="1" applyAlignment="1">
      <alignment horizontal="center" vertical="center"/>
    </xf>
    <xf numFmtId="14" fontId="4" fillId="0" borderId="5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quotePrefix="1" applyFont="1" applyFill="1" applyBorder="1" applyAlignment="1">
      <alignment horizontal="center" vertical="center"/>
    </xf>
    <xf numFmtId="0" fontId="36" fillId="0" borderId="228" xfId="0" applyFont="1" applyFill="1" applyBorder="1" applyAlignment="1">
      <alignment horizontal="center"/>
    </xf>
    <xf numFmtId="0" fontId="2" fillId="2" borderId="222" xfId="0" applyFont="1" applyFill="1" applyBorder="1" applyAlignment="1">
      <alignment horizontal="center" vertical="center"/>
    </xf>
    <xf numFmtId="0" fontId="2" fillId="2" borderId="150" xfId="0" applyFont="1" applyFill="1" applyBorder="1" applyAlignment="1">
      <alignment horizontal="center" vertical="center"/>
    </xf>
    <xf numFmtId="0" fontId="2" fillId="2" borderId="230" xfId="0" applyFont="1" applyFill="1" applyBorder="1" applyAlignment="1">
      <alignment horizontal="center" vertical="center"/>
    </xf>
    <xf numFmtId="0" fontId="2" fillId="0" borderId="110" xfId="0" applyFont="1" applyFill="1" applyBorder="1" applyAlignment="1">
      <alignment horizontal="center" vertical="center"/>
    </xf>
    <xf numFmtId="0" fontId="2" fillId="0" borderId="87" xfId="0" applyFont="1" applyFill="1" applyBorder="1" applyAlignment="1">
      <alignment horizontal="center" vertical="center"/>
    </xf>
    <xf numFmtId="0" fontId="2" fillId="0" borderId="88" xfId="0" applyFont="1" applyFill="1" applyBorder="1" applyAlignment="1">
      <alignment horizontal="center" vertical="center"/>
    </xf>
    <xf numFmtId="0" fontId="11" fillId="0" borderId="110" xfId="0" applyFont="1" applyFill="1" applyBorder="1" applyAlignment="1">
      <alignment horizontal="center" vertical="center"/>
    </xf>
    <xf numFmtId="0" fontId="11" fillId="0" borderId="87" xfId="0" applyFont="1" applyFill="1" applyBorder="1" applyAlignment="1">
      <alignment horizontal="center" vertical="center"/>
    </xf>
    <xf numFmtId="0" fontId="11" fillId="0" borderId="88" xfId="0" applyFont="1" applyFill="1" applyBorder="1" applyAlignment="1">
      <alignment horizontal="center" vertical="center"/>
    </xf>
    <xf numFmtId="0" fontId="2" fillId="0" borderId="237" xfId="0" quotePrefix="1" applyFont="1" applyFill="1" applyBorder="1" applyAlignment="1">
      <alignment horizontal="center"/>
    </xf>
    <xf numFmtId="0" fontId="2" fillId="0" borderId="233" xfId="0" quotePrefix="1" applyFont="1" applyFill="1" applyBorder="1" applyAlignment="1">
      <alignment horizontal="center"/>
    </xf>
    <xf numFmtId="0" fontId="2" fillId="0" borderId="232" xfId="0" quotePrefix="1" applyFont="1" applyFill="1" applyBorder="1" applyAlignment="1">
      <alignment horizontal="center"/>
    </xf>
    <xf numFmtId="0" fontId="44" fillId="0" borderId="0" xfId="0" applyFont="1" applyFill="1" applyAlignment="1">
      <alignment horizontal="center" vertical="center"/>
    </xf>
    <xf numFmtId="0" fontId="11" fillId="0" borderId="110" xfId="0" applyFont="1" applyFill="1" applyBorder="1" applyAlignment="1">
      <alignment horizontal="center"/>
    </xf>
    <xf numFmtId="0" fontId="11" fillId="0" borderId="87" xfId="0" applyFont="1" applyFill="1" applyBorder="1" applyAlignment="1">
      <alignment horizontal="center"/>
    </xf>
    <xf numFmtId="0" fontId="11" fillId="0" borderId="88" xfId="0" applyFont="1" applyFill="1" applyBorder="1" applyAlignment="1">
      <alignment horizontal="center"/>
    </xf>
    <xf numFmtId="0" fontId="2" fillId="0" borderId="110" xfId="0" applyFont="1" applyFill="1" applyBorder="1" applyAlignment="1">
      <alignment horizontal="center"/>
    </xf>
    <xf numFmtId="0" fontId="2" fillId="0" borderId="87" xfId="0" applyFont="1" applyFill="1" applyBorder="1" applyAlignment="1">
      <alignment horizontal="center"/>
    </xf>
    <xf numFmtId="0" fontId="2" fillId="0" borderId="88" xfId="0" applyFont="1" applyFill="1" applyBorder="1" applyAlignment="1">
      <alignment horizontal="center"/>
    </xf>
    <xf numFmtId="0" fontId="20" fillId="2" borderId="0" xfId="0" applyFont="1" applyFill="1" applyAlignment="1">
      <alignment horizontal="left"/>
    </xf>
    <xf numFmtId="0" fontId="2" fillId="0" borderId="9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left" vertical="center"/>
    </xf>
    <xf numFmtId="0" fontId="2" fillId="0" borderId="93" xfId="0" applyFont="1" applyFill="1" applyBorder="1" applyAlignment="1">
      <alignment horizontal="center"/>
    </xf>
    <xf numFmtId="0" fontId="20" fillId="0" borderId="0" xfId="0" applyFont="1" applyFill="1" applyAlignment="1">
      <alignment horizontal="left" vertical="center"/>
    </xf>
    <xf numFmtId="0" fontId="2" fillId="0" borderId="234" xfId="0" applyFont="1" applyFill="1" applyBorder="1" applyAlignment="1">
      <alignment horizontal="center" vertical="center"/>
    </xf>
    <xf numFmtId="0" fontId="2" fillId="0" borderId="233" xfId="0" applyFont="1" applyFill="1" applyBorder="1" applyAlignment="1">
      <alignment horizontal="center" vertical="center"/>
    </xf>
    <xf numFmtId="0" fontId="2" fillId="0" borderId="232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3" borderId="228" xfId="0" applyFont="1" applyFill="1" applyBorder="1" applyAlignment="1">
      <alignment horizontal="center" vertical="center"/>
    </xf>
    <xf numFmtId="17" fontId="2" fillId="0" borderId="228" xfId="0" quotePrefix="1" applyNumberFormat="1" applyFont="1" applyFill="1" applyBorder="1" applyAlignment="1">
      <alignment horizontal="center" vertical="center"/>
    </xf>
    <xf numFmtId="0" fontId="2" fillId="0" borderId="228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17" fontId="2" fillId="0" borderId="57" xfId="0" quotePrefix="1" applyNumberFormat="1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228" xfId="0" applyFont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10" fillId="2" borderId="57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60" xfId="0" applyFont="1" applyFill="1" applyBorder="1" applyAlignment="1">
      <alignment horizontal="center" vertical="center" wrapText="1"/>
    </xf>
    <xf numFmtId="0" fontId="10" fillId="2" borderId="61" xfId="0" applyFont="1" applyFill="1" applyBorder="1" applyAlignment="1">
      <alignment horizontal="center" vertical="center" wrapText="1"/>
    </xf>
    <xf numFmtId="0" fontId="2" fillId="2" borderId="130" xfId="0" applyFont="1" applyFill="1" applyBorder="1" applyAlignment="1">
      <alignment horizontal="center" vertical="center"/>
    </xf>
    <xf numFmtId="0" fontId="2" fillId="2" borderId="129" xfId="0" applyFont="1" applyFill="1" applyBorder="1" applyAlignment="1">
      <alignment horizontal="center" vertical="center"/>
    </xf>
    <xf numFmtId="0" fontId="10" fillId="2" borderId="129" xfId="0" applyFont="1" applyFill="1" applyBorder="1" applyAlignment="1">
      <alignment horizontal="center" vertical="center"/>
    </xf>
    <xf numFmtId="0" fontId="10" fillId="2" borderId="131" xfId="0" applyFont="1" applyFill="1" applyBorder="1" applyAlignment="1">
      <alignment horizontal="center" vertical="center"/>
    </xf>
    <xf numFmtId="0" fontId="9" fillId="2" borderId="12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</cellXfs>
  <cellStyles count="3">
    <cellStyle name="Comma" xfId="1" builtinId="3"/>
    <cellStyle name="Comma 2 2" xfId="2"/>
    <cellStyle name="Normal" xfId="0" builtinId="0"/>
  </cellStyles>
  <dxfs count="0"/>
  <tableStyles count="0" defaultTableStyle="TableStyleMedium9" defaultPivotStyle="PivotStyleLight16"/>
  <colors>
    <mruColors>
      <color rgb="FF66FFFF"/>
      <color rgb="FFFF3300"/>
      <color rgb="FFFF00FF"/>
      <color rgb="FFBB11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O775"/>
  <sheetViews>
    <sheetView view="pageBreakPreview" topLeftCell="A392" zoomScale="80" zoomScaleNormal="70" zoomScaleSheetLayoutView="80" workbookViewId="0">
      <pane xSplit="3" topLeftCell="D1" activePane="topRight" state="frozen"/>
      <selection activeCell="A7" sqref="A7"/>
      <selection pane="topRight" activeCell="C410" sqref="C410"/>
    </sheetView>
  </sheetViews>
  <sheetFormatPr defaultRowHeight="22.5" customHeight="1" x14ac:dyDescent="0.2"/>
  <cols>
    <col min="1" max="1" width="5.28515625" style="1557" customWidth="1"/>
    <col min="2" max="2" width="4.7109375" style="980" customWidth="1"/>
    <col min="3" max="3" width="41.140625" style="624" customWidth="1"/>
    <col min="4" max="4" width="27.28515625" style="1873" customWidth="1"/>
    <col min="5" max="5" width="42.85546875" style="913" customWidth="1"/>
    <col min="6" max="7" width="3.5703125" style="1873" customWidth="1"/>
    <col min="8" max="8" width="14.7109375" style="620" customWidth="1"/>
    <col min="9" max="9" width="4.5703125" style="620" customWidth="1"/>
    <col min="10" max="10" width="36.140625" style="620" customWidth="1"/>
    <col min="11" max="11" width="6.140625" style="1873" customWidth="1"/>
    <col min="12" max="12" width="19.28515625" style="620" customWidth="1"/>
    <col min="13" max="13" width="5" style="620" customWidth="1"/>
    <col min="14" max="14" width="29.7109375" style="620" customWidth="1"/>
    <col min="15" max="16" width="0" style="1873" hidden="1" customWidth="1"/>
    <col min="17" max="17" width="20.85546875" style="620" hidden="1" customWidth="1"/>
    <col min="18" max="18" width="3.7109375" style="620" hidden="1" customWidth="1"/>
    <col min="19" max="19" width="22" style="620" hidden="1" customWidth="1"/>
    <col min="20" max="20" width="21.28515625" style="620" hidden="1" customWidth="1"/>
    <col min="21" max="21" width="15.28515625" style="620" hidden="1" customWidth="1"/>
    <col min="22" max="22" width="134.7109375" style="620" hidden="1" customWidth="1"/>
    <col min="23" max="24" width="9.140625" style="1890"/>
    <col min="25" max="25" width="15.140625" style="620" customWidth="1"/>
    <col min="26" max="26" width="9.140625" style="620"/>
    <col min="27" max="27" width="7.5703125" style="620" customWidth="1"/>
    <col min="28" max="28" width="12.85546875" style="620" customWidth="1"/>
    <col min="29" max="16384" width="9.140625" style="620"/>
  </cols>
  <sheetData>
    <row r="1" spans="1:28" ht="18" x14ac:dyDescent="0.2">
      <c r="A1" s="1947" t="s">
        <v>0</v>
      </c>
      <c r="B1" s="1947"/>
      <c r="C1" s="1947"/>
      <c r="D1" s="1947"/>
      <c r="E1" s="1947"/>
      <c r="F1" s="1947"/>
      <c r="G1" s="1947"/>
      <c r="H1" s="1947"/>
      <c r="I1" s="1947"/>
      <c r="J1" s="1947"/>
      <c r="K1" s="1947"/>
      <c r="L1" s="1947"/>
      <c r="M1" s="1947"/>
      <c r="N1" s="1947"/>
      <c r="O1" s="987" t="s">
        <v>34</v>
      </c>
      <c r="P1" s="987"/>
      <c r="W1" s="1879"/>
      <c r="X1" s="1879"/>
    </row>
    <row r="2" spans="1:28" ht="18" x14ac:dyDescent="0.2">
      <c r="A2" s="1947" t="s">
        <v>2406</v>
      </c>
      <c r="B2" s="1947"/>
      <c r="C2" s="1947"/>
      <c r="D2" s="1947"/>
      <c r="E2" s="1947"/>
      <c r="F2" s="1947"/>
      <c r="G2" s="1947"/>
      <c r="H2" s="1947"/>
      <c r="I2" s="1947"/>
      <c r="J2" s="1947"/>
      <c r="K2" s="1947"/>
      <c r="L2" s="1947"/>
      <c r="M2" s="1947"/>
      <c r="N2" s="1947"/>
      <c r="O2" s="987" t="s">
        <v>50</v>
      </c>
      <c r="P2" s="987"/>
      <c r="W2" s="1879"/>
      <c r="X2" s="1879"/>
    </row>
    <row r="3" spans="1:28" ht="18" x14ac:dyDescent="0.2">
      <c r="A3" s="1947" t="s">
        <v>2307</v>
      </c>
      <c r="B3" s="1947"/>
      <c r="C3" s="1947"/>
      <c r="D3" s="1947"/>
      <c r="E3" s="1947"/>
      <c r="F3" s="1947"/>
      <c r="G3" s="1947"/>
      <c r="H3" s="1947"/>
      <c r="I3" s="1947"/>
      <c r="J3" s="1947"/>
      <c r="K3" s="1947"/>
      <c r="L3" s="1947"/>
      <c r="M3" s="1947"/>
      <c r="N3" s="1947"/>
      <c r="O3" s="987" t="s">
        <v>56</v>
      </c>
      <c r="P3" s="987"/>
      <c r="W3" s="1879"/>
      <c r="X3" s="1879"/>
    </row>
    <row r="4" spans="1:28" ht="15" x14ac:dyDescent="0.2">
      <c r="A4" s="1948" t="s">
        <v>5719</v>
      </c>
      <c r="B4" s="1948"/>
      <c r="C4" s="1948"/>
      <c r="D4" s="1948"/>
      <c r="E4" s="1948"/>
      <c r="F4" s="1948"/>
      <c r="G4" s="1948"/>
      <c r="H4" s="1948"/>
      <c r="I4" s="1948"/>
      <c r="J4" s="1948"/>
      <c r="K4" s="1948"/>
      <c r="L4" s="1948"/>
      <c r="M4" s="1948"/>
      <c r="N4" s="1948"/>
      <c r="O4" s="987" t="s">
        <v>67</v>
      </c>
      <c r="P4" s="987"/>
      <c r="W4" s="1879"/>
      <c r="X4" s="1879"/>
    </row>
    <row r="5" spans="1:28" ht="15" thickBot="1" x14ac:dyDescent="0.25">
      <c r="D5" s="1933"/>
      <c r="F5" s="1933"/>
      <c r="G5" s="1933"/>
      <c r="K5" s="1933"/>
      <c r="N5" s="1558">
        <f ca="1">TODAY()</f>
        <v>44166</v>
      </c>
      <c r="O5" s="987" t="s">
        <v>75</v>
      </c>
      <c r="P5" s="987"/>
      <c r="W5" s="1879"/>
      <c r="X5" s="1879"/>
    </row>
    <row r="6" spans="1:28" ht="14.25" customHeight="1" x14ac:dyDescent="0.2">
      <c r="A6" s="1949" t="s">
        <v>1</v>
      </c>
      <c r="B6" s="1950"/>
      <c r="C6" s="1951" t="s">
        <v>2</v>
      </c>
      <c r="D6" s="1935" t="s">
        <v>3</v>
      </c>
      <c r="E6" s="1953" t="s">
        <v>4</v>
      </c>
      <c r="F6" s="1955" t="s">
        <v>5</v>
      </c>
      <c r="G6" s="1950"/>
      <c r="H6" s="1951" t="s">
        <v>6</v>
      </c>
      <c r="I6" s="1935"/>
      <c r="J6" s="1937" t="s">
        <v>7</v>
      </c>
      <c r="K6" s="1934"/>
      <c r="L6" s="1935" t="s">
        <v>8</v>
      </c>
      <c r="M6" s="1937" t="s">
        <v>9</v>
      </c>
      <c r="N6" s="1957" t="s">
        <v>10</v>
      </c>
      <c r="O6" s="987" t="s">
        <v>78</v>
      </c>
      <c r="P6" s="987"/>
      <c r="W6" s="1879"/>
      <c r="X6" s="1879"/>
    </row>
    <row r="7" spans="1:28" ht="14.25" x14ac:dyDescent="0.2">
      <c r="A7" s="865"/>
      <c r="B7" s="399"/>
      <c r="C7" s="1952"/>
      <c r="D7" s="1936"/>
      <c r="E7" s="1954"/>
      <c r="F7" s="398"/>
      <c r="G7" s="399"/>
      <c r="H7" s="1956"/>
      <c r="I7" s="1936"/>
      <c r="J7" s="398"/>
      <c r="K7" s="399"/>
      <c r="L7" s="434" t="s">
        <v>11</v>
      </c>
      <c r="M7" s="435" t="s">
        <v>12</v>
      </c>
      <c r="N7" s="1958"/>
      <c r="O7" s="987" t="s">
        <v>85</v>
      </c>
      <c r="P7" s="987"/>
      <c r="W7" s="1879"/>
      <c r="X7" s="1879"/>
    </row>
    <row r="8" spans="1:28" ht="14.25" customHeight="1" x14ac:dyDescent="0.2">
      <c r="A8" s="866" t="s">
        <v>13</v>
      </c>
      <c r="B8" s="400" t="s">
        <v>14</v>
      </c>
      <c r="C8" s="1960" t="s">
        <v>15</v>
      </c>
      <c r="D8" s="400" t="s">
        <v>16</v>
      </c>
      <c r="E8" s="400" t="s">
        <v>17</v>
      </c>
      <c r="F8" s="400" t="s">
        <v>18</v>
      </c>
      <c r="G8" s="400" t="s">
        <v>19</v>
      </c>
      <c r="H8" s="400" t="s">
        <v>20</v>
      </c>
      <c r="I8" s="400" t="s">
        <v>21</v>
      </c>
      <c r="J8" s="400" t="s">
        <v>22</v>
      </c>
      <c r="K8" s="400" t="s">
        <v>18</v>
      </c>
      <c r="L8" s="434"/>
      <c r="M8" s="435" t="s">
        <v>23</v>
      </c>
      <c r="N8" s="1958"/>
      <c r="O8" s="987" t="s">
        <v>90</v>
      </c>
      <c r="P8" s="987"/>
      <c r="W8" s="1879"/>
      <c r="X8" s="1879"/>
      <c r="Y8" s="1589">
        <f ca="1">TODAY()</f>
        <v>44166</v>
      </c>
    </row>
    <row r="9" spans="1:28" ht="14.25" x14ac:dyDescent="0.2">
      <c r="A9" s="867"/>
      <c r="B9" s="1936"/>
      <c r="C9" s="1956"/>
      <c r="D9" s="1936" t="s">
        <v>24</v>
      </c>
      <c r="E9" s="1936" t="s">
        <v>24</v>
      </c>
      <c r="F9" s="1936"/>
      <c r="G9" s="1936"/>
      <c r="H9" s="1936" t="s">
        <v>25</v>
      </c>
      <c r="I9" s="1936"/>
      <c r="J9" s="1936" t="s">
        <v>26</v>
      </c>
      <c r="K9" s="1936" t="s">
        <v>27</v>
      </c>
      <c r="L9" s="1936"/>
      <c r="M9" s="398"/>
      <c r="N9" s="1959"/>
      <c r="O9" s="987" t="s">
        <v>93</v>
      </c>
      <c r="P9" s="987"/>
      <c r="W9" s="1879"/>
      <c r="X9" s="1879"/>
    </row>
    <row r="10" spans="1:28" ht="15" thickBot="1" x14ac:dyDescent="0.25">
      <c r="A10" s="868">
        <v>1</v>
      </c>
      <c r="B10" s="401">
        <v>2</v>
      </c>
      <c r="C10" s="436" t="s">
        <v>28</v>
      </c>
      <c r="D10" s="437" t="s">
        <v>29</v>
      </c>
      <c r="E10" s="437" t="s">
        <v>30</v>
      </c>
      <c r="F10" s="401">
        <v>9</v>
      </c>
      <c r="G10" s="401">
        <v>11</v>
      </c>
      <c r="H10" s="437" t="s">
        <v>31</v>
      </c>
      <c r="I10" s="401">
        <v>13</v>
      </c>
      <c r="J10" s="401" t="s">
        <v>32</v>
      </c>
      <c r="K10" s="401">
        <v>16</v>
      </c>
      <c r="L10" s="401" t="s">
        <v>33</v>
      </c>
      <c r="M10" s="438">
        <v>19</v>
      </c>
      <c r="N10" s="439">
        <v>20</v>
      </c>
      <c r="O10" s="987" t="s">
        <v>39</v>
      </c>
      <c r="P10" s="987"/>
      <c r="Q10" s="1707" t="s">
        <v>1236</v>
      </c>
      <c r="R10" s="1707" t="s">
        <v>2496</v>
      </c>
      <c r="S10" s="1707" t="s">
        <v>2552</v>
      </c>
      <c r="T10" s="1707" t="s">
        <v>4414</v>
      </c>
      <c r="U10" s="1707" t="s">
        <v>4415</v>
      </c>
      <c r="V10" s="1707" t="s">
        <v>1890</v>
      </c>
      <c r="W10" s="1477" t="s">
        <v>24</v>
      </c>
      <c r="X10" s="1617" t="s">
        <v>2496</v>
      </c>
      <c r="Y10" s="1708" t="s">
        <v>5050</v>
      </c>
    </row>
    <row r="11" spans="1:28" ht="14.25" x14ac:dyDescent="0.2">
      <c r="A11" s="636" t="s">
        <v>34</v>
      </c>
      <c r="B11" s="1519" t="s">
        <v>34</v>
      </c>
      <c r="C11" s="1526" t="s">
        <v>35</v>
      </c>
      <c r="D11" s="1484" t="s">
        <v>4933</v>
      </c>
      <c r="E11" s="441" t="s">
        <v>37</v>
      </c>
      <c r="F11" s="402">
        <f ca="1">DATEDIF(W11,$N$5,"Y")</f>
        <v>35</v>
      </c>
      <c r="G11" s="402">
        <f ca="1">DATEDIF(W11,$N$5,"YM")</f>
        <v>10</v>
      </c>
      <c r="H11" s="441" t="s">
        <v>40</v>
      </c>
      <c r="I11" s="441"/>
      <c r="J11" s="441" t="s">
        <v>41</v>
      </c>
      <c r="K11" s="440" t="s">
        <v>42</v>
      </c>
      <c r="L11" s="440" t="s">
        <v>43</v>
      </c>
      <c r="M11" s="442"/>
      <c r="N11" s="706" t="s">
        <v>44</v>
      </c>
      <c r="O11" s="987" t="s">
        <v>59</v>
      </c>
      <c r="P11" s="987"/>
      <c r="Q11" s="1709" t="s">
        <v>2841</v>
      </c>
      <c r="R11" s="1709" t="s">
        <v>50</v>
      </c>
      <c r="S11" s="1709" t="s">
        <v>2842</v>
      </c>
      <c r="T11" s="1710" t="s">
        <v>2843</v>
      </c>
      <c r="U11" s="1710"/>
      <c r="V11" s="1709" t="s">
        <v>2844</v>
      </c>
      <c r="W11" s="1941">
        <v>31079</v>
      </c>
      <c r="X11" s="1617" t="s">
        <v>2493</v>
      </c>
      <c r="Y11" s="1939">
        <f ca="1">DATEDIF(L12,$Y$8,"Y")</f>
        <v>61</v>
      </c>
    </row>
    <row r="12" spans="1:28" ht="15" thickBot="1" x14ac:dyDescent="0.25">
      <c r="A12" s="869"/>
      <c r="B12" s="1520"/>
      <c r="C12" s="1514" t="s">
        <v>45</v>
      </c>
      <c r="D12" s="451" t="str">
        <f>SDM!F255</f>
        <v>01/10/2018</v>
      </c>
      <c r="E12" s="445" t="s">
        <v>2720</v>
      </c>
      <c r="F12" s="403"/>
      <c r="G12" s="403"/>
      <c r="H12" s="446"/>
      <c r="I12" s="446"/>
      <c r="J12" s="446" t="s">
        <v>48</v>
      </c>
      <c r="K12" s="403"/>
      <c r="L12" s="447">
        <v>21610</v>
      </c>
      <c r="M12" s="448"/>
      <c r="N12" s="703" t="s">
        <v>49</v>
      </c>
      <c r="O12" s="987" t="s">
        <v>111</v>
      </c>
      <c r="P12" s="987"/>
      <c r="Q12" s="1483"/>
      <c r="R12" s="1483"/>
      <c r="S12" s="1483"/>
      <c r="T12" s="1483"/>
      <c r="U12" s="1483"/>
      <c r="V12" s="1483"/>
      <c r="W12" s="1942"/>
      <c r="X12" s="1905"/>
      <c r="Y12" s="1940"/>
    </row>
    <row r="13" spans="1:28" ht="14.25" x14ac:dyDescent="0.2">
      <c r="A13" s="636" t="s">
        <v>50</v>
      </c>
      <c r="B13" s="1519">
        <v>1</v>
      </c>
      <c r="C13" s="1271" t="s">
        <v>51</v>
      </c>
      <c r="D13" s="1484" t="s">
        <v>2447</v>
      </c>
      <c r="E13" s="441" t="s">
        <v>37</v>
      </c>
      <c r="F13" s="402">
        <f ca="1">DATEDIF(W13,$N$5,"Y")</f>
        <v>35</v>
      </c>
      <c r="G13" s="402">
        <f ca="1">DATEDIF(W13,$N$5,"YM")</f>
        <v>1</v>
      </c>
      <c r="H13" s="441" t="s">
        <v>40</v>
      </c>
      <c r="I13" s="441"/>
      <c r="J13" s="441" t="s">
        <v>52</v>
      </c>
      <c r="K13" s="440" t="s">
        <v>53</v>
      </c>
      <c r="L13" s="440" t="s">
        <v>54</v>
      </c>
      <c r="M13" s="442"/>
      <c r="N13" s="706" t="s">
        <v>44</v>
      </c>
      <c r="O13" s="987" t="s">
        <v>118</v>
      </c>
      <c r="P13" s="987"/>
      <c r="Q13" s="1709" t="s">
        <v>2845</v>
      </c>
      <c r="R13" s="1709" t="s">
        <v>34</v>
      </c>
      <c r="S13" s="1709" t="s">
        <v>2846</v>
      </c>
      <c r="T13" s="1709" t="s">
        <v>2847</v>
      </c>
      <c r="U13" s="1709"/>
      <c r="V13" s="1709" t="s">
        <v>2848</v>
      </c>
      <c r="W13" s="1477">
        <v>31352</v>
      </c>
      <c r="X13" s="1617" t="s">
        <v>2494</v>
      </c>
      <c r="Y13" s="1939">
        <f ca="1">DATEDIF(L14,$Y$8,"Y")</f>
        <v>62</v>
      </c>
      <c r="AB13" s="1880"/>
    </row>
    <row r="14" spans="1:28" ht="15" thickBot="1" x14ac:dyDescent="0.25">
      <c r="A14" s="869"/>
      <c r="B14" s="1520"/>
      <c r="C14" s="1514" t="s">
        <v>55</v>
      </c>
      <c r="D14" s="451" t="str">
        <f>SDM!F200</f>
        <v>01/10/2012</v>
      </c>
      <c r="E14" s="445" t="s">
        <v>47</v>
      </c>
      <c r="F14" s="403"/>
      <c r="G14" s="403"/>
      <c r="H14" s="446"/>
      <c r="I14" s="446"/>
      <c r="J14" s="446" t="s">
        <v>48</v>
      </c>
      <c r="K14" s="403"/>
      <c r="L14" s="444" t="s">
        <v>2376</v>
      </c>
      <c r="M14" s="448"/>
      <c r="N14" s="703" t="s">
        <v>49</v>
      </c>
      <c r="O14" s="987" t="s">
        <v>127</v>
      </c>
      <c r="P14" s="987"/>
      <c r="Q14" s="1711"/>
      <c r="R14" s="1711"/>
      <c r="S14" s="1711"/>
      <c r="T14" s="1711"/>
      <c r="U14" s="1711"/>
      <c r="V14" s="1711"/>
      <c r="W14" s="1477"/>
      <c r="X14" s="1617"/>
      <c r="Y14" s="1940"/>
    </row>
    <row r="15" spans="1:28" ht="14.25" x14ac:dyDescent="0.2">
      <c r="A15" s="636" t="s">
        <v>56</v>
      </c>
      <c r="B15" s="1519">
        <v>2</v>
      </c>
      <c r="C15" s="1271" t="s">
        <v>4650</v>
      </c>
      <c r="D15" s="1484" t="s">
        <v>2447</v>
      </c>
      <c r="E15" s="441" t="s">
        <v>57</v>
      </c>
      <c r="F15" s="402">
        <f ca="1">DATEDIF(W15,$N$5,"Y")</f>
        <v>33</v>
      </c>
      <c r="G15" s="402">
        <f ca="1">DATEDIF(W15,$N$5,"YM")</f>
        <v>9</v>
      </c>
      <c r="H15" s="441" t="s">
        <v>60</v>
      </c>
      <c r="I15" s="441"/>
      <c r="J15" s="441" t="s">
        <v>61</v>
      </c>
      <c r="K15" s="440" t="s">
        <v>62</v>
      </c>
      <c r="L15" s="440" t="s">
        <v>63</v>
      </c>
      <c r="M15" s="442"/>
      <c r="N15" s="706" t="s">
        <v>44</v>
      </c>
      <c r="O15" s="987" t="s">
        <v>129</v>
      </c>
      <c r="P15" s="987"/>
      <c r="Q15" s="1712" t="s">
        <v>2849</v>
      </c>
      <c r="R15" s="1712" t="s">
        <v>34</v>
      </c>
      <c r="S15" s="1712" t="s">
        <v>2850</v>
      </c>
      <c r="T15" s="1712" t="s">
        <v>2851</v>
      </c>
      <c r="U15" s="1712"/>
      <c r="V15" s="1712" t="s">
        <v>2852</v>
      </c>
      <c r="W15" s="1477">
        <v>31837</v>
      </c>
      <c r="X15" s="1617" t="s">
        <v>2494</v>
      </c>
      <c r="Y15" s="1939">
        <f ca="1">DATEDIF(L16,$Y$8,"Y")</f>
        <v>57</v>
      </c>
      <c r="AA15" s="1945" t="s">
        <v>5447</v>
      </c>
      <c r="AB15" s="1945"/>
    </row>
    <row r="16" spans="1:28" ht="15" thickBot="1" x14ac:dyDescent="0.25">
      <c r="A16" s="869"/>
      <c r="B16" s="1520"/>
      <c r="C16" s="1093" t="s">
        <v>64</v>
      </c>
      <c r="D16" s="451" t="str">
        <f>SDM!F201</f>
        <v>01/04/2013</v>
      </c>
      <c r="E16" s="445" t="s">
        <v>66</v>
      </c>
      <c r="F16" s="403"/>
      <c r="G16" s="403"/>
      <c r="H16" s="449">
        <v>36668</v>
      </c>
      <c r="I16" s="446"/>
      <c r="J16" s="446" t="s">
        <v>48</v>
      </c>
      <c r="K16" s="403"/>
      <c r="L16" s="447">
        <v>22986</v>
      </c>
      <c r="M16" s="448"/>
      <c r="N16" s="703" t="s">
        <v>49</v>
      </c>
      <c r="O16" s="987" t="s">
        <v>132</v>
      </c>
      <c r="P16" s="987"/>
      <c r="Q16" s="1483"/>
      <c r="R16" s="1483"/>
      <c r="S16" s="1483"/>
      <c r="T16" s="1483"/>
      <c r="U16" s="1483"/>
      <c r="V16" s="1483"/>
      <c r="W16" s="1477"/>
      <c r="X16" s="1617"/>
      <c r="Y16" s="1940"/>
      <c r="AA16" s="1458" t="s">
        <v>5053</v>
      </c>
      <c r="AB16" s="1555">
        <f ca="1">COUNTIF($Y$11:$Y$752,"&gt;20")-SUM(AB17:AB18)</f>
        <v>165</v>
      </c>
    </row>
    <row r="17" spans="1:275" ht="14.25" x14ac:dyDescent="0.2">
      <c r="A17" s="636" t="s">
        <v>67</v>
      </c>
      <c r="B17" s="1519">
        <v>3</v>
      </c>
      <c r="C17" s="1472" t="s">
        <v>79</v>
      </c>
      <c r="D17" s="1484" t="s">
        <v>4934</v>
      </c>
      <c r="E17" s="441" t="s">
        <v>2809</v>
      </c>
      <c r="F17" s="402">
        <f ca="1">DATEDIF(W17,$N$5,"Y")</f>
        <v>32</v>
      </c>
      <c r="G17" s="402">
        <f ca="1">DATEDIF(W17,$N$5,"YM")</f>
        <v>9</v>
      </c>
      <c r="H17" s="441" t="s">
        <v>40</v>
      </c>
      <c r="I17" s="441"/>
      <c r="J17" s="441" t="s">
        <v>61</v>
      </c>
      <c r="K17" s="440" t="s">
        <v>81</v>
      </c>
      <c r="L17" s="440" t="s">
        <v>82</v>
      </c>
      <c r="M17" s="442"/>
      <c r="N17" s="706" t="s">
        <v>44</v>
      </c>
      <c r="O17" s="987" t="s">
        <v>159</v>
      </c>
      <c r="P17" s="987"/>
      <c r="Q17" s="1709" t="s">
        <v>3262</v>
      </c>
      <c r="R17" s="1709" t="s">
        <v>50</v>
      </c>
      <c r="S17" s="1709" t="s">
        <v>3263</v>
      </c>
      <c r="T17" s="1709" t="s">
        <v>3264</v>
      </c>
      <c r="U17" s="1709"/>
      <c r="V17" s="1709" t="s">
        <v>3265</v>
      </c>
      <c r="W17" s="1477">
        <v>32203</v>
      </c>
      <c r="X17" s="1617" t="s">
        <v>2493</v>
      </c>
      <c r="Y17" s="1939">
        <f ca="1">DATEDIF(L18,$Y$8,"Y")</f>
        <v>60</v>
      </c>
      <c r="AA17" s="1458" t="s">
        <v>5054</v>
      </c>
      <c r="AB17" s="1555">
        <f ca="1">COUNTIF($Y$11:$Y$752,"&gt;40")-AB18</f>
        <v>197</v>
      </c>
    </row>
    <row r="18" spans="1:275" ht="15" thickBot="1" x14ac:dyDescent="0.25">
      <c r="A18" s="869"/>
      <c r="B18" s="1520"/>
      <c r="C18" s="1513" t="s">
        <v>83</v>
      </c>
      <c r="D18" s="451" t="str">
        <f>SDM!F143</f>
        <v>01/10/2018</v>
      </c>
      <c r="E18" s="445" t="s">
        <v>2810</v>
      </c>
      <c r="F18" s="403"/>
      <c r="G18" s="403"/>
      <c r="H18" s="446"/>
      <c r="I18" s="446"/>
      <c r="J18" s="446" t="s">
        <v>48</v>
      </c>
      <c r="K18" s="403"/>
      <c r="L18" s="447">
        <v>22132</v>
      </c>
      <c r="M18" s="448"/>
      <c r="N18" s="703" t="s">
        <v>49</v>
      </c>
      <c r="O18" s="987" t="s">
        <v>105</v>
      </c>
      <c r="P18" s="987"/>
      <c r="Q18" s="1711"/>
      <c r="R18" s="1711"/>
      <c r="S18" s="1711"/>
      <c r="T18" s="1711"/>
      <c r="U18" s="1711"/>
      <c r="V18" s="1711"/>
      <c r="W18" s="1477"/>
      <c r="X18" s="1617"/>
      <c r="Y18" s="1940"/>
      <c r="AA18" s="1458" t="s">
        <v>5052</v>
      </c>
      <c r="AB18" s="1555">
        <f ca="1">COUNTIF($Y$11:$Y$752,"&gt;58")</f>
        <v>7</v>
      </c>
    </row>
    <row r="19" spans="1:275" ht="14.25" x14ac:dyDescent="0.2">
      <c r="A19" s="636" t="s">
        <v>75</v>
      </c>
      <c r="B19" s="1519">
        <v>1</v>
      </c>
      <c r="C19" s="1472" t="s">
        <v>104</v>
      </c>
      <c r="D19" s="1484" t="s">
        <v>1234</v>
      </c>
      <c r="E19" s="897" t="s">
        <v>5646</v>
      </c>
      <c r="F19" s="402">
        <f ca="1">DATEDIF(W19,$N$5,"Y")</f>
        <v>26</v>
      </c>
      <c r="G19" s="402">
        <f ca="1">DATEDIF(W19,$N$5,"YM")</f>
        <v>10</v>
      </c>
      <c r="H19" s="897" t="s">
        <v>40</v>
      </c>
      <c r="I19" s="897"/>
      <c r="J19" s="897" t="s">
        <v>106</v>
      </c>
      <c r="K19" s="892" t="s">
        <v>4683</v>
      </c>
      <c r="L19" s="708" t="s">
        <v>107</v>
      </c>
      <c r="M19" s="486"/>
      <c r="N19" s="706" t="s">
        <v>44</v>
      </c>
      <c r="O19" s="987" t="s">
        <v>164</v>
      </c>
      <c r="P19" s="987"/>
      <c r="Q19" s="1712" t="s">
        <v>3266</v>
      </c>
      <c r="R19" s="1712" t="s">
        <v>50</v>
      </c>
      <c r="S19" s="1712" t="s">
        <v>3267</v>
      </c>
      <c r="T19" s="1712" t="s">
        <v>3268</v>
      </c>
      <c r="U19" s="1712"/>
      <c r="V19" s="1712" t="s">
        <v>3269</v>
      </c>
      <c r="W19" s="1477">
        <v>34366</v>
      </c>
      <c r="X19" s="1617" t="s">
        <v>2493</v>
      </c>
      <c r="Y19" s="1939">
        <f ca="1">DATEDIF(L20,$Y$8,"Y")</f>
        <v>57</v>
      </c>
      <c r="AA19" s="1458"/>
      <c r="AB19" s="1555">
        <f ca="1">SUM(AB16:AB18)</f>
        <v>369</v>
      </c>
    </row>
    <row r="20" spans="1:275" ht="15" thickBot="1" x14ac:dyDescent="0.25">
      <c r="A20" s="869"/>
      <c r="B20" s="1520"/>
      <c r="C20" s="1093" t="s">
        <v>108</v>
      </c>
      <c r="D20" s="499" t="str">
        <f>SDM!F202</f>
        <v>01/10/2017</v>
      </c>
      <c r="E20" s="456" t="s">
        <v>756</v>
      </c>
      <c r="F20" s="403"/>
      <c r="G20" s="403"/>
      <c r="H20" s="457"/>
      <c r="I20" s="457"/>
      <c r="J20" s="446" t="s">
        <v>48</v>
      </c>
      <c r="K20" s="405"/>
      <c r="L20" s="458">
        <v>23296</v>
      </c>
      <c r="M20" s="459"/>
      <c r="N20" s="703" t="s">
        <v>49</v>
      </c>
      <c r="O20" s="987" t="s">
        <v>162</v>
      </c>
      <c r="P20" s="987"/>
      <c r="Q20" s="1483"/>
      <c r="R20" s="1483"/>
      <c r="S20" s="1483"/>
      <c r="T20" s="1483"/>
      <c r="U20" s="1483"/>
      <c r="V20" s="1483"/>
      <c r="W20" s="1477"/>
      <c r="X20" s="1617"/>
      <c r="Y20" s="1940"/>
    </row>
    <row r="21" spans="1:275" ht="14.25" x14ac:dyDescent="0.2">
      <c r="A21" s="636" t="s">
        <v>78</v>
      </c>
      <c r="B21" s="1519">
        <v>2</v>
      </c>
      <c r="C21" s="1271" t="s">
        <v>94</v>
      </c>
      <c r="D21" s="1484" t="s">
        <v>1234</v>
      </c>
      <c r="E21" s="441" t="s">
        <v>2801</v>
      </c>
      <c r="F21" s="402">
        <f ca="1">DATEDIF(W21,$N$5,"Y")</f>
        <v>31</v>
      </c>
      <c r="G21" s="402">
        <f ca="1">DATEDIF(W21,$N$5,"YM")</f>
        <v>11</v>
      </c>
      <c r="H21" s="441" t="s">
        <v>96</v>
      </c>
      <c r="I21" s="441"/>
      <c r="J21" s="441" t="s">
        <v>41</v>
      </c>
      <c r="K21" s="440" t="s">
        <v>97</v>
      </c>
      <c r="L21" s="440" t="s">
        <v>54</v>
      </c>
      <c r="M21" s="442"/>
      <c r="N21" s="706" t="s">
        <v>44</v>
      </c>
      <c r="O21" s="987" t="s">
        <v>171</v>
      </c>
      <c r="P21" s="987"/>
      <c r="Q21" s="1709" t="s">
        <v>3270</v>
      </c>
      <c r="R21" s="1709" t="s">
        <v>50</v>
      </c>
      <c r="S21" s="1709" t="s">
        <v>3271</v>
      </c>
      <c r="T21" s="1709" t="s">
        <v>3272</v>
      </c>
      <c r="U21" s="1709"/>
      <c r="V21" s="1709" t="s">
        <v>3273</v>
      </c>
      <c r="W21" s="1477">
        <v>32509</v>
      </c>
      <c r="X21" s="1617" t="s">
        <v>2493</v>
      </c>
      <c r="Y21" s="1939">
        <f ca="1">DATEDIF(L22,$Y$8,"Y")</f>
        <v>58</v>
      </c>
      <c r="AA21" s="620" t="s">
        <v>5456</v>
      </c>
      <c r="AC21" s="620">
        <f>COUNTIF(X11:X752,"P")</f>
        <v>237</v>
      </c>
    </row>
    <row r="22" spans="1:275" ht="15" thickBot="1" x14ac:dyDescent="0.25">
      <c r="A22" s="869"/>
      <c r="B22" s="1520"/>
      <c r="C22" s="1514" t="s">
        <v>98</v>
      </c>
      <c r="D22" s="1496" t="str">
        <f>SDM!F256</f>
        <v>01/04/2018</v>
      </c>
      <c r="E22" s="445" t="s">
        <v>4518</v>
      </c>
      <c r="F22" s="403"/>
      <c r="G22" s="403"/>
      <c r="H22" s="446" t="s">
        <v>40</v>
      </c>
      <c r="I22" s="446"/>
      <c r="J22" s="446" t="s">
        <v>48</v>
      </c>
      <c r="K22" s="403"/>
      <c r="L22" s="447">
        <v>22979</v>
      </c>
      <c r="M22" s="448"/>
      <c r="N22" s="703" t="s">
        <v>49</v>
      </c>
      <c r="O22" s="987" t="s">
        <v>113</v>
      </c>
      <c r="P22" s="987"/>
      <c r="Q22" s="1711"/>
      <c r="R22" s="1711"/>
      <c r="S22" s="1711"/>
      <c r="T22" s="1711"/>
      <c r="U22" s="1711"/>
      <c r="V22" s="1711"/>
      <c r="W22" s="1477"/>
      <c r="X22" s="1617"/>
      <c r="Y22" s="1940"/>
      <c r="AA22" s="620" t="s">
        <v>5457</v>
      </c>
      <c r="AC22" s="620">
        <f>COUNTIF(X11:X752,"L")</f>
        <v>134</v>
      </c>
    </row>
    <row r="23" spans="1:275" ht="14.25" x14ac:dyDescent="0.2">
      <c r="A23" s="636" t="s">
        <v>85</v>
      </c>
      <c r="B23" s="1519">
        <v>3</v>
      </c>
      <c r="C23" s="1472" t="s">
        <v>119</v>
      </c>
      <c r="D23" s="1497" t="s">
        <v>4956</v>
      </c>
      <c r="E23" s="897" t="s">
        <v>5647</v>
      </c>
      <c r="F23" s="402">
        <f ca="1">DATEDIF(W23,$N$5,"Y")</f>
        <v>39</v>
      </c>
      <c r="G23" s="402">
        <f ca="1">DATEDIF(W23,$N$5,"YM")</f>
        <v>1</v>
      </c>
      <c r="H23" s="897" t="s">
        <v>40</v>
      </c>
      <c r="I23" s="897"/>
      <c r="J23" s="897" t="s">
        <v>121</v>
      </c>
      <c r="K23" s="708" t="s">
        <v>122</v>
      </c>
      <c r="L23" s="708" t="s">
        <v>123</v>
      </c>
      <c r="M23" s="486"/>
      <c r="N23" s="706" t="s">
        <v>44</v>
      </c>
      <c r="O23" s="987" t="s">
        <v>38</v>
      </c>
      <c r="P23" s="987"/>
      <c r="Q23" s="1712" t="s">
        <v>3282</v>
      </c>
      <c r="R23" s="1712" t="s">
        <v>50</v>
      </c>
      <c r="S23" s="1712" t="s">
        <v>3283</v>
      </c>
      <c r="T23" s="1712" t="s">
        <v>3284</v>
      </c>
      <c r="U23" s="1712"/>
      <c r="V23" s="1712" t="s">
        <v>3285</v>
      </c>
      <c r="W23" s="1477">
        <v>29891</v>
      </c>
      <c r="X23" s="1617" t="s">
        <v>2493</v>
      </c>
      <c r="Y23" s="1939">
        <f ca="1">DATEDIF(L24,$Y$8,"Y")</f>
        <v>58</v>
      </c>
      <c r="AC23" s="620">
        <f>SUM(AC21:AC22)</f>
        <v>371</v>
      </c>
    </row>
    <row r="24" spans="1:275" ht="15" thickBot="1" x14ac:dyDescent="0.25">
      <c r="A24" s="869"/>
      <c r="B24" s="1520"/>
      <c r="C24" s="1513" t="s">
        <v>124</v>
      </c>
      <c r="D24" s="1098" t="str">
        <f>SDM!F317</f>
        <v>01/10/2014</v>
      </c>
      <c r="E24" s="734" t="s">
        <v>125</v>
      </c>
      <c r="F24" s="403"/>
      <c r="G24" s="403"/>
      <c r="H24" s="462"/>
      <c r="I24" s="462"/>
      <c r="J24" s="462" t="s">
        <v>126</v>
      </c>
      <c r="K24" s="410"/>
      <c r="L24" s="468">
        <v>22622</v>
      </c>
      <c r="M24" s="469"/>
      <c r="N24" s="703" t="s">
        <v>49</v>
      </c>
      <c r="O24" s="987" t="s">
        <v>192</v>
      </c>
      <c r="P24" s="987"/>
      <c r="Q24" s="1483"/>
      <c r="R24" s="1483"/>
      <c r="S24" s="1483"/>
      <c r="T24" s="1483"/>
      <c r="U24" s="1483"/>
      <c r="V24" s="1483"/>
      <c r="W24" s="1477"/>
      <c r="X24" s="1617"/>
      <c r="Y24" s="1940"/>
    </row>
    <row r="25" spans="1:275" ht="14.25" x14ac:dyDescent="0.2">
      <c r="A25" s="636" t="s">
        <v>90</v>
      </c>
      <c r="B25" s="1519">
        <v>4</v>
      </c>
      <c r="C25" s="1472" t="s">
        <v>155</v>
      </c>
      <c r="D25" s="1497" t="s">
        <v>1234</v>
      </c>
      <c r="E25" s="441" t="s">
        <v>2801</v>
      </c>
      <c r="F25" s="402">
        <f ca="1">DATEDIF(W25,$N$5,"Y")</f>
        <v>23</v>
      </c>
      <c r="G25" s="402">
        <f ca="1">DATEDIF(W25,$N$5,"YM")</f>
        <v>9</v>
      </c>
      <c r="H25" s="479" t="s">
        <v>96</v>
      </c>
      <c r="I25" s="479"/>
      <c r="J25" s="441" t="s">
        <v>41</v>
      </c>
      <c r="K25" s="402" t="s">
        <v>2453</v>
      </c>
      <c r="L25" s="440" t="s">
        <v>156</v>
      </c>
      <c r="M25" s="480"/>
      <c r="N25" s="706" t="s">
        <v>44</v>
      </c>
      <c r="O25" s="987" t="s">
        <v>237</v>
      </c>
      <c r="P25" s="987"/>
      <c r="Q25" s="1712" t="s">
        <v>3302</v>
      </c>
      <c r="R25" s="1712" t="s">
        <v>50</v>
      </c>
      <c r="S25" s="1712" t="s">
        <v>3303</v>
      </c>
      <c r="T25" s="1712" t="s">
        <v>3304</v>
      </c>
      <c r="U25" s="1712"/>
      <c r="V25" s="1712" t="s">
        <v>3305</v>
      </c>
      <c r="W25" s="1477">
        <v>35490</v>
      </c>
      <c r="X25" s="1617" t="s">
        <v>2493</v>
      </c>
      <c r="Y25" s="1939">
        <f ca="1">DATEDIF(L26,$Y$8,"Y")</f>
        <v>53</v>
      </c>
    </row>
    <row r="26" spans="1:275" ht="15" thickBot="1" x14ac:dyDescent="0.25">
      <c r="A26" s="869"/>
      <c r="B26" s="1520"/>
      <c r="C26" s="1513" t="s">
        <v>157</v>
      </c>
      <c r="D26" s="1098" t="str">
        <f>SDM!F257</f>
        <v>01/10/2018</v>
      </c>
      <c r="E26" s="445" t="s">
        <v>158</v>
      </c>
      <c r="F26" s="403"/>
      <c r="G26" s="403"/>
      <c r="H26" s="481">
        <v>36255</v>
      </c>
      <c r="I26" s="473"/>
      <c r="J26" s="446" t="s">
        <v>48</v>
      </c>
      <c r="K26" s="403"/>
      <c r="L26" s="447">
        <v>24554</v>
      </c>
      <c r="M26" s="474"/>
      <c r="N26" s="703" t="s">
        <v>49</v>
      </c>
      <c r="O26" s="987" t="s">
        <v>242</v>
      </c>
      <c r="P26" s="987"/>
      <c r="Q26" s="1483"/>
      <c r="R26" s="1483"/>
      <c r="S26" s="1483"/>
      <c r="T26" s="1483"/>
      <c r="U26" s="1483"/>
      <c r="V26" s="1483"/>
      <c r="W26" s="1477"/>
      <c r="X26" s="1617"/>
      <c r="Y26" s="1940"/>
    </row>
    <row r="27" spans="1:275" s="805" customFormat="1" ht="14.25" x14ac:dyDescent="0.2">
      <c r="A27" s="636" t="s">
        <v>93</v>
      </c>
      <c r="B27" s="1519">
        <v>5</v>
      </c>
      <c r="C27" s="923" t="s">
        <v>2791</v>
      </c>
      <c r="D27" s="1484" t="s">
        <v>1234</v>
      </c>
      <c r="E27" s="810" t="s">
        <v>4659</v>
      </c>
      <c r="F27" s="402">
        <f ca="1">DATEDIF(W27,$N$5,"Y")</f>
        <v>31</v>
      </c>
      <c r="G27" s="402">
        <f ca="1">DATEDIF(W27,$N$5,"YM")</f>
        <v>1</v>
      </c>
      <c r="H27" s="441" t="s">
        <v>40</v>
      </c>
      <c r="I27" s="457"/>
      <c r="J27" s="441" t="s">
        <v>61</v>
      </c>
      <c r="K27" s="407" t="s">
        <v>2456</v>
      </c>
      <c r="L27" s="458" t="s">
        <v>100</v>
      </c>
      <c r="M27" s="459"/>
      <c r="N27" s="706" t="s">
        <v>44</v>
      </c>
      <c r="O27" s="987" t="s">
        <v>134</v>
      </c>
      <c r="P27" s="987"/>
      <c r="Q27" s="1482" t="s">
        <v>3274</v>
      </c>
      <c r="R27" s="1482" t="s">
        <v>50</v>
      </c>
      <c r="S27" s="1482" t="s">
        <v>3275</v>
      </c>
      <c r="T27" s="1482" t="s">
        <v>3276</v>
      </c>
      <c r="U27" s="1482"/>
      <c r="V27" s="1482" t="s">
        <v>3277</v>
      </c>
      <c r="W27" s="1477">
        <v>32813</v>
      </c>
      <c r="X27" s="1617" t="s">
        <v>2493</v>
      </c>
      <c r="Y27" s="1939">
        <f ca="1">DATEDIF(L28,$Y$8,"Y")</f>
        <v>58</v>
      </c>
      <c r="Z27" s="620"/>
    </row>
    <row r="28" spans="1:275" ht="15" thickBot="1" x14ac:dyDescent="0.25">
      <c r="A28" s="869"/>
      <c r="B28" s="1520"/>
      <c r="C28" s="1093" t="s">
        <v>101</v>
      </c>
      <c r="D28" s="1496" t="str">
        <f>SDM!F144</f>
        <v>01/04/2018</v>
      </c>
      <c r="E28" s="445" t="s">
        <v>4518</v>
      </c>
      <c r="F28" s="403"/>
      <c r="G28" s="403"/>
      <c r="H28" s="462"/>
      <c r="I28" s="457"/>
      <c r="J28" s="446" t="s">
        <v>48</v>
      </c>
      <c r="K28" s="405"/>
      <c r="L28" s="455" t="s">
        <v>103</v>
      </c>
      <c r="M28" s="459"/>
      <c r="N28" s="703" t="s">
        <v>49</v>
      </c>
      <c r="O28" s="987" t="s">
        <v>80</v>
      </c>
      <c r="P28" s="987"/>
      <c r="Q28" s="1483"/>
      <c r="R28" s="1483"/>
      <c r="S28" s="1483"/>
      <c r="T28" s="1483"/>
      <c r="U28" s="1483"/>
      <c r="V28" s="1483"/>
      <c r="W28" s="1477"/>
      <c r="X28" s="1617"/>
      <c r="Y28" s="1940"/>
    </row>
    <row r="29" spans="1:275" ht="14.25" x14ac:dyDescent="0.2">
      <c r="A29" s="636" t="s">
        <v>39</v>
      </c>
      <c r="B29" s="1519">
        <v>6</v>
      </c>
      <c r="C29" s="1271" t="s">
        <v>4986</v>
      </c>
      <c r="D29" s="1484" t="s">
        <v>1234</v>
      </c>
      <c r="E29" s="441" t="s">
        <v>5647</v>
      </c>
      <c r="F29" s="402">
        <f ca="1">DATEDIF(W29,$N$5,"Y")</f>
        <v>30</v>
      </c>
      <c r="G29" s="402">
        <f ca="1">DATEDIF(W29,$N$5,"YM")</f>
        <v>9</v>
      </c>
      <c r="H29" s="479" t="s">
        <v>40</v>
      </c>
      <c r="I29" s="479"/>
      <c r="J29" s="471" t="s">
        <v>121</v>
      </c>
      <c r="K29" s="440" t="s">
        <v>122</v>
      </c>
      <c r="L29" s="440" t="s">
        <v>128</v>
      </c>
      <c r="M29" s="480"/>
      <c r="N29" s="706" t="s">
        <v>44</v>
      </c>
      <c r="O29" s="987" t="s">
        <v>254</v>
      </c>
      <c r="P29" s="987"/>
      <c r="Q29" s="1712" t="s">
        <v>3306</v>
      </c>
      <c r="R29" s="1712" t="s">
        <v>50</v>
      </c>
      <c r="S29" s="1712" t="s">
        <v>3307</v>
      </c>
      <c r="T29" s="1712" t="s">
        <v>3308</v>
      </c>
      <c r="U29" s="1712"/>
      <c r="V29" s="1712" t="s">
        <v>3309</v>
      </c>
      <c r="W29" s="1477">
        <v>32933</v>
      </c>
      <c r="X29" s="1617" t="s">
        <v>2493</v>
      </c>
      <c r="Y29" s="1939">
        <f ca="1">DATEDIF(L30,$Y$8,"Y")</f>
        <v>53</v>
      </c>
    </row>
    <row r="30" spans="1:275" ht="15" thickBot="1" x14ac:dyDescent="0.25">
      <c r="A30" s="869"/>
      <c r="B30" s="1520"/>
      <c r="C30" s="1514" t="s">
        <v>163</v>
      </c>
      <c r="D30" s="1496" t="str">
        <f>SDM!F320</f>
        <v>01/04/2019</v>
      </c>
      <c r="E30" s="445" t="s">
        <v>158</v>
      </c>
      <c r="F30" s="403"/>
      <c r="G30" s="403"/>
      <c r="H30" s="473"/>
      <c r="I30" s="473"/>
      <c r="J30" s="473" t="s">
        <v>74</v>
      </c>
      <c r="K30" s="403"/>
      <c r="L30" s="447">
        <v>24723</v>
      </c>
      <c r="M30" s="474"/>
      <c r="N30" s="703" t="s">
        <v>49</v>
      </c>
      <c r="O30" s="987" t="s">
        <v>258</v>
      </c>
      <c r="P30" s="987"/>
      <c r="Q30" s="1483"/>
      <c r="R30" s="1483"/>
      <c r="S30" s="1483"/>
      <c r="T30" s="1483"/>
      <c r="U30" s="1483"/>
      <c r="V30" s="1483"/>
      <c r="W30" s="1477"/>
      <c r="X30" s="1617"/>
      <c r="Y30" s="1940"/>
    </row>
    <row r="31" spans="1:275" ht="14.25" x14ac:dyDescent="0.2">
      <c r="A31" s="636" t="s">
        <v>59</v>
      </c>
      <c r="B31" s="1519">
        <v>7</v>
      </c>
      <c r="C31" s="1515" t="s">
        <v>2808</v>
      </c>
      <c r="D31" s="1484" t="s">
        <v>1234</v>
      </c>
      <c r="E31" s="441" t="s">
        <v>5647</v>
      </c>
      <c r="F31" s="402">
        <f ca="1">DATEDIF(W31,$N$5,"Y")</f>
        <v>32</v>
      </c>
      <c r="G31" s="402">
        <f ca="1">DATEDIF(W31,$N$5,"YM")</f>
        <v>9</v>
      </c>
      <c r="H31" s="894" t="s">
        <v>40</v>
      </c>
      <c r="I31" s="894"/>
      <c r="J31" s="894" t="s">
        <v>4932</v>
      </c>
      <c r="K31" s="892" t="s">
        <v>4692</v>
      </c>
      <c r="L31" s="708" t="s">
        <v>43</v>
      </c>
      <c r="M31" s="999"/>
      <c r="N31" s="706" t="s">
        <v>44</v>
      </c>
      <c r="O31" s="987" t="s">
        <v>208</v>
      </c>
      <c r="P31" s="987"/>
      <c r="Q31" s="1709" t="s">
        <v>3290</v>
      </c>
      <c r="R31" s="1709" t="s">
        <v>50</v>
      </c>
      <c r="S31" s="1709" t="s">
        <v>3291</v>
      </c>
      <c r="T31" s="1709" t="s">
        <v>3292</v>
      </c>
      <c r="U31" s="1709"/>
      <c r="V31" s="1709" t="s">
        <v>3293</v>
      </c>
      <c r="W31" s="1477">
        <v>32203</v>
      </c>
      <c r="X31" s="1617" t="s">
        <v>2493</v>
      </c>
      <c r="Y31" s="1939">
        <f ca="1">DATEDIF(L32,$Y$8,"Y")</f>
        <v>58</v>
      </c>
    </row>
    <row r="32" spans="1:275" ht="15" thickBot="1" x14ac:dyDescent="0.25">
      <c r="A32" s="869"/>
      <c r="B32" s="1520"/>
      <c r="C32" s="1527" t="s">
        <v>138</v>
      </c>
      <c r="D32" s="1496" t="str">
        <f>SDM!F319</f>
        <v>01/04/2019</v>
      </c>
      <c r="E32" s="470" t="s">
        <v>125</v>
      </c>
      <c r="F32" s="403"/>
      <c r="G32" s="403"/>
      <c r="H32" s="477"/>
      <c r="I32" s="477"/>
      <c r="J32" s="446" t="s">
        <v>48</v>
      </c>
      <c r="K32" s="410"/>
      <c r="L32" s="468">
        <v>22895</v>
      </c>
      <c r="M32" s="478"/>
      <c r="N32" s="703" t="s">
        <v>49</v>
      </c>
      <c r="O32" s="987" t="s">
        <v>213</v>
      </c>
      <c r="P32" s="987"/>
      <c r="Q32" s="1711"/>
      <c r="R32" s="1711"/>
      <c r="S32" s="1711"/>
      <c r="T32" s="1711"/>
      <c r="U32" s="1711"/>
      <c r="V32" s="1711"/>
      <c r="W32" s="1477"/>
      <c r="X32" s="1617"/>
      <c r="Y32" s="1940"/>
      <c r="Z32" s="746"/>
      <c r="AA32" s="746"/>
      <c r="AB32" s="746"/>
      <c r="AC32" s="746"/>
      <c r="AD32" s="746"/>
      <c r="AE32" s="746"/>
      <c r="AF32" s="746"/>
      <c r="AG32" s="746"/>
      <c r="AH32" s="746"/>
      <c r="AI32" s="746"/>
      <c r="AJ32" s="746"/>
      <c r="AK32" s="746"/>
      <c r="AL32" s="746"/>
      <c r="AM32" s="746"/>
      <c r="AN32" s="746"/>
      <c r="AO32" s="746"/>
      <c r="AP32" s="746"/>
      <c r="AQ32" s="746"/>
      <c r="AR32" s="746"/>
      <c r="AS32" s="746"/>
      <c r="AT32" s="746"/>
      <c r="AU32" s="746"/>
      <c r="AV32" s="746"/>
      <c r="AW32" s="746"/>
      <c r="AX32" s="746"/>
      <c r="AY32" s="746"/>
      <c r="AZ32" s="746"/>
      <c r="BA32" s="746"/>
      <c r="BB32" s="746"/>
      <c r="BC32" s="746"/>
      <c r="BD32" s="746"/>
      <c r="BE32" s="746"/>
      <c r="BF32" s="746"/>
      <c r="BG32" s="746"/>
      <c r="BH32" s="746"/>
      <c r="BI32" s="746"/>
      <c r="BJ32" s="746"/>
      <c r="BK32" s="746"/>
      <c r="BL32" s="746"/>
      <c r="BM32" s="746"/>
      <c r="BN32" s="746"/>
      <c r="BO32" s="746"/>
      <c r="BP32" s="746"/>
      <c r="BQ32" s="746"/>
      <c r="BR32" s="746"/>
      <c r="BS32" s="746"/>
      <c r="BT32" s="746"/>
      <c r="BU32" s="746"/>
      <c r="BV32" s="746"/>
      <c r="BW32" s="746"/>
      <c r="BX32" s="746"/>
      <c r="BY32" s="746"/>
      <c r="BZ32" s="746"/>
      <c r="CA32" s="746"/>
      <c r="CB32" s="746"/>
      <c r="CC32" s="746"/>
      <c r="CD32" s="746"/>
      <c r="CE32" s="746"/>
      <c r="CF32" s="746"/>
      <c r="CG32" s="746"/>
      <c r="CH32" s="746"/>
      <c r="CI32" s="746"/>
      <c r="CJ32" s="746"/>
      <c r="CK32" s="746"/>
      <c r="CL32" s="746"/>
      <c r="CM32" s="746"/>
      <c r="CN32" s="746"/>
      <c r="CO32" s="746"/>
      <c r="CP32" s="746"/>
      <c r="CQ32" s="746"/>
      <c r="CR32" s="746"/>
      <c r="CS32" s="746"/>
      <c r="CT32" s="746"/>
      <c r="CU32" s="746"/>
      <c r="CV32" s="746"/>
      <c r="CW32" s="746"/>
      <c r="CX32" s="746"/>
      <c r="CY32" s="746"/>
      <c r="CZ32" s="746"/>
      <c r="DA32" s="746"/>
      <c r="DB32" s="746"/>
      <c r="DC32" s="746"/>
      <c r="DD32" s="746"/>
      <c r="DE32" s="746"/>
      <c r="DF32" s="746"/>
      <c r="DG32" s="746"/>
      <c r="DH32" s="746"/>
      <c r="DI32" s="746"/>
      <c r="DJ32" s="746"/>
      <c r="DK32" s="746"/>
      <c r="DL32" s="746"/>
      <c r="DM32" s="746"/>
      <c r="DN32" s="746"/>
      <c r="DO32" s="746"/>
      <c r="DP32" s="746"/>
      <c r="DQ32" s="746"/>
      <c r="DR32" s="746"/>
      <c r="DS32" s="746"/>
      <c r="DT32" s="746"/>
      <c r="DU32" s="746"/>
      <c r="DV32" s="746"/>
      <c r="DW32" s="746"/>
      <c r="DX32" s="746"/>
      <c r="DY32" s="746"/>
      <c r="DZ32" s="746"/>
      <c r="EA32" s="746"/>
      <c r="EB32" s="746"/>
      <c r="EC32" s="746"/>
      <c r="ED32" s="746"/>
      <c r="EE32" s="746"/>
      <c r="EF32" s="746"/>
      <c r="EG32" s="746"/>
      <c r="EH32" s="746"/>
      <c r="EI32" s="746"/>
      <c r="EJ32" s="746"/>
      <c r="EK32" s="746"/>
      <c r="EL32" s="746"/>
      <c r="EM32" s="746"/>
      <c r="EN32" s="746"/>
      <c r="EO32" s="746"/>
      <c r="EP32" s="746"/>
      <c r="EQ32" s="746"/>
      <c r="ER32" s="746"/>
      <c r="ES32" s="746"/>
      <c r="ET32" s="746"/>
      <c r="EU32" s="746"/>
      <c r="EV32" s="746"/>
      <c r="EW32" s="746"/>
      <c r="EX32" s="746"/>
      <c r="EY32" s="746"/>
      <c r="EZ32" s="746"/>
      <c r="FA32" s="746"/>
      <c r="FB32" s="746"/>
      <c r="FC32" s="746"/>
      <c r="FD32" s="746"/>
      <c r="FE32" s="746"/>
      <c r="FF32" s="746"/>
      <c r="FG32" s="746"/>
      <c r="FH32" s="746"/>
      <c r="FI32" s="746"/>
      <c r="FJ32" s="746"/>
      <c r="FK32" s="746"/>
      <c r="FL32" s="746"/>
      <c r="FM32" s="746"/>
      <c r="FN32" s="746"/>
      <c r="FO32" s="746"/>
      <c r="FP32" s="746"/>
      <c r="FQ32" s="746"/>
      <c r="FR32" s="746"/>
      <c r="FS32" s="746"/>
      <c r="FT32" s="746"/>
      <c r="FU32" s="746"/>
      <c r="FV32" s="746"/>
      <c r="FW32" s="746"/>
      <c r="FX32" s="746"/>
      <c r="FY32" s="746"/>
      <c r="FZ32" s="746"/>
      <c r="GA32" s="746"/>
      <c r="GB32" s="746"/>
      <c r="GC32" s="746"/>
      <c r="GD32" s="746"/>
      <c r="GE32" s="746"/>
      <c r="GF32" s="746"/>
      <c r="GG32" s="746"/>
      <c r="GH32" s="746"/>
      <c r="GI32" s="746"/>
      <c r="GJ32" s="746"/>
      <c r="GK32" s="746"/>
      <c r="GL32" s="746"/>
      <c r="GM32" s="746"/>
      <c r="GN32" s="746"/>
      <c r="GO32" s="746"/>
      <c r="GP32" s="746"/>
      <c r="GQ32" s="746"/>
      <c r="GR32" s="746"/>
      <c r="GS32" s="746"/>
      <c r="GT32" s="746"/>
      <c r="GU32" s="746"/>
      <c r="GV32" s="746"/>
      <c r="GW32" s="746"/>
      <c r="GX32" s="746"/>
      <c r="GY32" s="746"/>
      <c r="GZ32" s="746"/>
      <c r="HA32" s="746"/>
      <c r="HB32" s="746"/>
      <c r="HC32" s="746"/>
      <c r="HD32" s="746"/>
      <c r="HE32" s="746"/>
      <c r="HF32" s="746"/>
      <c r="HG32" s="746"/>
      <c r="HH32" s="746"/>
      <c r="HI32" s="746"/>
      <c r="HJ32" s="746"/>
      <c r="HK32" s="746"/>
      <c r="HL32" s="746"/>
      <c r="HM32" s="746"/>
      <c r="HN32" s="746"/>
      <c r="HO32" s="746"/>
      <c r="HP32" s="746"/>
      <c r="HQ32" s="746"/>
      <c r="HR32" s="746"/>
      <c r="HS32" s="746"/>
      <c r="HT32" s="746"/>
      <c r="HU32" s="746"/>
      <c r="HV32" s="746"/>
      <c r="HW32" s="746"/>
      <c r="HX32" s="746"/>
      <c r="HY32" s="746"/>
      <c r="HZ32" s="746"/>
      <c r="IA32" s="746"/>
      <c r="IB32" s="746"/>
      <c r="IC32" s="746"/>
      <c r="ID32" s="746"/>
      <c r="IE32" s="746"/>
      <c r="IF32" s="746"/>
      <c r="IG32" s="746"/>
      <c r="IH32" s="746"/>
      <c r="II32" s="746"/>
      <c r="IJ32" s="746"/>
      <c r="IK32" s="746"/>
      <c r="IL32" s="746"/>
      <c r="IM32" s="746"/>
      <c r="IN32" s="746"/>
      <c r="IO32" s="746"/>
      <c r="IP32" s="746"/>
      <c r="IQ32" s="746"/>
      <c r="IR32" s="746"/>
      <c r="IS32" s="746"/>
      <c r="IT32" s="746"/>
      <c r="IU32" s="746"/>
      <c r="IV32" s="746"/>
      <c r="IW32" s="746"/>
      <c r="IX32" s="746"/>
      <c r="IY32" s="746"/>
      <c r="IZ32" s="746"/>
      <c r="JA32" s="746"/>
      <c r="JB32" s="746"/>
      <c r="JC32" s="746"/>
      <c r="JD32" s="746"/>
      <c r="JE32" s="746"/>
      <c r="JF32" s="746"/>
      <c r="JG32" s="746"/>
      <c r="JH32" s="746"/>
      <c r="JI32" s="746"/>
      <c r="JJ32" s="746"/>
      <c r="JK32" s="746"/>
      <c r="JL32" s="746"/>
      <c r="JM32" s="746"/>
      <c r="JN32" s="746"/>
      <c r="JO32" s="746"/>
    </row>
    <row r="33" spans="1:275" ht="14.25" x14ac:dyDescent="0.2">
      <c r="A33" s="636" t="s">
        <v>111</v>
      </c>
      <c r="B33" s="1519">
        <v>8</v>
      </c>
      <c r="C33" s="1271" t="s">
        <v>174</v>
      </c>
      <c r="D33" s="1484" t="s">
        <v>1234</v>
      </c>
      <c r="E33" s="441" t="s">
        <v>2801</v>
      </c>
      <c r="F33" s="402">
        <f ca="1">DATEDIF(W33,$N$5,"Y")</f>
        <v>17</v>
      </c>
      <c r="G33" s="402">
        <f ca="1">DATEDIF(W33,$N$5,"YM")</f>
        <v>0</v>
      </c>
      <c r="H33" s="479" t="s">
        <v>40</v>
      </c>
      <c r="I33" s="480"/>
      <c r="J33" s="969" t="s">
        <v>91</v>
      </c>
      <c r="K33" s="416" t="s">
        <v>2455</v>
      </c>
      <c r="L33" s="483" t="s">
        <v>2410</v>
      </c>
      <c r="M33" s="480"/>
      <c r="N33" s="706" t="s">
        <v>44</v>
      </c>
      <c r="O33" s="987" t="s">
        <v>280</v>
      </c>
      <c r="P33" s="987"/>
      <c r="Q33" s="1712" t="s">
        <v>3318</v>
      </c>
      <c r="R33" s="1712" t="s">
        <v>50</v>
      </c>
      <c r="S33" s="1712" t="s">
        <v>3319</v>
      </c>
      <c r="T33" s="1712" t="s">
        <v>3320</v>
      </c>
      <c r="U33" s="1712"/>
      <c r="V33" s="1712" t="s">
        <v>3321</v>
      </c>
      <c r="W33" s="1477">
        <v>37956</v>
      </c>
      <c r="X33" s="1617" t="s">
        <v>2493</v>
      </c>
      <c r="Y33" s="1939">
        <f ca="1">DATEDIF(L34,$Y$8,"Y")</f>
        <v>51</v>
      </c>
    </row>
    <row r="34" spans="1:275" ht="15" thickBot="1" x14ac:dyDescent="0.25">
      <c r="A34" s="869"/>
      <c r="B34" s="1520"/>
      <c r="C34" s="1514" t="s">
        <v>175</v>
      </c>
      <c r="D34" s="1496" t="str">
        <f>SDM!F258</f>
        <v>01/10/2019</v>
      </c>
      <c r="E34" s="445" t="s">
        <v>177</v>
      </c>
      <c r="F34" s="403"/>
      <c r="G34" s="403"/>
      <c r="H34" s="473"/>
      <c r="I34" s="474"/>
      <c r="J34" s="1005" t="s">
        <v>178</v>
      </c>
      <c r="K34" s="411"/>
      <c r="L34" s="447">
        <v>25212</v>
      </c>
      <c r="M34" s="474"/>
      <c r="N34" s="703" t="s">
        <v>49</v>
      </c>
      <c r="O34" s="987" t="s">
        <v>286</v>
      </c>
      <c r="P34" s="987"/>
      <c r="Q34" s="1483"/>
      <c r="R34" s="1483"/>
      <c r="S34" s="1483"/>
      <c r="T34" s="1483"/>
      <c r="U34" s="1483"/>
      <c r="V34" s="1483"/>
      <c r="W34" s="1477"/>
      <c r="X34" s="1617"/>
      <c r="Y34" s="1940"/>
    </row>
    <row r="35" spans="1:275" ht="14.25" x14ac:dyDescent="0.2">
      <c r="A35" s="636" t="s">
        <v>118</v>
      </c>
      <c r="B35" s="1519">
        <v>9</v>
      </c>
      <c r="C35" s="1472" t="s">
        <v>209</v>
      </c>
      <c r="D35" s="1484" t="s">
        <v>1234</v>
      </c>
      <c r="E35" s="441" t="s">
        <v>2801</v>
      </c>
      <c r="F35" s="402">
        <f ca="1">DATEDIF(W35,$N$5,"Y")</f>
        <v>17</v>
      </c>
      <c r="G35" s="402">
        <f ca="1">DATEDIF(W35,$N$5,"YM")</f>
        <v>0</v>
      </c>
      <c r="H35" s="894" t="s">
        <v>40</v>
      </c>
      <c r="I35" s="894"/>
      <c r="J35" s="894" t="s">
        <v>210</v>
      </c>
      <c r="K35" s="892" t="s">
        <v>2458</v>
      </c>
      <c r="L35" s="708" t="s">
        <v>54</v>
      </c>
      <c r="M35" s="999"/>
      <c r="N35" s="706" t="s">
        <v>44</v>
      </c>
      <c r="O35" s="987" t="s">
        <v>291</v>
      </c>
      <c r="P35" s="987"/>
      <c r="Q35" s="1709" t="s">
        <v>3322</v>
      </c>
      <c r="R35" s="1709" t="s">
        <v>50</v>
      </c>
      <c r="S35" s="1709" t="s">
        <v>3323</v>
      </c>
      <c r="T35" s="1709" t="s">
        <v>3324</v>
      </c>
      <c r="U35" s="1709"/>
      <c r="V35" s="1709" t="s">
        <v>3325</v>
      </c>
      <c r="W35" s="1477">
        <v>37956</v>
      </c>
      <c r="X35" s="1617" t="s">
        <v>2493</v>
      </c>
      <c r="Y35" s="1939">
        <f ca="1">DATEDIF(L36,$Y$8,"Y")</f>
        <v>47</v>
      </c>
    </row>
    <row r="36" spans="1:275" ht="15" thickBot="1" x14ac:dyDescent="0.25">
      <c r="A36" s="869"/>
      <c r="B36" s="1520"/>
      <c r="C36" s="1513" t="s">
        <v>211</v>
      </c>
      <c r="D36" s="1098" t="str">
        <f>SDM!F259</f>
        <v>01/04/2020</v>
      </c>
      <c r="E36" s="1006" t="s">
        <v>212</v>
      </c>
      <c r="F36" s="403"/>
      <c r="G36" s="403"/>
      <c r="H36" s="477"/>
      <c r="I36" s="477"/>
      <c r="J36" s="477" t="s">
        <v>48</v>
      </c>
      <c r="K36" s="410"/>
      <c r="L36" s="468">
        <v>26840</v>
      </c>
      <c r="M36" s="478"/>
      <c r="N36" s="703" t="s">
        <v>49</v>
      </c>
      <c r="O36" s="987" t="s">
        <v>297</v>
      </c>
      <c r="P36" s="987"/>
      <c r="Q36" s="1711"/>
      <c r="R36" s="1711"/>
      <c r="S36" s="1711"/>
      <c r="T36" s="1711"/>
      <c r="U36" s="1711"/>
      <c r="V36" s="1711"/>
      <c r="W36" s="1477"/>
      <c r="X36" s="1617"/>
      <c r="Y36" s="1940"/>
    </row>
    <row r="37" spans="1:275" ht="14.25" x14ac:dyDescent="0.2">
      <c r="A37" s="636" t="s">
        <v>127</v>
      </c>
      <c r="B37" s="1521" t="s">
        <v>34</v>
      </c>
      <c r="C37" s="1472" t="s">
        <v>112</v>
      </c>
      <c r="D37" s="1497" t="s">
        <v>2448</v>
      </c>
      <c r="E37" s="463" t="s">
        <v>5648</v>
      </c>
      <c r="F37" s="402">
        <f ca="1">DATEDIF(W37,$N$5,"Y")</f>
        <v>30</v>
      </c>
      <c r="G37" s="402">
        <f ca="1">DATEDIF(W37,$N$5,"YM")</f>
        <v>9</v>
      </c>
      <c r="H37" s="1000" t="s">
        <v>114</v>
      </c>
      <c r="I37" s="464"/>
      <c r="J37" s="1001" t="s">
        <v>61</v>
      </c>
      <c r="K37" s="857" t="s">
        <v>2458</v>
      </c>
      <c r="L37" s="465" t="s">
        <v>115</v>
      </c>
      <c r="M37" s="810"/>
      <c r="N37" s="706" t="s">
        <v>44</v>
      </c>
      <c r="O37" s="987" t="s">
        <v>58</v>
      </c>
      <c r="P37" s="987"/>
      <c r="Q37" s="1709" t="s">
        <v>3278</v>
      </c>
      <c r="R37" s="1709" t="s">
        <v>50</v>
      </c>
      <c r="S37" s="1709" t="s">
        <v>3279</v>
      </c>
      <c r="T37" s="1709" t="s">
        <v>3280</v>
      </c>
      <c r="U37" s="1709"/>
      <c r="V37" s="1709" t="s">
        <v>3281</v>
      </c>
      <c r="W37" s="1477">
        <v>32933</v>
      </c>
      <c r="X37" s="1617" t="s">
        <v>2493</v>
      </c>
      <c r="Y37" s="1939">
        <f ca="1">DATEDIF(L38,$Y$8,"Y")</f>
        <v>59</v>
      </c>
      <c r="Z37" s="746"/>
      <c r="AA37" s="746"/>
      <c r="AB37" s="746"/>
      <c r="AC37" s="746"/>
      <c r="AD37" s="746"/>
      <c r="AE37" s="746"/>
      <c r="AF37" s="746"/>
      <c r="AG37" s="746"/>
      <c r="AH37" s="746"/>
      <c r="AI37" s="746"/>
      <c r="AJ37" s="746"/>
      <c r="AK37" s="746"/>
      <c r="AL37" s="746"/>
      <c r="AM37" s="746"/>
      <c r="AN37" s="746"/>
      <c r="AO37" s="746"/>
      <c r="AP37" s="746"/>
      <c r="AQ37" s="746"/>
      <c r="AR37" s="746"/>
      <c r="AS37" s="746"/>
      <c r="AT37" s="746"/>
      <c r="AU37" s="746"/>
      <c r="AV37" s="746"/>
      <c r="AW37" s="746"/>
      <c r="AX37" s="746"/>
      <c r="AY37" s="746"/>
      <c r="AZ37" s="746"/>
      <c r="BA37" s="746"/>
      <c r="BB37" s="746"/>
      <c r="BC37" s="746"/>
      <c r="BD37" s="746"/>
      <c r="BE37" s="746"/>
      <c r="BF37" s="746"/>
      <c r="BG37" s="746"/>
      <c r="BH37" s="746"/>
      <c r="BI37" s="746"/>
      <c r="BJ37" s="746"/>
      <c r="BK37" s="746"/>
      <c r="BL37" s="746"/>
      <c r="BM37" s="746"/>
      <c r="BN37" s="746"/>
      <c r="BO37" s="746"/>
      <c r="BP37" s="746"/>
      <c r="BQ37" s="746"/>
      <c r="BR37" s="746"/>
      <c r="BS37" s="746"/>
      <c r="BT37" s="746"/>
      <c r="BU37" s="746"/>
      <c r="BV37" s="746"/>
      <c r="BW37" s="746"/>
      <c r="BX37" s="746"/>
      <c r="BY37" s="746"/>
      <c r="BZ37" s="746"/>
      <c r="CA37" s="746"/>
      <c r="CB37" s="746"/>
      <c r="CC37" s="746"/>
      <c r="CD37" s="746"/>
      <c r="CE37" s="746"/>
      <c r="CF37" s="746"/>
      <c r="CG37" s="746"/>
      <c r="CH37" s="746"/>
      <c r="CI37" s="746"/>
      <c r="CJ37" s="746"/>
      <c r="CK37" s="746"/>
      <c r="CL37" s="746"/>
      <c r="CM37" s="746"/>
      <c r="CN37" s="746"/>
      <c r="CO37" s="746"/>
      <c r="CP37" s="746"/>
      <c r="CQ37" s="746"/>
      <c r="CR37" s="746"/>
      <c r="CS37" s="746"/>
      <c r="CT37" s="746"/>
      <c r="CU37" s="746"/>
      <c r="CV37" s="746"/>
      <c r="CW37" s="746"/>
      <c r="CX37" s="746"/>
      <c r="CY37" s="746"/>
      <c r="CZ37" s="746"/>
      <c r="DA37" s="746"/>
      <c r="DB37" s="746"/>
      <c r="DC37" s="746"/>
      <c r="DD37" s="746"/>
      <c r="DE37" s="746"/>
      <c r="DF37" s="746"/>
      <c r="DG37" s="746"/>
      <c r="DH37" s="746"/>
      <c r="DI37" s="746"/>
      <c r="DJ37" s="746"/>
      <c r="DK37" s="746"/>
      <c r="DL37" s="746"/>
      <c r="DM37" s="746"/>
      <c r="DN37" s="746"/>
      <c r="DO37" s="746"/>
      <c r="DP37" s="746"/>
      <c r="DQ37" s="746"/>
      <c r="DR37" s="746"/>
      <c r="DS37" s="746"/>
      <c r="DT37" s="746"/>
      <c r="DU37" s="746"/>
      <c r="DV37" s="746"/>
      <c r="DW37" s="746"/>
      <c r="DX37" s="746"/>
      <c r="DY37" s="746"/>
      <c r="DZ37" s="746"/>
      <c r="EA37" s="746"/>
      <c r="EB37" s="746"/>
      <c r="EC37" s="746"/>
      <c r="ED37" s="746"/>
      <c r="EE37" s="746"/>
      <c r="EF37" s="746"/>
      <c r="EG37" s="746"/>
      <c r="EH37" s="746"/>
      <c r="EI37" s="746"/>
      <c r="EJ37" s="746"/>
      <c r="EK37" s="746"/>
      <c r="EL37" s="746"/>
      <c r="EM37" s="746"/>
      <c r="EN37" s="746"/>
      <c r="EO37" s="746"/>
      <c r="EP37" s="746"/>
      <c r="EQ37" s="746"/>
      <c r="ER37" s="746"/>
      <c r="ES37" s="746"/>
      <c r="ET37" s="746"/>
      <c r="EU37" s="746"/>
      <c r="EV37" s="746"/>
      <c r="EW37" s="746"/>
      <c r="EX37" s="746"/>
      <c r="EY37" s="746"/>
      <c r="EZ37" s="746"/>
      <c r="FA37" s="746"/>
      <c r="FB37" s="746"/>
      <c r="FC37" s="746"/>
      <c r="FD37" s="746"/>
      <c r="FE37" s="746"/>
      <c r="FF37" s="746"/>
      <c r="FG37" s="746"/>
      <c r="FH37" s="746"/>
      <c r="FI37" s="746"/>
      <c r="FJ37" s="746"/>
      <c r="FK37" s="746"/>
      <c r="FL37" s="746"/>
      <c r="FM37" s="746"/>
      <c r="FN37" s="746"/>
      <c r="FO37" s="746"/>
      <c r="FP37" s="746"/>
      <c r="FQ37" s="746"/>
      <c r="FR37" s="746"/>
      <c r="FS37" s="746"/>
      <c r="FT37" s="746"/>
      <c r="FU37" s="746"/>
      <c r="FV37" s="746"/>
      <c r="FW37" s="746"/>
      <c r="FX37" s="746"/>
      <c r="FY37" s="746"/>
      <c r="FZ37" s="746"/>
      <c r="GA37" s="746"/>
      <c r="GB37" s="746"/>
      <c r="GC37" s="746"/>
      <c r="GD37" s="746"/>
      <c r="GE37" s="746"/>
      <c r="GF37" s="746"/>
      <c r="GG37" s="746"/>
      <c r="GH37" s="746"/>
      <c r="GI37" s="746"/>
      <c r="GJ37" s="746"/>
      <c r="GK37" s="746"/>
      <c r="GL37" s="746"/>
      <c r="GM37" s="746"/>
      <c r="GN37" s="746"/>
      <c r="GO37" s="746"/>
      <c r="GP37" s="746"/>
      <c r="GQ37" s="746"/>
      <c r="GR37" s="746"/>
      <c r="GS37" s="746"/>
      <c r="GT37" s="746"/>
      <c r="GU37" s="746"/>
      <c r="GV37" s="746"/>
      <c r="GW37" s="746"/>
      <c r="GX37" s="746"/>
      <c r="GY37" s="746"/>
      <c r="GZ37" s="746"/>
      <c r="HA37" s="746"/>
      <c r="HB37" s="746"/>
      <c r="HC37" s="746"/>
      <c r="HD37" s="746"/>
      <c r="HE37" s="746"/>
      <c r="HF37" s="746"/>
      <c r="HG37" s="746"/>
      <c r="HH37" s="746"/>
      <c r="HI37" s="746"/>
      <c r="HJ37" s="746"/>
      <c r="HK37" s="746"/>
      <c r="HL37" s="746"/>
      <c r="HM37" s="746"/>
      <c r="HN37" s="746"/>
      <c r="HO37" s="746"/>
      <c r="HP37" s="746"/>
      <c r="HQ37" s="746"/>
      <c r="HR37" s="746"/>
      <c r="HS37" s="746"/>
      <c r="HT37" s="746"/>
      <c r="HU37" s="746"/>
      <c r="HV37" s="746"/>
      <c r="HW37" s="746"/>
      <c r="HX37" s="746"/>
      <c r="HY37" s="746"/>
      <c r="HZ37" s="746"/>
      <c r="IA37" s="746"/>
      <c r="IB37" s="746"/>
      <c r="IC37" s="746"/>
      <c r="ID37" s="746"/>
      <c r="IE37" s="746"/>
      <c r="IF37" s="746"/>
      <c r="IG37" s="746"/>
      <c r="IH37" s="746"/>
      <c r="II37" s="746"/>
      <c r="IJ37" s="746"/>
      <c r="IK37" s="746"/>
      <c r="IL37" s="746"/>
      <c r="IM37" s="746"/>
      <c r="IN37" s="746"/>
      <c r="IO37" s="746"/>
      <c r="IP37" s="746"/>
      <c r="IQ37" s="746"/>
      <c r="IR37" s="746"/>
      <c r="IS37" s="746"/>
      <c r="IT37" s="746"/>
      <c r="IU37" s="746"/>
      <c r="IV37" s="746"/>
      <c r="IW37" s="746"/>
      <c r="IX37" s="746"/>
      <c r="IY37" s="746"/>
      <c r="IZ37" s="746"/>
      <c r="JA37" s="746"/>
      <c r="JB37" s="746"/>
      <c r="JC37" s="746"/>
      <c r="JD37" s="746"/>
      <c r="JE37" s="746"/>
      <c r="JF37" s="746"/>
      <c r="JG37" s="746"/>
      <c r="JH37" s="746"/>
      <c r="JI37" s="746"/>
      <c r="JJ37" s="746"/>
      <c r="JK37" s="746"/>
      <c r="JL37" s="746"/>
      <c r="JM37" s="746"/>
      <c r="JN37" s="746"/>
      <c r="JO37" s="746"/>
    </row>
    <row r="38" spans="1:275" s="1881" customFormat="1" ht="15" thickBot="1" x14ac:dyDescent="0.25">
      <c r="A38" s="869"/>
      <c r="B38" s="1522"/>
      <c r="C38" s="1513" t="s">
        <v>116</v>
      </c>
      <c r="D38" s="1098" t="str">
        <f>SDM!F204</f>
        <v>01/04/2014</v>
      </c>
      <c r="E38" s="1002" t="s">
        <v>5060</v>
      </c>
      <c r="F38" s="403"/>
      <c r="G38" s="403"/>
      <c r="H38" s="1003" t="s">
        <v>117</v>
      </c>
      <c r="I38" s="566"/>
      <c r="J38" s="719" t="s">
        <v>48</v>
      </c>
      <c r="K38" s="703"/>
      <c r="L38" s="1004">
        <v>22363</v>
      </c>
      <c r="M38" s="720"/>
      <c r="N38" s="703" t="s">
        <v>49</v>
      </c>
      <c r="O38" s="1559" t="s">
        <v>70</v>
      </c>
      <c r="P38" s="1559"/>
      <c r="Q38" s="1713"/>
      <c r="R38" s="1713"/>
      <c r="S38" s="1713"/>
      <c r="T38" s="1713"/>
      <c r="U38" s="1713"/>
      <c r="V38" s="1713"/>
      <c r="W38" s="1477"/>
      <c r="X38" s="1617"/>
      <c r="Y38" s="1940"/>
      <c r="Z38" s="746"/>
      <c r="AA38" s="746"/>
      <c r="AB38" s="746"/>
      <c r="AC38" s="746"/>
      <c r="AD38" s="746"/>
      <c r="AE38" s="746"/>
      <c r="AF38" s="746"/>
      <c r="AG38" s="746"/>
      <c r="AH38" s="746"/>
      <c r="AI38" s="746"/>
      <c r="AJ38" s="746"/>
      <c r="AK38" s="746"/>
      <c r="AL38" s="746"/>
      <c r="AM38" s="746"/>
      <c r="AN38" s="746"/>
      <c r="AO38" s="746"/>
      <c r="AP38" s="746"/>
      <c r="AQ38" s="746"/>
      <c r="AR38" s="746"/>
      <c r="AS38" s="746"/>
      <c r="AT38" s="746"/>
      <c r="AU38" s="746"/>
      <c r="AV38" s="746"/>
      <c r="AW38" s="746"/>
      <c r="AX38" s="746"/>
      <c r="AY38" s="746"/>
      <c r="AZ38" s="746"/>
      <c r="BA38" s="746"/>
      <c r="BB38" s="746"/>
      <c r="BC38" s="746"/>
      <c r="BD38" s="746"/>
      <c r="BE38" s="746"/>
      <c r="BF38" s="746"/>
      <c r="BG38" s="746"/>
      <c r="BH38" s="746"/>
      <c r="BI38" s="746"/>
      <c r="BJ38" s="746"/>
      <c r="BK38" s="746"/>
      <c r="BL38" s="746"/>
      <c r="BM38" s="746"/>
      <c r="BN38" s="746"/>
      <c r="BO38" s="746"/>
      <c r="BP38" s="746"/>
      <c r="BQ38" s="746"/>
      <c r="BR38" s="746"/>
      <c r="BS38" s="746"/>
      <c r="BT38" s="746"/>
      <c r="BU38" s="746"/>
      <c r="BV38" s="746"/>
      <c r="BW38" s="746"/>
      <c r="BX38" s="746"/>
      <c r="BY38" s="746"/>
      <c r="BZ38" s="746"/>
      <c r="CA38" s="746"/>
      <c r="CB38" s="746"/>
      <c r="CC38" s="746"/>
      <c r="CD38" s="746"/>
      <c r="CE38" s="746"/>
      <c r="CF38" s="746"/>
      <c r="CG38" s="746"/>
      <c r="CH38" s="746"/>
      <c r="CI38" s="746"/>
      <c r="CJ38" s="746"/>
      <c r="CK38" s="746"/>
      <c r="CL38" s="746"/>
      <c r="CM38" s="746"/>
      <c r="CN38" s="746"/>
      <c r="CO38" s="746"/>
      <c r="CP38" s="746"/>
      <c r="CQ38" s="746"/>
      <c r="CR38" s="746"/>
      <c r="CS38" s="746"/>
      <c r="CT38" s="746"/>
      <c r="CU38" s="746"/>
      <c r="CV38" s="746"/>
      <c r="CW38" s="746"/>
      <c r="CX38" s="746"/>
      <c r="CY38" s="746"/>
      <c r="CZ38" s="746"/>
      <c r="DA38" s="746"/>
      <c r="DB38" s="746"/>
      <c r="DC38" s="746"/>
      <c r="DD38" s="746"/>
      <c r="DE38" s="746"/>
      <c r="DF38" s="746"/>
      <c r="DG38" s="746"/>
      <c r="DH38" s="746"/>
      <c r="DI38" s="746"/>
      <c r="DJ38" s="746"/>
      <c r="DK38" s="746"/>
      <c r="DL38" s="746"/>
      <c r="DM38" s="746"/>
      <c r="DN38" s="746"/>
      <c r="DO38" s="746"/>
      <c r="DP38" s="746"/>
      <c r="DQ38" s="746"/>
      <c r="DR38" s="746"/>
      <c r="DS38" s="746"/>
      <c r="DT38" s="746"/>
      <c r="DU38" s="746"/>
      <c r="DV38" s="746"/>
      <c r="DW38" s="746"/>
      <c r="DX38" s="746"/>
      <c r="DY38" s="746"/>
      <c r="DZ38" s="746"/>
      <c r="EA38" s="746"/>
      <c r="EB38" s="746"/>
      <c r="EC38" s="746"/>
      <c r="ED38" s="746"/>
      <c r="EE38" s="746"/>
      <c r="EF38" s="746"/>
      <c r="EG38" s="746"/>
      <c r="EH38" s="746"/>
      <c r="EI38" s="746"/>
      <c r="EJ38" s="746"/>
      <c r="EK38" s="746"/>
      <c r="EL38" s="746"/>
      <c r="EM38" s="746"/>
      <c r="EN38" s="746"/>
      <c r="EO38" s="746"/>
      <c r="EP38" s="746"/>
      <c r="EQ38" s="746"/>
      <c r="ER38" s="746"/>
      <c r="ES38" s="746"/>
      <c r="ET38" s="746"/>
      <c r="EU38" s="746"/>
      <c r="EV38" s="746"/>
      <c r="EW38" s="746"/>
      <c r="EX38" s="746"/>
      <c r="EY38" s="746"/>
      <c r="EZ38" s="746"/>
      <c r="FA38" s="746"/>
      <c r="FB38" s="746"/>
      <c r="FC38" s="746"/>
      <c r="FD38" s="746"/>
      <c r="FE38" s="746"/>
      <c r="FF38" s="746"/>
      <c r="FG38" s="746"/>
      <c r="FH38" s="746"/>
      <c r="FI38" s="746"/>
      <c r="FJ38" s="746"/>
      <c r="FK38" s="746"/>
      <c r="FL38" s="746"/>
      <c r="FM38" s="746"/>
      <c r="FN38" s="746"/>
      <c r="FO38" s="746"/>
      <c r="FP38" s="746"/>
      <c r="FQ38" s="746"/>
      <c r="FR38" s="746"/>
      <c r="FS38" s="746"/>
      <c r="FT38" s="746"/>
      <c r="FU38" s="746"/>
      <c r="FV38" s="746"/>
      <c r="FW38" s="746"/>
      <c r="FX38" s="746"/>
      <c r="FY38" s="746"/>
      <c r="FZ38" s="746"/>
      <c r="GA38" s="746"/>
      <c r="GB38" s="746"/>
      <c r="GC38" s="746"/>
      <c r="GD38" s="746"/>
      <c r="GE38" s="746"/>
      <c r="GF38" s="746"/>
      <c r="GG38" s="746"/>
      <c r="GH38" s="746"/>
      <c r="GI38" s="746"/>
      <c r="GJ38" s="746"/>
      <c r="GK38" s="746"/>
      <c r="GL38" s="746"/>
      <c r="GM38" s="746"/>
      <c r="GN38" s="746"/>
      <c r="GO38" s="746"/>
      <c r="GP38" s="746"/>
      <c r="GQ38" s="746"/>
      <c r="GR38" s="746"/>
      <c r="GS38" s="746"/>
      <c r="GT38" s="746"/>
      <c r="GU38" s="746"/>
      <c r="GV38" s="746"/>
      <c r="GW38" s="746"/>
      <c r="GX38" s="746"/>
      <c r="GY38" s="746"/>
      <c r="GZ38" s="746"/>
      <c r="HA38" s="746"/>
      <c r="HB38" s="746"/>
      <c r="HC38" s="746"/>
      <c r="HD38" s="746"/>
      <c r="HE38" s="746"/>
      <c r="HF38" s="746"/>
      <c r="HG38" s="746"/>
      <c r="HH38" s="746"/>
      <c r="HI38" s="746"/>
      <c r="HJ38" s="746"/>
      <c r="HK38" s="746"/>
      <c r="HL38" s="746"/>
      <c r="HM38" s="746"/>
      <c r="HN38" s="746"/>
      <c r="HO38" s="746"/>
      <c r="HP38" s="746"/>
      <c r="HQ38" s="746"/>
      <c r="HR38" s="746"/>
      <c r="HS38" s="746"/>
      <c r="HT38" s="746"/>
      <c r="HU38" s="746"/>
      <c r="HV38" s="746"/>
      <c r="HW38" s="746"/>
      <c r="HX38" s="746"/>
      <c r="HY38" s="746"/>
      <c r="HZ38" s="746"/>
      <c r="IA38" s="746"/>
      <c r="IB38" s="746"/>
      <c r="IC38" s="746"/>
      <c r="ID38" s="746"/>
      <c r="IE38" s="746"/>
      <c r="IF38" s="746"/>
      <c r="IG38" s="746"/>
      <c r="IH38" s="746"/>
      <c r="II38" s="746"/>
      <c r="IJ38" s="746"/>
      <c r="IK38" s="746"/>
      <c r="IL38" s="746"/>
      <c r="IM38" s="746"/>
      <c r="IN38" s="746"/>
      <c r="IO38" s="746"/>
      <c r="IP38" s="746"/>
      <c r="IQ38" s="746"/>
      <c r="IR38" s="746"/>
      <c r="IS38" s="746"/>
      <c r="IT38" s="746"/>
      <c r="IU38" s="746"/>
      <c r="IV38" s="746"/>
      <c r="IW38" s="746"/>
      <c r="IX38" s="746"/>
      <c r="IY38" s="746"/>
      <c r="IZ38" s="746"/>
      <c r="JA38" s="746"/>
      <c r="JB38" s="746"/>
      <c r="JC38" s="746"/>
      <c r="JD38" s="746"/>
      <c r="JE38" s="746"/>
      <c r="JF38" s="746"/>
      <c r="JG38" s="746"/>
      <c r="JH38" s="746"/>
      <c r="JI38" s="746"/>
      <c r="JJ38" s="746"/>
      <c r="JK38" s="746"/>
      <c r="JL38" s="746"/>
      <c r="JM38" s="746"/>
      <c r="JN38" s="746"/>
      <c r="JO38" s="746"/>
    </row>
    <row r="39" spans="1:275" ht="14.25" x14ac:dyDescent="0.2">
      <c r="A39" s="636" t="s">
        <v>129</v>
      </c>
      <c r="B39" s="1521" t="s">
        <v>50</v>
      </c>
      <c r="C39" s="1093" t="s">
        <v>133</v>
      </c>
      <c r="D39" s="408" t="s">
        <v>2448</v>
      </c>
      <c r="E39" s="457" t="s">
        <v>5647</v>
      </c>
      <c r="F39" s="402">
        <f ca="1">DATEDIF(W39,$N$5,"Y")</f>
        <v>33</v>
      </c>
      <c r="G39" s="402">
        <f ca="1">DATEDIF(W39,$N$5,"YM")</f>
        <v>9</v>
      </c>
      <c r="H39" s="471" t="s">
        <v>40</v>
      </c>
      <c r="I39" s="471"/>
      <c r="J39" s="471" t="s">
        <v>121</v>
      </c>
      <c r="K39" s="405" t="s">
        <v>122</v>
      </c>
      <c r="L39" s="405" t="s">
        <v>54</v>
      </c>
      <c r="M39" s="472"/>
      <c r="N39" s="637" t="s">
        <v>44</v>
      </c>
      <c r="O39" s="987" t="s">
        <v>130</v>
      </c>
      <c r="P39" s="987"/>
      <c r="Q39" s="1714" t="s">
        <v>3286</v>
      </c>
      <c r="R39" s="1714" t="s">
        <v>50</v>
      </c>
      <c r="S39" s="1714" t="s">
        <v>3287</v>
      </c>
      <c r="T39" s="1714" t="s">
        <v>3288</v>
      </c>
      <c r="U39" s="1714"/>
      <c r="V39" s="1714" t="s">
        <v>3289</v>
      </c>
      <c r="W39" s="1477">
        <v>31837</v>
      </c>
      <c r="X39" s="1617" t="s">
        <v>2493</v>
      </c>
      <c r="Y39" s="1939">
        <f ca="1">DATEDIF(L40,$Y$8,"Y")</f>
        <v>59</v>
      </c>
    </row>
    <row r="40" spans="1:275" ht="15" thickBot="1" x14ac:dyDescent="0.25">
      <c r="A40" s="869"/>
      <c r="B40" s="1522"/>
      <c r="C40" s="1514" t="s">
        <v>135</v>
      </c>
      <c r="D40" s="1098" t="str">
        <f>SDM!F318</f>
        <v>01/10/2014</v>
      </c>
      <c r="E40" s="734" t="s">
        <v>136</v>
      </c>
      <c r="F40" s="403"/>
      <c r="G40" s="403"/>
      <c r="H40" s="473"/>
      <c r="I40" s="473"/>
      <c r="J40" s="473" t="s">
        <v>74</v>
      </c>
      <c r="K40" s="403"/>
      <c r="L40" s="447">
        <v>22564</v>
      </c>
      <c r="M40" s="474"/>
      <c r="N40" s="703" t="s">
        <v>49</v>
      </c>
      <c r="O40" s="987" t="s">
        <v>204</v>
      </c>
      <c r="P40" s="987"/>
      <c r="Q40" s="1483"/>
      <c r="R40" s="1483"/>
      <c r="S40" s="1483"/>
      <c r="T40" s="1483"/>
      <c r="U40" s="1483"/>
      <c r="V40" s="1483"/>
      <c r="W40" s="1477"/>
      <c r="X40" s="1617"/>
      <c r="Y40" s="1940"/>
    </row>
    <row r="41" spans="1:275" ht="14.25" x14ac:dyDescent="0.2">
      <c r="A41" s="636" t="s">
        <v>132</v>
      </c>
      <c r="B41" s="1521" t="s">
        <v>56</v>
      </c>
      <c r="C41" s="1093" t="s">
        <v>140</v>
      </c>
      <c r="D41" s="1497" t="s">
        <v>2448</v>
      </c>
      <c r="E41" s="457" t="s">
        <v>4512</v>
      </c>
      <c r="F41" s="402">
        <f ca="1">DATEDIF(W41,$N$5,"Y")</f>
        <v>26</v>
      </c>
      <c r="G41" s="402">
        <f ca="1">DATEDIF(W41,$N$5,"YM")</f>
        <v>9</v>
      </c>
      <c r="H41" s="457" t="s">
        <v>40</v>
      </c>
      <c r="I41" s="457"/>
      <c r="J41" s="457" t="s">
        <v>142</v>
      </c>
      <c r="K41" s="405" t="s">
        <v>143</v>
      </c>
      <c r="L41" s="405" t="s">
        <v>144</v>
      </c>
      <c r="M41" s="459"/>
      <c r="N41" s="706" t="s">
        <v>44</v>
      </c>
      <c r="O41" s="987" t="s">
        <v>219</v>
      </c>
      <c r="P41" s="987"/>
      <c r="Q41" s="1712" t="s">
        <v>3294</v>
      </c>
      <c r="R41" s="1712" t="s">
        <v>50</v>
      </c>
      <c r="S41" s="1712" t="s">
        <v>3295</v>
      </c>
      <c r="T41" s="1712" t="s">
        <v>3296</v>
      </c>
      <c r="U41" s="1712"/>
      <c r="V41" s="1712" t="s">
        <v>3297</v>
      </c>
      <c r="W41" s="1477">
        <v>34394</v>
      </c>
      <c r="X41" s="1617" t="s">
        <v>2493</v>
      </c>
      <c r="Y41" s="1939">
        <f ca="1">DATEDIF(L42,$Y$8,"Y")</f>
        <v>58</v>
      </c>
    </row>
    <row r="42" spans="1:275" ht="15" thickBot="1" x14ac:dyDescent="0.25">
      <c r="A42" s="869"/>
      <c r="B42" s="1522"/>
      <c r="C42" s="1514" t="s">
        <v>145</v>
      </c>
      <c r="D42" s="1098" t="str">
        <f>SDM!F205</f>
        <v>01/04/2015</v>
      </c>
      <c r="E42" s="544" t="s">
        <v>146</v>
      </c>
      <c r="F42" s="403"/>
      <c r="G42" s="403"/>
      <c r="H42" s="446"/>
      <c r="I42" s="446"/>
      <c r="J42" s="446" t="s">
        <v>74</v>
      </c>
      <c r="K42" s="403"/>
      <c r="L42" s="447">
        <v>22710</v>
      </c>
      <c r="M42" s="448"/>
      <c r="N42" s="703" t="s">
        <v>49</v>
      </c>
      <c r="O42" s="987" t="s">
        <v>224</v>
      </c>
      <c r="P42" s="987"/>
      <c r="Q42" s="1483"/>
      <c r="R42" s="1483"/>
      <c r="S42" s="1483"/>
      <c r="T42" s="1483"/>
      <c r="U42" s="1483"/>
      <c r="V42" s="1483"/>
      <c r="W42" s="1477"/>
      <c r="X42" s="1617"/>
      <c r="Y42" s="1940"/>
    </row>
    <row r="43" spans="1:275" ht="14.25" x14ac:dyDescent="0.2">
      <c r="A43" s="636" t="s">
        <v>137</v>
      </c>
      <c r="B43" s="1521" t="s">
        <v>67</v>
      </c>
      <c r="C43" s="1472" t="s">
        <v>148</v>
      </c>
      <c r="D43" s="1497" t="s">
        <v>2448</v>
      </c>
      <c r="E43" s="457" t="s">
        <v>4512</v>
      </c>
      <c r="F43" s="402">
        <f ca="1">DATEDIF(W43,$N$5,"Y")</f>
        <v>24</v>
      </c>
      <c r="G43" s="402">
        <f ca="1">DATEDIF(W43,$N$5,"YM")</f>
        <v>9</v>
      </c>
      <c r="H43" s="897" t="s">
        <v>40</v>
      </c>
      <c r="I43" s="897"/>
      <c r="J43" s="897" t="s">
        <v>150</v>
      </c>
      <c r="K43" s="708" t="s">
        <v>151</v>
      </c>
      <c r="L43" s="708" t="s">
        <v>152</v>
      </c>
      <c r="M43" s="486"/>
      <c r="N43" s="706" t="s">
        <v>44</v>
      </c>
      <c r="O43" s="987" t="s">
        <v>231</v>
      </c>
      <c r="P43" s="987"/>
      <c r="Q43" s="1709" t="s">
        <v>3298</v>
      </c>
      <c r="R43" s="1709" t="s">
        <v>50</v>
      </c>
      <c r="S43" s="1709" t="s">
        <v>3299</v>
      </c>
      <c r="T43" s="1709" t="s">
        <v>3300</v>
      </c>
      <c r="U43" s="1709"/>
      <c r="V43" s="1709" t="s">
        <v>3301</v>
      </c>
      <c r="W43" s="1477">
        <v>35125</v>
      </c>
      <c r="X43" s="1617" t="s">
        <v>2493</v>
      </c>
      <c r="Y43" s="1939">
        <f ca="1">DATEDIF(L44,$Y$8,"Y")</f>
        <v>52</v>
      </c>
    </row>
    <row r="44" spans="1:275" ht="15" thickBot="1" x14ac:dyDescent="0.25">
      <c r="A44" s="869"/>
      <c r="B44" s="1522"/>
      <c r="C44" s="1513" t="s">
        <v>153</v>
      </c>
      <c r="D44" s="1098" t="str">
        <f>SDM!F206</f>
        <v>01/04/2015</v>
      </c>
      <c r="E44" s="470" t="s">
        <v>154</v>
      </c>
      <c r="F44" s="403"/>
      <c r="G44" s="403"/>
      <c r="H44" s="462"/>
      <c r="I44" s="462"/>
      <c r="J44" s="462" t="s">
        <v>74</v>
      </c>
      <c r="K44" s="410"/>
      <c r="L44" s="468">
        <v>24892</v>
      </c>
      <c r="M44" s="469"/>
      <c r="N44" s="703" t="s">
        <v>49</v>
      </c>
      <c r="O44" s="987" t="s">
        <v>233</v>
      </c>
      <c r="P44" s="987"/>
      <c r="Q44" s="1711"/>
      <c r="R44" s="1711"/>
      <c r="S44" s="1711"/>
      <c r="T44" s="1711"/>
      <c r="U44" s="1711"/>
      <c r="V44" s="1711"/>
      <c r="W44" s="1477"/>
      <c r="X44" s="1617"/>
      <c r="Y44" s="1940"/>
    </row>
    <row r="45" spans="1:275" ht="14.25" x14ac:dyDescent="0.2">
      <c r="A45" s="636" t="s">
        <v>139</v>
      </c>
      <c r="B45" s="1521" t="s">
        <v>75</v>
      </c>
      <c r="C45" s="1271" t="s">
        <v>4785</v>
      </c>
      <c r="D45" s="1497" t="s">
        <v>2448</v>
      </c>
      <c r="E45" s="441" t="s">
        <v>5647</v>
      </c>
      <c r="F45" s="402">
        <f ca="1">DATEDIF(W45,$N$5,"Y")</f>
        <v>33</v>
      </c>
      <c r="G45" s="402">
        <f ca="1">DATEDIF(W45,$N$5,"YM")</f>
        <v>9</v>
      </c>
      <c r="H45" s="479" t="s">
        <v>40</v>
      </c>
      <c r="I45" s="479"/>
      <c r="J45" s="479" t="s">
        <v>121</v>
      </c>
      <c r="K45" s="440" t="s">
        <v>122</v>
      </c>
      <c r="L45" s="440" t="s">
        <v>166</v>
      </c>
      <c r="M45" s="480"/>
      <c r="N45" s="706" t="s">
        <v>44</v>
      </c>
      <c r="O45" s="987" t="s">
        <v>265</v>
      </c>
      <c r="P45" s="987"/>
      <c r="Q45" s="1709" t="s">
        <v>3310</v>
      </c>
      <c r="R45" s="1709" t="s">
        <v>50</v>
      </c>
      <c r="S45" s="1709" t="s">
        <v>3311</v>
      </c>
      <c r="T45" s="1709" t="s">
        <v>3312</v>
      </c>
      <c r="U45" s="1709"/>
      <c r="V45" s="1709" t="s">
        <v>3313</v>
      </c>
      <c r="W45" s="1477">
        <v>31837</v>
      </c>
      <c r="X45" s="1617" t="s">
        <v>2493</v>
      </c>
      <c r="Y45" s="1939">
        <f ca="1">DATEDIF(L46,$Y$8,"Y")</f>
        <v>54</v>
      </c>
    </row>
    <row r="46" spans="1:275" ht="15" thickBot="1" x14ac:dyDescent="0.25">
      <c r="A46" s="869"/>
      <c r="B46" s="1522"/>
      <c r="C46" s="1514" t="s">
        <v>167</v>
      </c>
      <c r="D46" s="1098" t="str">
        <f>SDM!F321</f>
        <v>01/10/2015</v>
      </c>
      <c r="E46" s="445" t="s">
        <v>158</v>
      </c>
      <c r="F46" s="403"/>
      <c r="G46" s="403"/>
      <c r="H46" s="473"/>
      <c r="I46" s="473"/>
      <c r="J46" s="473" t="s">
        <v>168</v>
      </c>
      <c r="K46" s="403"/>
      <c r="L46" s="447">
        <v>24308</v>
      </c>
      <c r="M46" s="474"/>
      <c r="N46" s="703" t="s">
        <v>49</v>
      </c>
      <c r="O46" s="987" t="s">
        <v>271</v>
      </c>
      <c r="P46" s="987"/>
      <c r="Q46" s="1711"/>
      <c r="R46" s="1711"/>
      <c r="S46" s="1711"/>
      <c r="T46" s="1711"/>
      <c r="U46" s="1711"/>
      <c r="V46" s="1711"/>
      <c r="W46" s="1477"/>
      <c r="X46" s="1617"/>
      <c r="Y46" s="1940"/>
    </row>
    <row r="47" spans="1:275" ht="14.25" x14ac:dyDescent="0.2">
      <c r="A47" s="636" t="s">
        <v>147</v>
      </c>
      <c r="B47" s="1521" t="s">
        <v>78</v>
      </c>
      <c r="C47" s="1271" t="s">
        <v>172</v>
      </c>
      <c r="D47" s="1497" t="s">
        <v>2448</v>
      </c>
      <c r="E47" s="441" t="s">
        <v>5647</v>
      </c>
      <c r="F47" s="402">
        <f ca="1">DATEDIF(W47,$N$5,"Y")</f>
        <v>38</v>
      </c>
      <c r="G47" s="402">
        <f ca="1">DATEDIF(W47,$N$5,"YM")</f>
        <v>9</v>
      </c>
      <c r="H47" s="441" t="s">
        <v>40</v>
      </c>
      <c r="I47" s="441"/>
      <c r="J47" s="479" t="s">
        <v>121</v>
      </c>
      <c r="K47" s="402" t="s">
        <v>2415</v>
      </c>
      <c r="L47" s="440" t="s">
        <v>131</v>
      </c>
      <c r="M47" s="442"/>
      <c r="N47" s="706" t="s">
        <v>44</v>
      </c>
      <c r="O47" s="987" t="s">
        <v>273</v>
      </c>
      <c r="P47" s="987"/>
      <c r="Q47" s="1712" t="s">
        <v>3314</v>
      </c>
      <c r="R47" s="1712" t="s">
        <v>50</v>
      </c>
      <c r="S47" s="1712" t="s">
        <v>3315</v>
      </c>
      <c r="T47" s="1712" t="s">
        <v>3316</v>
      </c>
      <c r="U47" s="1712"/>
      <c r="V47" s="1712" t="s">
        <v>3317</v>
      </c>
      <c r="W47" s="1477">
        <v>30011</v>
      </c>
      <c r="X47" s="1617" t="s">
        <v>2493</v>
      </c>
      <c r="Y47" s="1939">
        <f ca="1">DATEDIF(L48,$Y$8,"Y")</f>
        <v>58</v>
      </c>
    </row>
    <row r="48" spans="1:275" ht="15" thickBot="1" x14ac:dyDescent="0.25">
      <c r="A48" s="869"/>
      <c r="B48" s="1522"/>
      <c r="C48" s="1514" t="s">
        <v>173</v>
      </c>
      <c r="D48" s="1098" t="str">
        <f>SDM!F322</f>
        <v>01/10/2015</v>
      </c>
      <c r="E48" s="445" t="s">
        <v>158</v>
      </c>
      <c r="F48" s="403"/>
      <c r="G48" s="403"/>
      <c r="H48" s="446"/>
      <c r="I48" s="446"/>
      <c r="J48" s="477" t="s">
        <v>74</v>
      </c>
      <c r="K48" s="403"/>
      <c r="L48" s="447">
        <v>22673</v>
      </c>
      <c r="M48" s="448"/>
      <c r="N48" s="703" t="s">
        <v>49</v>
      </c>
      <c r="O48" s="987" t="s">
        <v>276</v>
      </c>
      <c r="P48" s="987"/>
      <c r="Q48" s="1483"/>
      <c r="R48" s="1483"/>
      <c r="S48" s="1483"/>
      <c r="T48" s="1483"/>
      <c r="U48" s="1483"/>
      <c r="V48" s="1483"/>
      <c r="W48" s="1477"/>
      <c r="X48" s="1617"/>
      <c r="Y48" s="1940"/>
    </row>
    <row r="49" spans="1:199" ht="14.25" x14ac:dyDescent="0.2">
      <c r="A49" s="636" t="s">
        <v>149</v>
      </c>
      <c r="B49" s="1521" t="s">
        <v>85</v>
      </c>
      <c r="C49" s="1472" t="s">
        <v>234</v>
      </c>
      <c r="D49" s="1497" t="s">
        <v>2448</v>
      </c>
      <c r="E49" s="897" t="s">
        <v>2801</v>
      </c>
      <c r="F49" s="402">
        <f ca="1">DATEDIF(W49,$N$5,"Y")</f>
        <v>17</v>
      </c>
      <c r="G49" s="402">
        <f ca="1">DATEDIF(W49,$N$5,"YM")</f>
        <v>0</v>
      </c>
      <c r="H49" s="894" t="s">
        <v>40</v>
      </c>
      <c r="I49" s="894"/>
      <c r="J49" s="894" t="s">
        <v>226</v>
      </c>
      <c r="K49" s="892" t="s">
        <v>2454</v>
      </c>
      <c r="L49" s="708" t="s">
        <v>160</v>
      </c>
      <c r="M49" s="999"/>
      <c r="N49" s="706" t="s">
        <v>44</v>
      </c>
      <c r="O49" s="987" t="s">
        <v>301</v>
      </c>
      <c r="P49" s="987"/>
      <c r="Q49" s="1712" t="s">
        <v>3370</v>
      </c>
      <c r="R49" s="1712" t="s">
        <v>50</v>
      </c>
      <c r="S49" s="1712" t="s">
        <v>3371</v>
      </c>
      <c r="T49" s="1712" t="s">
        <v>3372</v>
      </c>
      <c r="U49" s="1712"/>
      <c r="V49" s="1712" t="s">
        <v>3373</v>
      </c>
      <c r="W49" s="1477">
        <v>37956</v>
      </c>
      <c r="X49" s="1617" t="s">
        <v>2493</v>
      </c>
      <c r="Y49" s="1939">
        <f ca="1">DATEDIF(L50,$Y$8,"Y")</f>
        <v>50</v>
      </c>
    </row>
    <row r="50" spans="1:199" ht="15" thickBot="1" x14ac:dyDescent="0.25">
      <c r="A50" s="869"/>
      <c r="B50" s="1522"/>
      <c r="C50" s="1513" t="s">
        <v>235</v>
      </c>
      <c r="D50" s="1098" t="str">
        <f>SDM!F260</f>
        <v>01/04/2018</v>
      </c>
      <c r="E50" s="484" t="s">
        <v>4511</v>
      </c>
      <c r="F50" s="403"/>
      <c r="G50" s="403"/>
      <c r="H50" s="477"/>
      <c r="I50" s="477"/>
      <c r="J50" s="477" t="s">
        <v>48</v>
      </c>
      <c r="K50" s="410"/>
      <c r="L50" s="468">
        <v>25543</v>
      </c>
      <c r="M50" s="478"/>
      <c r="N50" s="703" t="s">
        <v>49</v>
      </c>
      <c r="O50" s="987" t="s">
        <v>305</v>
      </c>
      <c r="P50" s="987"/>
      <c r="Q50" s="1483"/>
      <c r="R50" s="1483"/>
      <c r="S50" s="1483"/>
      <c r="T50" s="1483"/>
      <c r="U50" s="1483"/>
      <c r="V50" s="1483"/>
      <c r="W50" s="1477"/>
      <c r="X50" s="1617"/>
      <c r="Y50" s="1940"/>
    </row>
    <row r="51" spans="1:199" ht="14.25" x14ac:dyDescent="0.2">
      <c r="A51" s="636" t="s">
        <v>159</v>
      </c>
      <c r="B51" s="1521" t="s">
        <v>90</v>
      </c>
      <c r="C51" s="1271" t="s">
        <v>243</v>
      </c>
      <c r="D51" s="1497" t="s">
        <v>2448</v>
      </c>
      <c r="E51" s="441" t="s">
        <v>4512</v>
      </c>
      <c r="F51" s="402">
        <f ca="1">DATEDIF(W51,$N$5,"Y")</f>
        <v>17</v>
      </c>
      <c r="G51" s="402">
        <f ca="1">DATEDIF(W51,$N$5,"YM")</f>
        <v>0</v>
      </c>
      <c r="H51" s="441" t="s">
        <v>40</v>
      </c>
      <c r="I51" s="441"/>
      <c r="J51" s="441" t="s">
        <v>142</v>
      </c>
      <c r="K51" s="440" t="s">
        <v>244</v>
      </c>
      <c r="L51" s="440" t="s">
        <v>54</v>
      </c>
      <c r="M51" s="442"/>
      <c r="N51" s="706" t="s">
        <v>44</v>
      </c>
      <c r="O51" s="987" t="s">
        <v>311</v>
      </c>
      <c r="P51" s="987"/>
      <c r="Q51" s="1712" t="s">
        <v>3378</v>
      </c>
      <c r="R51" s="1712" t="s">
        <v>50</v>
      </c>
      <c r="S51" s="1712" t="s">
        <v>3379</v>
      </c>
      <c r="T51" s="1712" t="s">
        <v>3380</v>
      </c>
      <c r="U51" s="1712"/>
      <c r="V51" s="1712" t="s">
        <v>3381</v>
      </c>
      <c r="W51" s="1477">
        <v>37956</v>
      </c>
      <c r="X51" s="1617" t="s">
        <v>2493</v>
      </c>
      <c r="Y51" s="1939">
        <f ca="1">DATEDIF(L52,$Y$8,"Y")</f>
        <v>44</v>
      </c>
    </row>
    <row r="52" spans="1:199" ht="15" thickBot="1" x14ac:dyDescent="0.25">
      <c r="A52" s="869"/>
      <c r="B52" s="1522"/>
      <c r="C52" s="1514" t="s">
        <v>245</v>
      </c>
      <c r="D52" s="1098" t="str">
        <f>SDM!F207</f>
        <v>01/04/2018</v>
      </c>
      <c r="E52" s="484" t="s">
        <v>4511</v>
      </c>
      <c r="F52" s="403"/>
      <c r="G52" s="403"/>
      <c r="H52" s="446"/>
      <c r="I52" s="446"/>
      <c r="J52" s="446" t="s">
        <v>74</v>
      </c>
      <c r="K52" s="403"/>
      <c r="L52" s="447">
        <v>28071</v>
      </c>
      <c r="M52" s="448"/>
      <c r="N52" s="703" t="s">
        <v>49</v>
      </c>
      <c r="O52" s="987" t="s">
        <v>317</v>
      </c>
      <c r="P52" s="987"/>
      <c r="Q52" s="1483"/>
      <c r="R52" s="1483"/>
      <c r="S52" s="1483"/>
      <c r="T52" s="1483"/>
      <c r="U52" s="1483"/>
      <c r="V52" s="1483"/>
      <c r="W52" s="1477"/>
      <c r="X52" s="1617"/>
      <c r="Y52" s="1940"/>
    </row>
    <row r="53" spans="1:199" s="746" customFormat="1" ht="14.25" x14ac:dyDescent="0.2">
      <c r="A53" s="636" t="s">
        <v>105</v>
      </c>
      <c r="B53" s="1521" t="s">
        <v>93</v>
      </c>
      <c r="C53" s="1271" t="s">
        <v>259</v>
      </c>
      <c r="D53" s="1497" t="s">
        <v>2448</v>
      </c>
      <c r="E53" s="441" t="s">
        <v>5453</v>
      </c>
      <c r="F53" s="402">
        <f ca="1">DATEDIF(W53,$N$5,"Y")</f>
        <v>37</v>
      </c>
      <c r="G53" s="402">
        <f ca="1">DATEDIF(W53,$N$5,"YM")</f>
        <v>9</v>
      </c>
      <c r="H53" s="441" t="s">
        <v>40</v>
      </c>
      <c r="I53" s="441"/>
      <c r="J53" s="479" t="s">
        <v>261</v>
      </c>
      <c r="K53" s="402" t="s">
        <v>2455</v>
      </c>
      <c r="L53" s="440" t="s">
        <v>2491</v>
      </c>
      <c r="M53" s="442"/>
      <c r="N53" s="706" t="s">
        <v>44</v>
      </c>
      <c r="O53" s="631" t="s">
        <v>324</v>
      </c>
      <c r="P53" s="631"/>
      <c r="Q53" s="1715" t="s">
        <v>3394</v>
      </c>
      <c r="R53" s="1715" t="s">
        <v>50</v>
      </c>
      <c r="S53" s="1715" t="s">
        <v>3395</v>
      </c>
      <c r="T53" s="1715" t="s">
        <v>3396</v>
      </c>
      <c r="U53" s="1715"/>
      <c r="V53" s="1715" t="s">
        <v>3397</v>
      </c>
      <c r="W53" s="1477">
        <v>30376</v>
      </c>
      <c r="X53" s="1617" t="s">
        <v>2493</v>
      </c>
      <c r="Y53" s="1939">
        <f ca="1">DATEDIF(L54,$Y$8,"Y")</f>
        <v>59</v>
      </c>
    </row>
    <row r="54" spans="1:199" s="1882" customFormat="1" ht="15" thickBot="1" x14ac:dyDescent="0.25">
      <c r="A54" s="869"/>
      <c r="B54" s="1522"/>
      <c r="C54" s="1513" t="s">
        <v>262</v>
      </c>
      <c r="D54" s="1098" t="str">
        <f>SDM!F91</f>
        <v>01/10/2018</v>
      </c>
      <c r="E54" s="470" t="s">
        <v>263</v>
      </c>
      <c r="F54" s="403"/>
      <c r="G54" s="403"/>
      <c r="H54" s="462"/>
      <c r="I54" s="462"/>
      <c r="J54" s="462" t="s">
        <v>264</v>
      </c>
      <c r="K54" s="410"/>
      <c r="L54" s="468">
        <v>22523</v>
      </c>
      <c r="M54" s="469"/>
      <c r="N54" s="703" t="s">
        <v>49</v>
      </c>
      <c r="O54" s="634" t="s">
        <v>327</v>
      </c>
      <c r="P54" s="634"/>
      <c r="Q54" s="1713"/>
      <c r="R54" s="1713"/>
      <c r="S54" s="1713"/>
      <c r="T54" s="1713"/>
      <c r="U54" s="1713"/>
      <c r="V54" s="1713"/>
      <c r="W54" s="1477"/>
      <c r="X54" s="1617"/>
      <c r="Y54" s="1940"/>
      <c r="Z54" s="746"/>
      <c r="AA54" s="746"/>
      <c r="AB54" s="746"/>
      <c r="AC54" s="746"/>
      <c r="AD54" s="746"/>
      <c r="AE54" s="746"/>
      <c r="AF54" s="746"/>
      <c r="AG54" s="746"/>
      <c r="AH54" s="746"/>
      <c r="AI54" s="746"/>
      <c r="AJ54" s="746"/>
      <c r="AK54" s="746"/>
      <c r="AL54" s="746"/>
      <c r="AM54" s="746"/>
      <c r="AN54" s="746"/>
      <c r="AO54" s="746"/>
      <c r="AP54" s="746"/>
      <c r="AQ54" s="746"/>
      <c r="AR54" s="746"/>
      <c r="AS54" s="746"/>
      <c r="AT54" s="746"/>
      <c r="AU54" s="746"/>
      <c r="AV54" s="746"/>
      <c r="AW54" s="746"/>
      <c r="AX54" s="746"/>
      <c r="AY54" s="746"/>
      <c r="AZ54" s="746"/>
      <c r="BA54" s="746"/>
      <c r="BB54" s="746"/>
      <c r="BC54" s="746"/>
      <c r="BD54" s="746"/>
      <c r="BE54" s="746"/>
      <c r="BF54" s="746"/>
      <c r="BG54" s="746"/>
      <c r="BH54" s="746"/>
      <c r="BI54" s="746"/>
      <c r="BJ54" s="746"/>
      <c r="BK54" s="746"/>
      <c r="BL54" s="746"/>
      <c r="BM54" s="746"/>
      <c r="BN54" s="746"/>
      <c r="BO54" s="746"/>
      <c r="BP54" s="746"/>
      <c r="BQ54" s="746"/>
      <c r="BR54" s="746"/>
      <c r="BS54" s="746"/>
      <c r="BT54" s="746"/>
      <c r="BU54" s="746"/>
      <c r="BV54" s="746"/>
      <c r="BW54" s="746"/>
      <c r="BX54" s="746"/>
      <c r="BY54" s="746"/>
      <c r="BZ54" s="746"/>
      <c r="CA54" s="746"/>
      <c r="CB54" s="746"/>
      <c r="CC54" s="746"/>
      <c r="CD54" s="746"/>
      <c r="CE54" s="746"/>
      <c r="CF54" s="746"/>
      <c r="CG54" s="746"/>
      <c r="CH54" s="746"/>
      <c r="CI54" s="746"/>
      <c r="CJ54" s="746"/>
      <c r="CK54" s="746"/>
      <c r="CL54" s="746"/>
      <c r="CM54" s="746"/>
      <c r="CN54" s="746"/>
      <c r="CO54" s="746"/>
      <c r="CP54" s="746"/>
      <c r="CQ54" s="746"/>
      <c r="CR54" s="746"/>
      <c r="CS54" s="746"/>
      <c r="CT54" s="746"/>
      <c r="CU54" s="746"/>
      <c r="CV54" s="746"/>
      <c r="CW54" s="746"/>
      <c r="CX54" s="746"/>
      <c r="CY54" s="746"/>
      <c r="CZ54" s="746"/>
      <c r="DA54" s="746"/>
      <c r="DB54" s="746"/>
      <c r="DC54" s="746"/>
      <c r="DD54" s="746"/>
      <c r="DE54" s="746"/>
      <c r="DF54" s="746"/>
      <c r="DG54" s="746"/>
      <c r="DH54" s="746"/>
      <c r="DI54" s="746"/>
      <c r="DJ54" s="746"/>
      <c r="DK54" s="746"/>
      <c r="DL54" s="746"/>
      <c r="DM54" s="746"/>
      <c r="DN54" s="746"/>
      <c r="DO54" s="746"/>
      <c r="DP54" s="746"/>
      <c r="DQ54" s="746"/>
      <c r="DR54" s="746"/>
      <c r="DS54" s="746"/>
      <c r="DT54" s="746"/>
      <c r="DU54" s="746"/>
      <c r="DV54" s="746"/>
      <c r="DW54" s="746"/>
      <c r="DX54" s="746"/>
      <c r="DY54" s="746"/>
      <c r="DZ54" s="746"/>
      <c r="EA54" s="746"/>
      <c r="EB54" s="746"/>
      <c r="EC54" s="746"/>
      <c r="ED54" s="746"/>
      <c r="EE54" s="746"/>
      <c r="EF54" s="746"/>
      <c r="EG54" s="746"/>
      <c r="EH54" s="746"/>
      <c r="EI54" s="746"/>
      <c r="EJ54" s="746"/>
      <c r="EK54" s="746"/>
      <c r="EL54" s="746"/>
      <c r="EM54" s="746"/>
      <c r="EN54" s="746"/>
      <c r="EO54" s="746"/>
      <c r="EP54" s="746"/>
      <c r="EQ54" s="746"/>
      <c r="ER54" s="746"/>
      <c r="ES54" s="746"/>
      <c r="ET54" s="746"/>
      <c r="EU54" s="746"/>
      <c r="EV54" s="746"/>
      <c r="EW54" s="746"/>
      <c r="EX54" s="746"/>
      <c r="EY54" s="746"/>
      <c r="EZ54" s="746"/>
      <c r="FA54" s="746"/>
      <c r="FB54" s="746"/>
      <c r="FC54" s="746"/>
      <c r="FD54" s="746"/>
      <c r="FE54" s="746"/>
      <c r="FF54" s="746"/>
      <c r="FG54" s="746"/>
      <c r="FH54" s="746"/>
      <c r="FI54" s="746"/>
      <c r="FJ54" s="746"/>
      <c r="FK54" s="746"/>
      <c r="FL54" s="746"/>
      <c r="FM54" s="746"/>
      <c r="FN54" s="746"/>
      <c r="FO54" s="746"/>
      <c r="FP54" s="746"/>
      <c r="FQ54" s="746"/>
      <c r="FR54" s="746"/>
      <c r="FS54" s="746"/>
      <c r="FT54" s="746"/>
      <c r="FU54" s="746"/>
      <c r="FV54" s="746"/>
      <c r="FW54" s="746"/>
      <c r="FX54" s="746"/>
      <c r="FY54" s="746"/>
      <c r="FZ54" s="746"/>
      <c r="GA54" s="746"/>
      <c r="GB54" s="746"/>
      <c r="GC54" s="746"/>
      <c r="GD54" s="746"/>
      <c r="GE54" s="746"/>
      <c r="GF54" s="746"/>
      <c r="GG54" s="746"/>
      <c r="GH54" s="746"/>
      <c r="GI54" s="746"/>
      <c r="GJ54" s="746"/>
      <c r="GK54" s="746"/>
      <c r="GL54" s="746"/>
      <c r="GM54" s="746"/>
      <c r="GN54" s="746"/>
      <c r="GO54" s="746"/>
      <c r="GP54" s="746"/>
      <c r="GQ54" s="746"/>
    </row>
    <row r="55" spans="1:199" ht="14.25" x14ac:dyDescent="0.2">
      <c r="A55" s="636" t="s">
        <v>164</v>
      </c>
      <c r="B55" s="1521" t="s">
        <v>39</v>
      </c>
      <c r="C55" s="1271" t="s">
        <v>4749</v>
      </c>
      <c r="D55" s="1497" t="s">
        <v>2448</v>
      </c>
      <c r="E55" s="897" t="s">
        <v>120</v>
      </c>
      <c r="F55" s="402">
        <f ca="1">DATEDIF(W55,$N$5,"Y")</f>
        <v>30</v>
      </c>
      <c r="G55" s="402">
        <f ca="1">DATEDIF(W55,$N$5,"YM")</f>
        <v>9</v>
      </c>
      <c r="H55" s="479" t="s">
        <v>40</v>
      </c>
      <c r="I55" s="479"/>
      <c r="J55" s="479" t="s">
        <v>238</v>
      </c>
      <c r="K55" s="440" t="s">
        <v>122</v>
      </c>
      <c r="L55" s="440" t="s">
        <v>252</v>
      </c>
      <c r="M55" s="480"/>
      <c r="N55" s="706" t="s">
        <v>44</v>
      </c>
      <c r="O55" s="987" t="s">
        <v>171</v>
      </c>
      <c r="P55" s="987"/>
      <c r="Q55" s="1712" t="s">
        <v>3402</v>
      </c>
      <c r="R55" s="1712" t="s">
        <v>34</v>
      </c>
      <c r="S55" s="1712" t="s">
        <v>3403</v>
      </c>
      <c r="T55" s="1712" t="s">
        <v>3404</v>
      </c>
      <c r="U55" s="1712"/>
      <c r="V55" s="1712" t="s">
        <v>3405</v>
      </c>
      <c r="W55" s="1477">
        <v>32933</v>
      </c>
      <c r="X55" s="1617" t="s">
        <v>2494</v>
      </c>
      <c r="Y55" s="1939">
        <f ca="1">DATEDIF(L56,$Y$8,"Y")</f>
        <v>52</v>
      </c>
    </row>
    <row r="56" spans="1:199" ht="15" thickBot="1" x14ac:dyDescent="0.25">
      <c r="A56" s="869"/>
      <c r="B56" s="1522"/>
      <c r="C56" s="1514" t="s">
        <v>272</v>
      </c>
      <c r="D56" s="451" t="str">
        <f>SDM!F324</f>
        <v>01/04/2019</v>
      </c>
      <c r="E56" s="734" t="s">
        <v>283</v>
      </c>
      <c r="F56" s="403"/>
      <c r="G56" s="403"/>
      <c r="H56" s="473"/>
      <c r="I56" s="473"/>
      <c r="J56" s="473" t="s">
        <v>168</v>
      </c>
      <c r="K56" s="403"/>
      <c r="L56" s="447">
        <v>24869</v>
      </c>
      <c r="M56" s="474"/>
      <c r="N56" s="703" t="s">
        <v>49</v>
      </c>
      <c r="O56" s="987" t="s">
        <v>113</v>
      </c>
      <c r="P56" s="987"/>
      <c r="Q56" s="1483"/>
      <c r="R56" s="1483"/>
      <c r="S56" s="1483"/>
      <c r="T56" s="1483"/>
      <c r="U56" s="1483"/>
      <c r="V56" s="1483"/>
      <c r="W56" s="1477"/>
      <c r="X56" s="1617"/>
      <c r="Y56" s="1940"/>
    </row>
    <row r="57" spans="1:199" ht="14.25" x14ac:dyDescent="0.2">
      <c r="A57" s="636" t="s">
        <v>162</v>
      </c>
      <c r="B57" s="1521" t="s">
        <v>59</v>
      </c>
      <c r="C57" s="1472" t="s">
        <v>250</v>
      </c>
      <c r="D57" s="1497" t="s">
        <v>2448</v>
      </c>
      <c r="E57" s="897" t="s">
        <v>251</v>
      </c>
      <c r="F57" s="402">
        <f ca="1">DATEDIF(W57,$N$5,"Y")</f>
        <v>31</v>
      </c>
      <c r="G57" s="402">
        <f ca="1">DATEDIF(W57,$N$5,"YM")</f>
        <v>9</v>
      </c>
      <c r="H57" s="897" t="s">
        <v>40</v>
      </c>
      <c r="I57" s="897"/>
      <c r="J57" s="897" t="s">
        <v>238</v>
      </c>
      <c r="K57" s="708" t="s">
        <v>122</v>
      </c>
      <c r="L57" s="708" t="s">
        <v>252</v>
      </c>
      <c r="M57" s="486"/>
      <c r="N57" s="706" t="s">
        <v>44</v>
      </c>
      <c r="O57" s="987" t="s">
        <v>147</v>
      </c>
      <c r="P57" s="987"/>
      <c r="Q57" s="1712" t="s">
        <v>3386</v>
      </c>
      <c r="R57" s="1712" t="s">
        <v>34</v>
      </c>
      <c r="S57" s="1712" t="s">
        <v>3387</v>
      </c>
      <c r="T57" s="1712" t="s">
        <v>3388</v>
      </c>
      <c r="U57" s="1712"/>
      <c r="V57" s="1712" t="s">
        <v>3389</v>
      </c>
      <c r="W57" s="1477">
        <v>32568</v>
      </c>
      <c r="X57" s="1617" t="s">
        <v>2494</v>
      </c>
      <c r="Y57" s="1939">
        <f ca="1">DATEDIF(L58,$Y$8,"Y")</f>
        <v>53</v>
      </c>
    </row>
    <row r="58" spans="1:199" ht="15" thickBot="1" x14ac:dyDescent="0.25">
      <c r="A58" s="869"/>
      <c r="B58" s="1522"/>
      <c r="C58" s="1513" t="s">
        <v>253</v>
      </c>
      <c r="D58" s="1098" t="str">
        <f>SDM!F323</f>
        <v>01/04/2019</v>
      </c>
      <c r="E58" s="493">
        <v>39722</v>
      </c>
      <c r="F58" s="403"/>
      <c r="G58" s="403"/>
      <c r="H58" s="462"/>
      <c r="I58" s="462"/>
      <c r="J58" s="462" t="s">
        <v>74</v>
      </c>
      <c r="K58" s="410"/>
      <c r="L58" s="468">
        <v>24654</v>
      </c>
      <c r="M58" s="469"/>
      <c r="N58" s="703" t="s">
        <v>49</v>
      </c>
      <c r="O58" s="987" t="s">
        <v>149</v>
      </c>
      <c r="P58" s="987"/>
      <c r="Q58" s="1483"/>
      <c r="R58" s="1483"/>
      <c r="S58" s="1483"/>
      <c r="T58" s="1483"/>
      <c r="U58" s="1483"/>
      <c r="V58" s="1483"/>
      <c r="W58" s="1477"/>
      <c r="X58" s="1617"/>
      <c r="Y58" s="1940"/>
    </row>
    <row r="59" spans="1:199" ht="14.25" x14ac:dyDescent="0.2">
      <c r="A59" s="636" t="s">
        <v>171</v>
      </c>
      <c r="B59" s="1521" t="s">
        <v>111</v>
      </c>
      <c r="C59" s="1472" t="s">
        <v>225</v>
      </c>
      <c r="D59" s="1497" t="s">
        <v>2448</v>
      </c>
      <c r="E59" s="897" t="s">
        <v>4948</v>
      </c>
      <c r="F59" s="402">
        <f ca="1">DATEDIF(W59,$N$5,"Y")</f>
        <v>17</v>
      </c>
      <c r="G59" s="402">
        <f ca="1">DATEDIF(W59,$N$5,"YM")</f>
        <v>0</v>
      </c>
      <c r="H59" s="894" t="s">
        <v>87</v>
      </c>
      <c r="I59" s="894"/>
      <c r="J59" s="894" t="s">
        <v>226</v>
      </c>
      <c r="K59" s="892" t="s">
        <v>2458</v>
      </c>
      <c r="L59" s="708" t="s">
        <v>156</v>
      </c>
      <c r="M59" s="999"/>
      <c r="N59" s="706" t="s">
        <v>44</v>
      </c>
      <c r="O59" s="987" t="s">
        <v>59</v>
      </c>
      <c r="P59" s="987"/>
      <c r="Q59" s="1712" t="s">
        <v>3362</v>
      </c>
      <c r="R59" s="1712" t="s">
        <v>50</v>
      </c>
      <c r="S59" s="1712" t="s">
        <v>3363</v>
      </c>
      <c r="T59" s="1712" t="s">
        <v>3364</v>
      </c>
      <c r="U59" s="1712"/>
      <c r="V59" s="1712" t="s">
        <v>3365</v>
      </c>
      <c r="W59" s="1477">
        <v>37956</v>
      </c>
      <c r="X59" s="1617" t="s">
        <v>2493</v>
      </c>
      <c r="Y59" s="1939">
        <f ca="1">DATEDIF(L60,$Y$8,"Y")</f>
        <v>48</v>
      </c>
    </row>
    <row r="60" spans="1:199" ht="15" thickBot="1" x14ac:dyDescent="0.25">
      <c r="A60" s="869"/>
      <c r="B60" s="1522"/>
      <c r="C60" s="1513" t="s">
        <v>227</v>
      </c>
      <c r="D60" s="1098" t="str">
        <f>SDM!F5</f>
        <v>01/10/2019</v>
      </c>
      <c r="E60" s="470" t="s">
        <v>228</v>
      </c>
      <c r="F60" s="403"/>
      <c r="G60" s="403"/>
      <c r="H60" s="695" t="s">
        <v>229</v>
      </c>
      <c r="I60" s="471"/>
      <c r="J60" s="471" t="s">
        <v>48</v>
      </c>
      <c r="K60" s="405"/>
      <c r="L60" s="455" t="s">
        <v>230</v>
      </c>
      <c r="M60" s="472"/>
      <c r="N60" s="637" t="s">
        <v>49</v>
      </c>
      <c r="O60" s="987" t="s">
        <v>111</v>
      </c>
      <c r="P60" s="987"/>
      <c r="Q60" s="1483"/>
      <c r="R60" s="1483"/>
      <c r="S60" s="1483"/>
      <c r="T60" s="1483"/>
      <c r="U60" s="1483"/>
      <c r="V60" s="1483"/>
      <c r="W60" s="1477"/>
      <c r="X60" s="1617"/>
      <c r="Y60" s="1940"/>
    </row>
    <row r="61" spans="1:199" ht="14.25" x14ac:dyDescent="0.2">
      <c r="A61" s="636" t="s">
        <v>113</v>
      </c>
      <c r="B61" s="1521" t="s">
        <v>118</v>
      </c>
      <c r="C61" s="1472" t="s">
        <v>205</v>
      </c>
      <c r="D61" s="1497" t="s">
        <v>2448</v>
      </c>
      <c r="E61" s="898" t="s">
        <v>120</v>
      </c>
      <c r="F61" s="402">
        <f ca="1">DATEDIF(W61,$N$5,"Y")</f>
        <v>33</v>
      </c>
      <c r="G61" s="402">
        <f ca="1">DATEDIF(W61,$N$5,"YM")</f>
        <v>9</v>
      </c>
      <c r="H61" s="897" t="s">
        <v>40</v>
      </c>
      <c r="I61" s="897"/>
      <c r="J61" s="897" t="s">
        <v>121</v>
      </c>
      <c r="K61" s="708" t="s">
        <v>122</v>
      </c>
      <c r="L61" s="708" t="s">
        <v>88</v>
      </c>
      <c r="M61" s="486"/>
      <c r="N61" s="706" t="s">
        <v>44</v>
      </c>
      <c r="O61" s="987" t="s">
        <v>56</v>
      </c>
      <c r="P61" s="987"/>
      <c r="Q61" s="1712" t="s">
        <v>3326</v>
      </c>
      <c r="R61" s="1712" t="s">
        <v>50</v>
      </c>
      <c r="S61" s="1712" t="s">
        <v>3327</v>
      </c>
      <c r="T61" s="1712" t="s">
        <v>3328</v>
      </c>
      <c r="U61" s="1712"/>
      <c r="V61" s="1712" t="s">
        <v>3329</v>
      </c>
      <c r="W61" s="1477">
        <v>31837</v>
      </c>
      <c r="X61" s="1617" t="s">
        <v>2493</v>
      </c>
      <c r="Y61" s="1939">
        <f ca="1">DATEDIF(L62,$Y$8,"Y")</f>
        <v>53</v>
      </c>
    </row>
    <row r="62" spans="1:199" ht="15" thickBot="1" x14ac:dyDescent="0.25">
      <c r="A62" s="869"/>
      <c r="B62" s="1522"/>
      <c r="C62" s="1513" t="s">
        <v>206</v>
      </c>
      <c r="D62" s="1098" t="str">
        <f>SDM!F325</f>
        <v>01/04/2019</v>
      </c>
      <c r="E62" s="1007" t="s">
        <v>207</v>
      </c>
      <c r="F62" s="403"/>
      <c r="G62" s="403"/>
      <c r="H62" s="462"/>
      <c r="I62" s="462"/>
      <c r="J62" s="462" t="s">
        <v>74</v>
      </c>
      <c r="K62" s="410"/>
      <c r="L62" s="468">
        <v>24618</v>
      </c>
      <c r="M62" s="469"/>
      <c r="N62" s="703" t="s">
        <v>49</v>
      </c>
      <c r="O62" s="987" t="s">
        <v>67</v>
      </c>
      <c r="P62" s="987"/>
      <c r="Q62" s="1483"/>
      <c r="R62" s="1483"/>
      <c r="S62" s="1483"/>
      <c r="T62" s="1483"/>
      <c r="U62" s="1483"/>
      <c r="V62" s="1483"/>
      <c r="W62" s="1477"/>
      <c r="X62" s="1617"/>
      <c r="Y62" s="1940"/>
    </row>
    <row r="63" spans="1:199" ht="14.25" x14ac:dyDescent="0.2">
      <c r="A63" s="636" t="s">
        <v>134</v>
      </c>
      <c r="B63" s="1521" t="s">
        <v>127</v>
      </c>
      <c r="C63" s="1472" t="s">
        <v>4799</v>
      </c>
      <c r="D63" s="1497" t="s">
        <v>2448</v>
      </c>
      <c r="E63" s="897" t="s">
        <v>120</v>
      </c>
      <c r="F63" s="402">
        <f ca="1">DATEDIF(W63,$N$5,"Y")</f>
        <v>35</v>
      </c>
      <c r="G63" s="402">
        <f ca="1">DATEDIF(W63,$N$5,"YM")</f>
        <v>0</v>
      </c>
      <c r="H63" s="897" t="s">
        <v>40</v>
      </c>
      <c r="I63" s="897"/>
      <c r="J63" s="441" t="s">
        <v>238</v>
      </c>
      <c r="K63" s="708" t="s">
        <v>122</v>
      </c>
      <c r="L63" s="1008" t="s">
        <v>247</v>
      </c>
      <c r="M63" s="710"/>
      <c r="N63" s="706" t="s">
        <v>44</v>
      </c>
      <c r="O63" s="987" t="s">
        <v>137</v>
      </c>
      <c r="P63" s="987"/>
      <c r="Q63" s="1709" t="s">
        <v>3382</v>
      </c>
      <c r="R63" s="1709" t="s">
        <v>50</v>
      </c>
      <c r="S63" s="1709" t="s">
        <v>3383</v>
      </c>
      <c r="T63" s="1709" t="s">
        <v>3384</v>
      </c>
      <c r="U63" s="1709"/>
      <c r="V63" s="1709" t="s">
        <v>3385</v>
      </c>
      <c r="W63" s="1477">
        <v>31382</v>
      </c>
      <c r="X63" s="1617" t="s">
        <v>2493</v>
      </c>
      <c r="Y63" s="1939">
        <f ca="1">DATEDIF(L64,$Y$8,"Y")</f>
        <v>56</v>
      </c>
    </row>
    <row r="64" spans="1:199" ht="15" thickBot="1" x14ac:dyDescent="0.25">
      <c r="A64" s="869"/>
      <c r="B64" s="1522"/>
      <c r="C64" s="1513" t="s">
        <v>248</v>
      </c>
      <c r="D64" s="1098" t="str">
        <f>SDM!F326</f>
        <v>01/04/2019</v>
      </c>
      <c r="E64" s="470" t="s">
        <v>236</v>
      </c>
      <c r="F64" s="403"/>
      <c r="G64" s="403"/>
      <c r="H64" s="457"/>
      <c r="I64" s="457"/>
      <c r="J64" s="473" t="s">
        <v>168</v>
      </c>
      <c r="K64" s="405"/>
      <c r="L64" s="492">
        <v>23514</v>
      </c>
      <c r="M64" s="968"/>
      <c r="N64" s="703" t="s">
        <v>49</v>
      </c>
      <c r="O64" s="987" t="s">
        <v>139</v>
      </c>
      <c r="P64" s="987"/>
      <c r="Q64" s="1711"/>
      <c r="R64" s="1711"/>
      <c r="S64" s="1711"/>
      <c r="T64" s="1711"/>
      <c r="U64" s="1711"/>
      <c r="V64" s="1711"/>
      <c r="W64" s="1477"/>
      <c r="X64" s="1617"/>
      <c r="Y64" s="1940"/>
    </row>
    <row r="65" spans="1:26" ht="14.25" x14ac:dyDescent="0.2">
      <c r="A65" s="636" t="s">
        <v>80</v>
      </c>
      <c r="B65" s="1521" t="s">
        <v>129</v>
      </c>
      <c r="C65" s="1093" t="s">
        <v>1621</v>
      </c>
      <c r="D65" s="1497" t="s">
        <v>2448</v>
      </c>
      <c r="E65" s="897" t="s">
        <v>120</v>
      </c>
      <c r="F65" s="402">
        <f ca="1">DATEDIF(W65,$N$5,"Y")</f>
        <v>23</v>
      </c>
      <c r="G65" s="402">
        <f ca="1">DATEDIF(W65,$N$5,"YM")</f>
        <v>9</v>
      </c>
      <c r="H65" s="897" t="s">
        <v>40</v>
      </c>
      <c r="I65" s="897"/>
      <c r="J65" s="897" t="s">
        <v>238</v>
      </c>
      <c r="K65" s="708" t="s">
        <v>288</v>
      </c>
      <c r="L65" s="708" t="s">
        <v>289</v>
      </c>
      <c r="M65" s="486"/>
      <c r="N65" s="706" t="s">
        <v>44</v>
      </c>
      <c r="O65" s="987" t="s">
        <v>169</v>
      </c>
      <c r="P65" s="987"/>
      <c r="Q65" s="1712" t="s">
        <v>3418</v>
      </c>
      <c r="R65" s="1712" t="s">
        <v>50</v>
      </c>
      <c r="S65" s="1712" t="s">
        <v>3419</v>
      </c>
      <c r="T65" s="1712" t="s">
        <v>3420</v>
      </c>
      <c r="U65" s="1712"/>
      <c r="V65" s="1712" t="s">
        <v>3421</v>
      </c>
      <c r="W65" s="1477">
        <v>35490</v>
      </c>
      <c r="X65" s="1617" t="s">
        <v>2493</v>
      </c>
      <c r="Y65" s="1939">
        <f ca="1">DATEDIF(L66,$Y$8,"Y")</f>
        <v>46</v>
      </c>
    </row>
    <row r="66" spans="1:26" ht="15" thickBot="1" x14ac:dyDescent="0.25">
      <c r="A66" s="869"/>
      <c r="B66" s="1522"/>
      <c r="C66" s="1513" t="s">
        <v>290</v>
      </c>
      <c r="D66" s="1498" t="str">
        <f>SDM!F327</f>
        <v>01/04/2019</v>
      </c>
      <c r="E66" s="734" t="s">
        <v>283</v>
      </c>
      <c r="F66" s="403"/>
      <c r="G66" s="403"/>
      <c r="H66" s="462"/>
      <c r="I66" s="462"/>
      <c r="J66" s="462" t="s">
        <v>168</v>
      </c>
      <c r="K66" s="410"/>
      <c r="L66" s="468">
        <v>27295</v>
      </c>
      <c r="M66" s="469"/>
      <c r="N66" s="703" t="s">
        <v>49</v>
      </c>
      <c r="O66" s="987" t="s">
        <v>195</v>
      </c>
      <c r="P66" s="987"/>
      <c r="Q66" s="1483"/>
      <c r="R66" s="1483"/>
      <c r="S66" s="1483"/>
      <c r="T66" s="1483"/>
      <c r="U66" s="1483"/>
      <c r="V66" s="1483"/>
      <c r="W66" s="1477"/>
      <c r="X66" s="1617"/>
      <c r="Y66" s="1940"/>
    </row>
    <row r="67" spans="1:26" ht="14.25" x14ac:dyDescent="0.2">
      <c r="A67" s="636" t="s">
        <v>58</v>
      </c>
      <c r="B67" s="1521" t="s">
        <v>132</v>
      </c>
      <c r="C67" s="1472" t="s">
        <v>266</v>
      </c>
      <c r="D67" s="1497" t="s">
        <v>2448</v>
      </c>
      <c r="E67" s="441" t="s">
        <v>260</v>
      </c>
      <c r="F67" s="402">
        <f ca="1">DATEDIF(W67,$N$5,"Y")</f>
        <v>37</v>
      </c>
      <c r="G67" s="402">
        <f ca="1">DATEDIF(W67,$N$5,"YM")</f>
        <v>9</v>
      </c>
      <c r="H67" s="897" t="s">
        <v>40</v>
      </c>
      <c r="I67" s="897"/>
      <c r="J67" s="897" t="s">
        <v>267</v>
      </c>
      <c r="K67" s="892" t="s">
        <v>4692</v>
      </c>
      <c r="L67" s="708" t="s">
        <v>2492</v>
      </c>
      <c r="M67" s="486"/>
      <c r="N67" s="706" t="s">
        <v>44</v>
      </c>
      <c r="O67" s="987" t="s">
        <v>164</v>
      </c>
      <c r="P67" s="987"/>
      <c r="Q67" s="1709" t="s">
        <v>3398</v>
      </c>
      <c r="R67" s="1709" t="s">
        <v>50</v>
      </c>
      <c r="S67" s="1709" t="s">
        <v>3399</v>
      </c>
      <c r="T67" s="1709" t="s">
        <v>3400</v>
      </c>
      <c r="U67" s="1709"/>
      <c r="V67" s="1709" t="s">
        <v>3401</v>
      </c>
      <c r="W67" s="1477">
        <v>30376</v>
      </c>
      <c r="X67" s="1617" t="s">
        <v>2493</v>
      </c>
      <c r="Y67" s="1939">
        <f ca="1">DATEDIF(L68,$Y$8,"Y")</f>
        <v>59</v>
      </c>
    </row>
    <row r="68" spans="1:26" ht="15" thickBot="1" x14ac:dyDescent="0.25">
      <c r="A68" s="869"/>
      <c r="B68" s="1522"/>
      <c r="C68" s="1513" t="s">
        <v>268</v>
      </c>
      <c r="D68" s="1498" t="str">
        <f>SDM!F92</f>
        <v>01/10/2019</v>
      </c>
      <c r="E68" s="1532" t="s">
        <v>269</v>
      </c>
      <c r="F68" s="403"/>
      <c r="G68" s="403"/>
      <c r="H68" s="462"/>
      <c r="I68" s="462"/>
      <c r="J68" s="462" t="s">
        <v>270</v>
      </c>
      <c r="K68" s="410"/>
      <c r="L68" s="468">
        <v>22514</v>
      </c>
      <c r="M68" s="469"/>
      <c r="N68" s="703" t="s">
        <v>49</v>
      </c>
      <c r="O68" s="987" t="s">
        <v>162</v>
      </c>
      <c r="P68" s="987"/>
      <c r="Q68" s="1711"/>
      <c r="R68" s="1711"/>
      <c r="S68" s="1711"/>
      <c r="T68" s="1711"/>
      <c r="U68" s="1711"/>
      <c r="V68" s="1711"/>
      <c r="W68" s="1477"/>
      <c r="X68" s="1617"/>
      <c r="Y68" s="1940"/>
    </row>
    <row r="69" spans="1:26" ht="14.25" x14ac:dyDescent="0.2">
      <c r="A69" s="636" t="s">
        <v>70</v>
      </c>
      <c r="B69" s="1521" t="s">
        <v>137</v>
      </c>
      <c r="C69" s="1472" t="s">
        <v>4783</v>
      </c>
      <c r="D69" s="1497" t="s">
        <v>2448</v>
      </c>
      <c r="E69" s="810" t="s">
        <v>120</v>
      </c>
      <c r="F69" s="402">
        <f ca="1">DATEDIF(W69,$N$5,"Y")</f>
        <v>26</v>
      </c>
      <c r="G69" s="402">
        <f ca="1">DATEDIF(W69,$N$5,"YM")</f>
        <v>9</v>
      </c>
      <c r="H69" s="894" t="s">
        <v>40</v>
      </c>
      <c r="I69" s="999"/>
      <c r="J69" s="969" t="s">
        <v>61</v>
      </c>
      <c r="K69" s="1533" t="s">
        <v>277</v>
      </c>
      <c r="L69" s="708" t="s">
        <v>278</v>
      </c>
      <c r="M69" s="999"/>
      <c r="N69" s="706" t="s">
        <v>44</v>
      </c>
      <c r="O69" s="987" t="s">
        <v>58</v>
      </c>
      <c r="P69" s="987"/>
      <c r="Q69" s="1712" t="s">
        <v>3410</v>
      </c>
      <c r="R69" s="1712" t="s">
        <v>34</v>
      </c>
      <c r="S69" s="1712" t="s">
        <v>3411</v>
      </c>
      <c r="T69" s="1712" t="s">
        <v>3412</v>
      </c>
      <c r="U69" s="1712"/>
      <c r="V69" s="1712" t="s">
        <v>3413</v>
      </c>
      <c r="W69" s="1477">
        <v>34394</v>
      </c>
      <c r="X69" s="1617" t="s">
        <v>2494</v>
      </c>
      <c r="Y69" s="1939">
        <f ca="1">DATEDIF(L70,$Y$8,"Y")</f>
        <v>47</v>
      </c>
    </row>
    <row r="70" spans="1:26" ht="15" thickBot="1" x14ac:dyDescent="0.25">
      <c r="A70" s="869"/>
      <c r="B70" s="1522"/>
      <c r="C70" s="1514" t="s">
        <v>279</v>
      </c>
      <c r="D70" s="1498" t="str">
        <f>SDM!F330</f>
        <v>01/10/2019</v>
      </c>
      <c r="E70" s="734" t="s">
        <v>283</v>
      </c>
      <c r="F70" s="403"/>
      <c r="G70" s="403"/>
      <c r="H70" s="473"/>
      <c r="I70" s="474"/>
      <c r="J70" s="1005" t="s">
        <v>48</v>
      </c>
      <c r="K70" s="411"/>
      <c r="L70" s="447">
        <v>26811</v>
      </c>
      <c r="M70" s="474"/>
      <c r="N70" s="703" t="s">
        <v>49</v>
      </c>
      <c r="O70" s="987" t="s">
        <v>70</v>
      </c>
      <c r="P70" s="987"/>
      <c r="Q70" s="1483"/>
      <c r="R70" s="1483"/>
      <c r="S70" s="1483"/>
      <c r="T70" s="1483"/>
      <c r="U70" s="1483"/>
      <c r="V70" s="1483"/>
      <c r="W70" s="1477"/>
      <c r="X70" s="1617"/>
      <c r="Y70" s="1940"/>
    </row>
    <row r="71" spans="1:26" ht="14.25" x14ac:dyDescent="0.2">
      <c r="A71" s="636" t="s">
        <v>38</v>
      </c>
      <c r="B71" s="1521" t="s">
        <v>139</v>
      </c>
      <c r="C71" s="1472" t="s">
        <v>2793</v>
      </c>
      <c r="D71" s="1497" t="s">
        <v>2448</v>
      </c>
      <c r="E71" s="897" t="s">
        <v>120</v>
      </c>
      <c r="F71" s="402">
        <f ca="1">DATEDIF(W71,$N$5,"Y")</f>
        <v>28</v>
      </c>
      <c r="G71" s="402">
        <f ca="1">DATEDIF(W71,$N$5,"YM")</f>
        <v>9</v>
      </c>
      <c r="H71" s="897" t="s">
        <v>40</v>
      </c>
      <c r="I71" s="897"/>
      <c r="J71" s="441" t="s">
        <v>238</v>
      </c>
      <c r="K71" s="892" t="s">
        <v>4691</v>
      </c>
      <c r="L71" s="708" t="s">
        <v>255</v>
      </c>
      <c r="M71" s="486"/>
      <c r="N71" s="706" t="s">
        <v>44</v>
      </c>
      <c r="O71" s="987" t="s">
        <v>159</v>
      </c>
      <c r="P71" s="987"/>
      <c r="Q71" s="1709" t="s">
        <v>3390</v>
      </c>
      <c r="R71" s="1709" t="s">
        <v>34</v>
      </c>
      <c r="S71" s="1709" t="s">
        <v>3391</v>
      </c>
      <c r="T71" s="1709" t="s">
        <v>3392</v>
      </c>
      <c r="U71" s="1709"/>
      <c r="V71" s="1709" t="s">
        <v>3393</v>
      </c>
      <c r="W71" s="1477">
        <v>33664</v>
      </c>
      <c r="X71" s="1617" t="s">
        <v>2494</v>
      </c>
      <c r="Y71" s="1939">
        <f ca="1">DATEDIF(L72,$Y$8,"Y")</f>
        <v>48</v>
      </c>
    </row>
    <row r="72" spans="1:26" ht="15" thickBot="1" x14ac:dyDescent="0.25">
      <c r="A72" s="869"/>
      <c r="B72" s="1522"/>
      <c r="C72" s="1513" t="s">
        <v>256</v>
      </c>
      <c r="D72" s="1098" t="str">
        <f>SDM!F328</f>
        <v>01/04/2020</v>
      </c>
      <c r="E72" s="470" t="s">
        <v>257</v>
      </c>
      <c r="F72" s="403"/>
      <c r="G72" s="403"/>
      <c r="H72" s="462"/>
      <c r="I72" s="462"/>
      <c r="J72" s="473" t="s">
        <v>168</v>
      </c>
      <c r="K72" s="410"/>
      <c r="L72" s="468">
        <v>26451</v>
      </c>
      <c r="M72" s="469"/>
      <c r="N72" s="703" t="s">
        <v>49</v>
      </c>
      <c r="O72" s="987" t="s">
        <v>105</v>
      </c>
      <c r="P72" s="987"/>
      <c r="Q72" s="1711"/>
      <c r="R72" s="1711"/>
      <c r="S72" s="1711"/>
      <c r="T72" s="1711"/>
      <c r="U72" s="1711"/>
      <c r="V72" s="1711"/>
      <c r="W72" s="1477"/>
      <c r="X72" s="1617"/>
      <c r="Y72" s="1940"/>
    </row>
    <row r="73" spans="1:26" s="805" customFormat="1" ht="14.25" x14ac:dyDescent="0.2">
      <c r="A73" s="636" t="s">
        <v>192</v>
      </c>
      <c r="B73" s="1521" t="s">
        <v>147</v>
      </c>
      <c r="C73" s="1764" t="s">
        <v>4802</v>
      </c>
      <c r="D73" s="1497" t="s">
        <v>2448</v>
      </c>
      <c r="E73" s="897" t="s">
        <v>120</v>
      </c>
      <c r="F73" s="402">
        <f ca="1">DATEDIF(W73,$N$5,"Y")</f>
        <v>20</v>
      </c>
      <c r="G73" s="402">
        <f ca="1">DATEDIF(W73,$N$5,"YM")</f>
        <v>9</v>
      </c>
      <c r="H73" s="479" t="s">
        <v>40</v>
      </c>
      <c r="I73" s="479"/>
      <c r="J73" s="479" t="s">
        <v>388</v>
      </c>
      <c r="K73" s="402" t="s">
        <v>2455</v>
      </c>
      <c r="L73" s="440" t="s">
        <v>54</v>
      </c>
      <c r="M73" s="480"/>
      <c r="N73" s="706" t="s">
        <v>44</v>
      </c>
      <c r="O73" s="987" t="s">
        <v>246</v>
      </c>
      <c r="P73" s="987"/>
      <c r="Q73" s="1482" t="s">
        <v>3441</v>
      </c>
      <c r="R73" s="1482" t="s">
        <v>50</v>
      </c>
      <c r="S73" s="1482" t="s">
        <v>3442</v>
      </c>
      <c r="T73" s="1482" t="s">
        <v>3443</v>
      </c>
      <c r="U73" s="1482"/>
      <c r="V73" s="1482" t="s">
        <v>3444</v>
      </c>
      <c r="W73" s="1477">
        <v>36586</v>
      </c>
      <c r="X73" s="1617" t="s">
        <v>2493</v>
      </c>
      <c r="Y73" s="1939">
        <f ca="1">DATEDIF(L74,$Y$8,"Y")</f>
        <v>44</v>
      </c>
      <c r="Z73" s="620"/>
    </row>
    <row r="74" spans="1:26" ht="15" thickBot="1" x14ac:dyDescent="0.25">
      <c r="A74" s="869"/>
      <c r="B74" s="1522"/>
      <c r="C74" s="1514" t="s">
        <v>389</v>
      </c>
      <c r="D74" s="499" t="str">
        <f>SDM!F331</f>
        <v>01/04/2020</v>
      </c>
      <c r="E74" s="734" t="s">
        <v>390</v>
      </c>
      <c r="F74" s="403"/>
      <c r="G74" s="403"/>
      <c r="H74" s="473"/>
      <c r="I74" s="473"/>
      <c r="J74" s="473" t="s">
        <v>48</v>
      </c>
      <c r="K74" s="403"/>
      <c r="L74" s="447">
        <v>27994</v>
      </c>
      <c r="M74" s="474"/>
      <c r="N74" s="703" t="s">
        <v>49</v>
      </c>
      <c r="O74" s="987" t="s">
        <v>249</v>
      </c>
      <c r="P74" s="987"/>
      <c r="Q74" s="1483"/>
      <c r="R74" s="1483"/>
      <c r="S74" s="1483"/>
      <c r="T74" s="1483"/>
      <c r="U74" s="1483"/>
      <c r="V74" s="1483"/>
      <c r="W74" s="1477"/>
      <c r="X74" s="1617"/>
      <c r="Y74" s="1940"/>
    </row>
    <row r="75" spans="1:26" s="746" customFormat="1" ht="14.25" x14ac:dyDescent="0.2">
      <c r="A75" s="636" t="s">
        <v>169</v>
      </c>
      <c r="B75" s="1521" t="s">
        <v>149</v>
      </c>
      <c r="C75" s="968" t="s">
        <v>5384</v>
      </c>
      <c r="D75" s="1497" t="s">
        <v>2448</v>
      </c>
      <c r="E75" s="1287" t="s">
        <v>5385</v>
      </c>
      <c r="F75" s="402">
        <f ca="1">DATEDIF(W75,$N$5,"Y")</f>
        <v>23</v>
      </c>
      <c r="G75" s="402">
        <f ca="1">DATEDIF(W75,$N$5,"YM")</f>
        <v>9</v>
      </c>
      <c r="H75" s="457"/>
      <c r="I75" s="457"/>
      <c r="J75" s="457" t="s">
        <v>91</v>
      </c>
      <c r="K75" s="405">
        <v>2010</v>
      </c>
      <c r="L75" s="458" t="s">
        <v>1168</v>
      </c>
      <c r="M75" s="528"/>
      <c r="N75" s="706" t="s">
        <v>44</v>
      </c>
      <c r="O75" s="631"/>
      <c r="P75" s="631"/>
      <c r="Q75" s="1706"/>
      <c r="R75" s="1706"/>
      <c r="S75" s="1706"/>
      <c r="T75" s="1706"/>
      <c r="U75" s="1706"/>
      <c r="V75" s="1706"/>
      <c r="W75" s="1720">
        <v>35490</v>
      </c>
      <c r="X75" s="1617" t="s">
        <v>2494</v>
      </c>
      <c r="Y75" s="1939">
        <f ca="1">DATEDIF(L76,$Y$8,"Y")</f>
        <v>48</v>
      </c>
    </row>
    <row r="76" spans="1:26" s="746" customFormat="1" ht="15" thickBot="1" x14ac:dyDescent="0.25">
      <c r="A76" s="869"/>
      <c r="B76" s="1522"/>
      <c r="C76" s="1495" t="s">
        <v>5387</v>
      </c>
      <c r="D76" s="451" t="str">
        <f>SDM!F6</f>
        <v>01/04/2020</v>
      </c>
      <c r="E76" s="456" t="s">
        <v>5388</v>
      </c>
      <c r="F76" s="403"/>
      <c r="G76" s="403"/>
      <c r="H76" s="462"/>
      <c r="I76" s="462"/>
      <c r="J76" s="446" t="s">
        <v>48</v>
      </c>
      <c r="K76" s="410"/>
      <c r="L76" s="468">
        <v>26580</v>
      </c>
      <c r="M76" s="1296"/>
      <c r="N76" s="1015" t="s">
        <v>49</v>
      </c>
      <c r="O76" s="631"/>
      <c r="P76" s="631"/>
      <c r="Q76" s="1706"/>
      <c r="R76" s="1706"/>
      <c r="S76" s="1706"/>
      <c r="T76" s="1706"/>
      <c r="U76" s="1706"/>
      <c r="V76" s="1706"/>
      <c r="W76" s="1477"/>
      <c r="X76" s="1617"/>
      <c r="Y76" s="1940"/>
    </row>
    <row r="77" spans="1:26" ht="14.25" x14ac:dyDescent="0.2">
      <c r="A77" s="636" t="s">
        <v>195</v>
      </c>
      <c r="B77" s="429" t="s">
        <v>34</v>
      </c>
      <c r="C77" s="1093" t="s">
        <v>5492</v>
      </c>
      <c r="D77" s="1497" t="s">
        <v>1233</v>
      </c>
      <c r="E77" s="457" t="s">
        <v>5495</v>
      </c>
      <c r="F77" s="402">
        <f ca="1">DATEDIF(W77,$N$5,"Y")</f>
        <v>13</v>
      </c>
      <c r="G77" s="402">
        <f ca="1">DATEDIF(W77,$N$5,"YM")</f>
        <v>11</v>
      </c>
      <c r="H77" s="457" t="s">
        <v>114</v>
      </c>
      <c r="I77" s="457"/>
      <c r="J77" s="457" t="s">
        <v>61</v>
      </c>
      <c r="K77" s="405">
        <v>2012</v>
      </c>
      <c r="L77" s="405" t="s">
        <v>309</v>
      </c>
      <c r="M77" s="459"/>
      <c r="N77" s="637" t="s">
        <v>44</v>
      </c>
      <c r="O77" s="987" t="s">
        <v>324</v>
      </c>
      <c r="P77" s="987"/>
      <c r="Q77" s="1714" t="s">
        <v>3330</v>
      </c>
      <c r="R77" s="1714" t="s">
        <v>5489</v>
      </c>
      <c r="S77" s="1714" t="s">
        <v>5490</v>
      </c>
      <c r="T77" s="1714" t="s">
        <v>5491</v>
      </c>
      <c r="U77" s="1714"/>
      <c r="V77" s="1714" t="s">
        <v>3333</v>
      </c>
      <c r="W77" s="1477">
        <v>39083</v>
      </c>
      <c r="X77" s="1617" t="s">
        <v>2494</v>
      </c>
      <c r="Y77" s="1939">
        <f ca="1">DATEDIF(L78,$Y$8,"Y")</f>
        <v>51</v>
      </c>
    </row>
    <row r="78" spans="1:26" ht="15" thickBot="1" x14ac:dyDescent="0.25">
      <c r="A78" s="869"/>
      <c r="B78" s="1522"/>
      <c r="C78" s="1513" t="s">
        <v>5493</v>
      </c>
      <c r="D78" s="1098" t="str">
        <f>SDM!F4</f>
        <v>01/10/2016</v>
      </c>
      <c r="E78" s="470" t="s">
        <v>5496</v>
      </c>
      <c r="F78" s="403"/>
      <c r="G78" s="403"/>
      <c r="H78" s="470" t="s">
        <v>5497</v>
      </c>
      <c r="I78" s="462"/>
      <c r="J78" s="446" t="s">
        <v>48</v>
      </c>
      <c r="K78" s="410"/>
      <c r="L78" s="468">
        <v>25245</v>
      </c>
      <c r="M78" s="469"/>
      <c r="N78" s="703" t="s">
        <v>49</v>
      </c>
      <c r="O78" s="987" t="s">
        <v>327</v>
      </c>
      <c r="P78" s="987"/>
      <c r="Q78" s="1711"/>
      <c r="R78" s="1711"/>
      <c r="S78" s="1711"/>
      <c r="T78" s="1711"/>
      <c r="U78" s="1711"/>
      <c r="V78" s="1711"/>
      <c r="W78" s="1477"/>
      <c r="X78" s="1617"/>
      <c r="Y78" s="1940"/>
    </row>
    <row r="79" spans="1:26" ht="14.25" x14ac:dyDescent="0.2">
      <c r="A79" s="636" t="s">
        <v>130</v>
      </c>
      <c r="B79" s="429" t="s">
        <v>50</v>
      </c>
      <c r="C79" s="1093" t="s">
        <v>179</v>
      </c>
      <c r="D79" s="1497" t="s">
        <v>1233</v>
      </c>
      <c r="E79" s="457" t="s">
        <v>181</v>
      </c>
      <c r="F79" s="402">
        <f ca="1">DATEDIF(W79,$N$5,"Y")</f>
        <v>33</v>
      </c>
      <c r="G79" s="402">
        <f ca="1">DATEDIF(W79,$N$5,"YM")</f>
        <v>9</v>
      </c>
      <c r="H79" s="457" t="s">
        <v>114</v>
      </c>
      <c r="I79" s="457"/>
      <c r="J79" s="457" t="s">
        <v>61</v>
      </c>
      <c r="K79" s="405" t="s">
        <v>53</v>
      </c>
      <c r="L79" s="405" t="s">
        <v>131</v>
      </c>
      <c r="M79" s="459"/>
      <c r="N79" s="637" t="s">
        <v>44</v>
      </c>
      <c r="O79" s="987" t="s">
        <v>331</v>
      </c>
      <c r="P79" s="987"/>
      <c r="Q79" s="1714" t="s">
        <v>3330</v>
      </c>
      <c r="R79" s="1714" t="s">
        <v>34</v>
      </c>
      <c r="S79" s="1714" t="s">
        <v>3331</v>
      </c>
      <c r="T79" s="1714" t="s">
        <v>3332</v>
      </c>
      <c r="U79" s="1714"/>
      <c r="V79" s="1714" t="s">
        <v>3333</v>
      </c>
      <c r="W79" s="1477">
        <v>31837</v>
      </c>
      <c r="X79" s="1617" t="s">
        <v>2494</v>
      </c>
      <c r="Y79" s="1939">
        <f ca="1">DATEDIF(L80,$Y$8,"Y")</f>
        <v>56</v>
      </c>
    </row>
    <row r="80" spans="1:26" ht="15" thickBot="1" x14ac:dyDescent="0.25">
      <c r="A80" s="869"/>
      <c r="B80" s="1522"/>
      <c r="C80" s="1513" t="s">
        <v>182</v>
      </c>
      <c r="D80" s="1098" t="str">
        <f>SDM!F50</f>
        <v>01/10/2008</v>
      </c>
      <c r="E80" s="470" t="s">
        <v>184</v>
      </c>
      <c r="F80" s="403"/>
      <c r="G80" s="403"/>
      <c r="H80" s="470" t="s">
        <v>117</v>
      </c>
      <c r="I80" s="462"/>
      <c r="J80" s="446" t="s">
        <v>48</v>
      </c>
      <c r="K80" s="410"/>
      <c r="L80" s="468">
        <v>23533</v>
      </c>
      <c r="M80" s="469"/>
      <c r="N80" s="703" t="s">
        <v>49</v>
      </c>
      <c r="O80" s="987" t="s">
        <v>333</v>
      </c>
      <c r="P80" s="987"/>
      <c r="Q80" s="1711"/>
      <c r="R80" s="1711"/>
      <c r="S80" s="1711"/>
      <c r="T80" s="1711"/>
      <c r="U80" s="1711"/>
      <c r="V80" s="1711"/>
      <c r="W80" s="1477"/>
      <c r="X80" s="1617"/>
      <c r="Y80" s="1940"/>
    </row>
    <row r="81" spans="1:26" ht="14.25" x14ac:dyDescent="0.2">
      <c r="A81" s="636" t="s">
        <v>204</v>
      </c>
      <c r="B81" s="429" t="s">
        <v>56</v>
      </c>
      <c r="C81" s="1093" t="s">
        <v>2395</v>
      </c>
      <c r="D81" s="1497" t="s">
        <v>1233</v>
      </c>
      <c r="E81" s="485" t="s">
        <v>194</v>
      </c>
      <c r="F81" s="402">
        <f ca="1">DATEDIF(W81,$N$5,"Y")</f>
        <v>27</v>
      </c>
      <c r="G81" s="402">
        <f ca="1">DATEDIF(W81,$N$5,"YM")</f>
        <v>9</v>
      </c>
      <c r="H81" s="441" t="s">
        <v>2408</v>
      </c>
      <c r="I81" s="810"/>
      <c r="J81" s="969" t="s">
        <v>91</v>
      </c>
      <c r="K81" s="402" t="s">
        <v>2456</v>
      </c>
      <c r="L81" s="458" t="s">
        <v>2397</v>
      </c>
      <c r="M81" s="459"/>
      <c r="N81" s="706" t="s">
        <v>44</v>
      </c>
      <c r="O81" s="987" t="s">
        <v>34</v>
      </c>
      <c r="P81" s="987"/>
      <c r="Q81" s="1709" t="s">
        <v>3334</v>
      </c>
      <c r="R81" s="1709" t="s">
        <v>34</v>
      </c>
      <c r="S81" s="1709" t="s">
        <v>3335</v>
      </c>
      <c r="T81" s="1709" t="s">
        <v>3336</v>
      </c>
      <c r="U81" s="1709"/>
      <c r="V81" s="1709" t="s">
        <v>3337</v>
      </c>
      <c r="W81" s="1477">
        <v>34029</v>
      </c>
      <c r="X81" s="1617" t="s">
        <v>2494</v>
      </c>
      <c r="Y81" s="1939">
        <f ca="1">DATEDIF(L82,$Y$8,"Y")</f>
        <v>54</v>
      </c>
    </row>
    <row r="82" spans="1:26" ht="15" thickBot="1" x14ac:dyDescent="0.25">
      <c r="A82" s="869"/>
      <c r="B82" s="1522"/>
      <c r="C82" s="1513" t="s">
        <v>2396</v>
      </c>
      <c r="D82" s="1098" t="str">
        <f>SDM!F7</f>
        <v>01/04/2010</v>
      </c>
      <c r="E82" s="470" t="s">
        <v>2394</v>
      </c>
      <c r="F82" s="403"/>
      <c r="G82" s="403"/>
      <c r="H82" s="484" t="s">
        <v>2409</v>
      </c>
      <c r="I82" s="720"/>
      <c r="J82" s="1005" t="s">
        <v>178</v>
      </c>
      <c r="K82" s="410"/>
      <c r="L82" s="467" t="s">
        <v>2398</v>
      </c>
      <c r="M82" s="469"/>
      <c r="N82" s="703" t="s">
        <v>49</v>
      </c>
      <c r="O82" s="987" t="s">
        <v>50</v>
      </c>
      <c r="P82" s="987"/>
      <c r="Q82" s="1711"/>
      <c r="R82" s="1711"/>
      <c r="S82" s="1711"/>
      <c r="T82" s="1711"/>
      <c r="U82" s="1711"/>
      <c r="V82" s="1711"/>
      <c r="W82" s="1477"/>
      <c r="X82" s="1617"/>
      <c r="Y82" s="1940"/>
    </row>
    <row r="83" spans="1:26" ht="14.25" x14ac:dyDescent="0.2">
      <c r="A83" s="636" t="s">
        <v>208</v>
      </c>
      <c r="B83" s="429" t="s">
        <v>67</v>
      </c>
      <c r="C83" s="1271" t="s">
        <v>198</v>
      </c>
      <c r="D83" s="1497" t="s">
        <v>1233</v>
      </c>
      <c r="E83" s="441" t="s">
        <v>293</v>
      </c>
      <c r="F83" s="402">
        <f ca="1">DATEDIF(W83,$N$5,"Y")</f>
        <v>23</v>
      </c>
      <c r="G83" s="402">
        <f ca="1">DATEDIF(W83,$N$5,"YM")</f>
        <v>2</v>
      </c>
      <c r="H83" s="479" t="s">
        <v>96</v>
      </c>
      <c r="I83" s="479"/>
      <c r="J83" s="969" t="s">
        <v>91</v>
      </c>
      <c r="K83" s="402" t="s">
        <v>2454</v>
      </c>
      <c r="L83" s="440" t="s">
        <v>201</v>
      </c>
      <c r="M83" s="480"/>
      <c r="N83" s="706" t="s">
        <v>44</v>
      </c>
      <c r="O83" s="987" t="s">
        <v>75</v>
      </c>
      <c r="P83" s="987"/>
      <c r="Q83" s="1709" t="s">
        <v>3350</v>
      </c>
      <c r="R83" s="1709" t="s">
        <v>34</v>
      </c>
      <c r="S83" s="1709" t="s">
        <v>3351</v>
      </c>
      <c r="T83" s="1709" t="s">
        <v>3352</v>
      </c>
      <c r="U83" s="1709"/>
      <c r="V83" s="1709" t="s">
        <v>3353</v>
      </c>
      <c r="W83" s="1477">
        <v>35704</v>
      </c>
      <c r="X83" s="1617" t="s">
        <v>2494</v>
      </c>
      <c r="Y83" s="1939">
        <f ca="1">DATEDIF(L84,$Y$8,"Y")</f>
        <v>51</v>
      </c>
    </row>
    <row r="84" spans="1:26" ht="15" thickBot="1" x14ac:dyDescent="0.25">
      <c r="A84" s="869"/>
      <c r="B84" s="1522"/>
      <c r="C84" s="1514" t="s">
        <v>202</v>
      </c>
      <c r="D84" s="451" t="str">
        <f>SDM!F8</f>
        <v>01/10/2013</v>
      </c>
      <c r="E84" s="445" t="s">
        <v>2394</v>
      </c>
      <c r="F84" s="403"/>
      <c r="G84" s="403"/>
      <c r="H84" s="487" t="s">
        <v>203</v>
      </c>
      <c r="I84" s="473"/>
      <c r="J84" s="462" t="s">
        <v>48</v>
      </c>
      <c r="K84" s="403"/>
      <c r="L84" s="447">
        <v>25354</v>
      </c>
      <c r="M84" s="474"/>
      <c r="N84" s="703" t="s">
        <v>49</v>
      </c>
      <c r="O84" s="987" t="s">
        <v>78</v>
      </c>
      <c r="P84" s="987"/>
      <c r="Q84" s="1711"/>
      <c r="R84" s="1711"/>
      <c r="S84" s="1711"/>
      <c r="T84" s="1711"/>
      <c r="U84" s="1711"/>
      <c r="V84" s="1711"/>
      <c r="W84" s="1477"/>
      <c r="X84" s="1617"/>
      <c r="Y84" s="1940"/>
    </row>
    <row r="85" spans="1:26" ht="14.25" x14ac:dyDescent="0.2">
      <c r="A85" s="636" t="s">
        <v>213</v>
      </c>
      <c r="B85" s="429" t="s">
        <v>75</v>
      </c>
      <c r="C85" s="1271" t="s">
        <v>214</v>
      </c>
      <c r="D85" s="1497" t="s">
        <v>1233</v>
      </c>
      <c r="E85" s="488" t="s">
        <v>215</v>
      </c>
      <c r="F85" s="402">
        <f ca="1">DATEDIF(W85,$N$5,"Y")</f>
        <v>29</v>
      </c>
      <c r="G85" s="402">
        <f ca="1">DATEDIF(W85,$N$5,"YM")</f>
        <v>9</v>
      </c>
      <c r="H85" s="479" t="s">
        <v>96</v>
      </c>
      <c r="I85" s="479"/>
      <c r="J85" s="479" t="s">
        <v>216</v>
      </c>
      <c r="K85" s="440" t="s">
        <v>217</v>
      </c>
      <c r="L85" s="440" t="s">
        <v>54</v>
      </c>
      <c r="M85" s="480"/>
      <c r="N85" s="706" t="s">
        <v>44</v>
      </c>
      <c r="O85" s="987" t="s">
        <v>85</v>
      </c>
      <c r="P85" s="987"/>
      <c r="Q85" s="1712" t="s">
        <v>3354</v>
      </c>
      <c r="R85" s="1712" t="s">
        <v>34</v>
      </c>
      <c r="S85" s="1712" t="s">
        <v>3355</v>
      </c>
      <c r="T85" s="1712" t="s">
        <v>3356</v>
      </c>
      <c r="U85" s="1712"/>
      <c r="V85" s="1712" t="s">
        <v>3357</v>
      </c>
      <c r="W85" s="1477">
        <v>33298</v>
      </c>
      <c r="X85" s="1617" t="s">
        <v>2494</v>
      </c>
      <c r="Y85" s="1939">
        <f ca="1">DATEDIF(L86,$Y$8,"Y")</f>
        <v>56</v>
      </c>
    </row>
    <row r="86" spans="1:26" ht="15" thickBot="1" x14ac:dyDescent="0.25">
      <c r="A86" s="869"/>
      <c r="B86" s="1522"/>
      <c r="C86" s="1514" t="s">
        <v>218</v>
      </c>
      <c r="D86" s="1498" t="str">
        <f>SDM!F142</f>
        <v>01/04/2014</v>
      </c>
      <c r="E86" s="489" t="s">
        <v>197</v>
      </c>
      <c r="F86" s="403"/>
      <c r="G86" s="403"/>
      <c r="H86" s="490" t="s">
        <v>117</v>
      </c>
      <c r="I86" s="473"/>
      <c r="J86" s="473" t="s">
        <v>48</v>
      </c>
      <c r="K86" s="403"/>
      <c r="L86" s="447">
        <v>23521</v>
      </c>
      <c r="M86" s="474"/>
      <c r="N86" s="703" t="s">
        <v>49</v>
      </c>
      <c r="O86" s="987" t="s">
        <v>90</v>
      </c>
      <c r="P86" s="987"/>
      <c r="Q86" s="1483"/>
      <c r="R86" s="1483"/>
      <c r="S86" s="1483"/>
      <c r="T86" s="1483"/>
      <c r="U86" s="1483"/>
      <c r="V86" s="1483"/>
      <c r="W86" s="1477"/>
      <c r="X86" s="1617"/>
      <c r="Y86" s="1940"/>
    </row>
    <row r="87" spans="1:26" ht="14.25" x14ac:dyDescent="0.2">
      <c r="A87" s="636" t="s">
        <v>219</v>
      </c>
      <c r="B87" s="429" t="s">
        <v>78</v>
      </c>
      <c r="C87" s="1472" t="s">
        <v>2540</v>
      </c>
      <c r="D87" s="1497" t="s">
        <v>1233</v>
      </c>
      <c r="E87" s="897" t="s">
        <v>220</v>
      </c>
      <c r="F87" s="402">
        <f ca="1">DATEDIF(W87,$N$5,"Y")</f>
        <v>32</v>
      </c>
      <c r="G87" s="402">
        <f ca="1">DATEDIF(W87,$N$5,"YM")</f>
        <v>9</v>
      </c>
      <c r="H87" s="894" t="s">
        <v>87</v>
      </c>
      <c r="I87" s="894"/>
      <c r="J87" s="479" t="s">
        <v>91</v>
      </c>
      <c r="K87" s="892" t="s">
        <v>2451</v>
      </c>
      <c r="L87" s="440" t="s">
        <v>221</v>
      </c>
      <c r="M87" s="999"/>
      <c r="N87" s="706" t="s">
        <v>44</v>
      </c>
      <c r="O87" s="987" t="s">
        <v>93</v>
      </c>
      <c r="P87" s="987"/>
      <c r="Q87" s="1709" t="s">
        <v>3358</v>
      </c>
      <c r="R87" s="1709" t="s">
        <v>50</v>
      </c>
      <c r="S87" s="1709" t="s">
        <v>3359</v>
      </c>
      <c r="T87" s="1709" t="s">
        <v>3360</v>
      </c>
      <c r="U87" s="1709"/>
      <c r="V87" s="1709" t="s">
        <v>3361</v>
      </c>
      <c r="W87" s="1477">
        <v>32203</v>
      </c>
      <c r="X87" s="1617" t="s">
        <v>2493</v>
      </c>
      <c r="Y87" s="1939">
        <f ca="1">DATEDIF(L88,$Y$8,"Y")</f>
        <v>55</v>
      </c>
    </row>
    <row r="88" spans="1:26" ht="15" thickBot="1" x14ac:dyDescent="0.25">
      <c r="A88" s="869"/>
      <c r="B88" s="1522"/>
      <c r="C88" s="1513" t="s">
        <v>222</v>
      </c>
      <c r="D88" s="1098" t="str">
        <f>SDM!F283</f>
        <v>01/10/2009</v>
      </c>
      <c r="E88" s="489" t="s">
        <v>2464</v>
      </c>
      <c r="F88" s="403"/>
      <c r="G88" s="403"/>
      <c r="H88" s="487" t="s">
        <v>223</v>
      </c>
      <c r="I88" s="477"/>
      <c r="J88" s="446" t="s">
        <v>48</v>
      </c>
      <c r="K88" s="410"/>
      <c r="L88" s="447">
        <v>23721</v>
      </c>
      <c r="M88" s="478"/>
      <c r="N88" s="703" t="s">
        <v>49</v>
      </c>
      <c r="O88" s="987" t="s">
        <v>39</v>
      </c>
      <c r="P88" s="987"/>
      <c r="Q88" s="1711"/>
      <c r="R88" s="1711"/>
      <c r="S88" s="1711"/>
      <c r="T88" s="1711"/>
      <c r="U88" s="1711"/>
      <c r="V88" s="1711"/>
      <c r="W88" s="1477"/>
      <c r="X88" s="1617"/>
      <c r="Y88" s="1940"/>
    </row>
    <row r="89" spans="1:26" s="726" customFormat="1" ht="14.25" customHeight="1" x14ac:dyDescent="0.2">
      <c r="A89" s="636" t="s">
        <v>224</v>
      </c>
      <c r="B89" s="429" t="s">
        <v>85</v>
      </c>
      <c r="C89" s="1511" t="s">
        <v>4945</v>
      </c>
      <c r="D89" s="1499" t="s">
        <v>1233</v>
      </c>
      <c r="E89" s="730" t="s">
        <v>1475</v>
      </c>
      <c r="F89" s="402">
        <f ca="1">DATEDIF(W89,$N$5,"Y")</f>
        <v>27</v>
      </c>
      <c r="G89" s="402">
        <f ca="1">DATEDIF(W89,$N$5,"YM")</f>
        <v>9</v>
      </c>
      <c r="H89" s="730"/>
      <c r="I89" s="737"/>
      <c r="J89" s="722" t="s">
        <v>226</v>
      </c>
      <c r="K89" s="1560"/>
      <c r="L89" s="710"/>
      <c r="M89" s="723"/>
      <c r="N89" s="706" t="s">
        <v>44</v>
      </c>
      <c r="W89" s="1476">
        <v>34029</v>
      </c>
      <c r="X89" s="1906" t="s">
        <v>2494</v>
      </c>
      <c r="Y89" s="1939">
        <f ca="1">DATEDIF(L90,$Y$8,"Y")</f>
        <v>53</v>
      </c>
      <c r="Z89" s="620"/>
    </row>
    <row r="90" spans="1:26" s="726" customFormat="1" ht="14.25" customHeight="1" thickBot="1" x14ac:dyDescent="0.25">
      <c r="A90" s="869"/>
      <c r="B90" s="1522"/>
      <c r="C90" s="1528" t="s">
        <v>4944</v>
      </c>
      <c r="D90" s="1498" t="str">
        <f>SDM!F198</f>
        <v>01/04/2009</v>
      </c>
      <c r="E90" s="734" t="s">
        <v>4951</v>
      </c>
      <c r="F90" s="403"/>
      <c r="G90" s="403"/>
      <c r="H90" s="718"/>
      <c r="I90" s="728"/>
      <c r="J90" s="724" t="s">
        <v>48</v>
      </c>
      <c r="K90" s="1561"/>
      <c r="L90" s="853">
        <v>24556</v>
      </c>
      <c r="M90" s="725"/>
      <c r="N90" s="703" t="s">
        <v>49</v>
      </c>
      <c r="W90" s="1476"/>
      <c r="X90" s="1618"/>
      <c r="Y90" s="1940"/>
      <c r="Z90" s="620"/>
    </row>
    <row r="91" spans="1:26" ht="14.25" x14ac:dyDescent="0.2">
      <c r="A91" s="636" t="s">
        <v>231</v>
      </c>
      <c r="B91" s="429" t="s">
        <v>90</v>
      </c>
      <c r="C91" s="1511" t="s">
        <v>5017</v>
      </c>
      <c r="D91" s="408" t="s">
        <v>1233</v>
      </c>
      <c r="E91" s="457" t="s">
        <v>349</v>
      </c>
      <c r="F91" s="402">
        <f ca="1">DATEDIF(W91,$N$5,"Y")</f>
        <v>17</v>
      </c>
      <c r="G91" s="402">
        <f ca="1">DATEDIF(W91,$N$5,"YM")</f>
        <v>0</v>
      </c>
      <c r="H91" s="471" t="s">
        <v>40</v>
      </c>
      <c r="I91" s="471"/>
      <c r="J91" s="471" t="s">
        <v>226</v>
      </c>
      <c r="K91" s="407" t="s">
        <v>2462</v>
      </c>
      <c r="L91" s="405" t="s">
        <v>54</v>
      </c>
      <c r="M91" s="472"/>
      <c r="N91" s="637" t="s">
        <v>44</v>
      </c>
      <c r="O91" s="987" t="s">
        <v>118</v>
      </c>
      <c r="P91" s="987"/>
      <c r="Q91" s="1709" t="s">
        <v>3366</v>
      </c>
      <c r="R91" s="1709" t="s">
        <v>50</v>
      </c>
      <c r="S91" s="1709" t="s">
        <v>3367</v>
      </c>
      <c r="T91" s="1709" t="s">
        <v>3368</v>
      </c>
      <c r="U91" s="1709"/>
      <c r="V91" s="1709" t="s">
        <v>3369</v>
      </c>
      <c r="W91" s="1477">
        <v>37956</v>
      </c>
      <c r="X91" s="1617" t="s">
        <v>2493</v>
      </c>
      <c r="Y91" s="1939">
        <f ca="1">DATEDIF(L92,$Y$8,"Y")</f>
        <v>50</v>
      </c>
    </row>
    <row r="92" spans="1:26" ht="15" thickBot="1" x14ac:dyDescent="0.25">
      <c r="A92" s="869"/>
      <c r="B92" s="1522"/>
      <c r="C92" s="1513" t="s">
        <v>232</v>
      </c>
      <c r="D92" s="1098" t="str">
        <f>SDM!F262</f>
        <v>01/10/2014</v>
      </c>
      <c r="E92" s="470" t="s">
        <v>4786</v>
      </c>
      <c r="F92" s="403"/>
      <c r="G92" s="403"/>
      <c r="H92" s="477"/>
      <c r="I92" s="477"/>
      <c r="J92" s="477" t="s">
        <v>48</v>
      </c>
      <c r="K92" s="410"/>
      <c r="L92" s="468">
        <v>25549</v>
      </c>
      <c r="M92" s="478"/>
      <c r="N92" s="703" t="s">
        <v>49</v>
      </c>
      <c r="O92" s="987" t="s">
        <v>127</v>
      </c>
      <c r="P92" s="987"/>
      <c r="Q92" s="1711"/>
      <c r="R92" s="1711"/>
      <c r="S92" s="1711"/>
      <c r="T92" s="1711"/>
      <c r="U92" s="1711"/>
      <c r="V92" s="1711"/>
      <c r="W92" s="1477"/>
      <c r="X92" s="1617"/>
      <c r="Y92" s="1940"/>
    </row>
    <row r="93" spans="1:26" ht="14.25" x14ac:dyDescent="0.2">
      <c r="A93" s="636" t="s">
        <v>233</v>
      </c>
      <c r="B93" s="429" t="s">
        <v>93</v>
      </c>
      <c r="C93" s="1271" t="s">
        <v>4793</v>
      </c>
      <c r="D93" s="1497" t="s">
        <v>1233</v>
      </c>
      <c r="E93" s="441" t="s">
        <v>120</v>
      </c>
      <c r="F93" s="402">
        <f ca="1">DATEDIF(W93,$N$5,"Y")</f>
        <v>30</v>
      </c>
      <c r="G93" s="402">
        <f ca="1">DATEDIF(W93,$N$5,"YM")</f>
        <v>9</v>
      </c>
      <c r="H93" s="441" t="s">
        <v>40</v>
      </c>
      <c r="I93" s="441"/>
      <c r="J93" s="441" t="s">
        <v>238</v>
      </c>
      <c r="K93" s="440" t="s">
        <v>122</v>
      </c>
      <c r="L93" s="440" t="s">
        <v>239</v>
      </c>
      <c r="M93" s="442"/>
      <c r="N93" s="706" t="s">
        <v>44</v>
      </c>
      <c r="O93" s="987" t="s">
        <v>129</v>
      </c>
      <c r="P93" s="987"/>
      <c r="Q93" s="1709" t="s">
        <v>3374</v>
      </c>
      <c r="R93" s="1709" t="s">
        <v>34</v>
      </c>
      <c r="S93" s="1709" t="s">
        <v>3375</v>
      </c>
      <c r="T93" s="1709" t="s">
        <v>3376</v>
      </c>
      <c r="U93" s="1709"/>
      <c r="V93" s="1709" t="s">
        <v>3377</v>
      </c>
      <c r="W93" s="1477">
        <v>32933</v>
      </c>
      <c r="X93" s="1617" t="s">
        <v>2494</v>
      </c>
      <c r="Y93" s="1939">
        <f ca="1">DATEDIF(L94,$Y$8,"Y")</f>
        <v>51</v>
      </c>
    </row>
    <row r="94" spans="1:26" ht="15" thickBot="1" x14ac:dyDescent="0.25">
      <c r="A94" s="869"/>
      <c r="B94" s="1522"/>
      <c r="C94" s="1514" t="s">
        <v>240</v>
      </c>
      <c r="D94" s="1098" t="str">
        <f>SDM!F288</f>
        <v>01/10/2014</v>
      </c>
      <c r="E94" s="445" t="s">
        <v>236</v>
      </c>
      <c r="F94" s="403"/>
      <c r="G94" s="403"/>
      <c r="H94" s="446"/>
      <c r="I94" s="446"/>
      <c r="J94" s="473" t="s">
        <v>168</v>
      </c>
      <c r="K94" s="403"/>
      <c r="L94" s="444" t="s">
        <v>241</v>
      </c>
      <c r="M94" s="448"/>
      <c r="N94" s="703" t="s">
        <v>49</v>
      </c>
      <c r="O94" s="987" t="s">
        <v>132</v>
      </c>
      <c r="P94" s="987"/>
      <c r="Q94" s="1711"/>
      <c r="R94" s="1711"/>
      <c r="S94" s="1711"/>
      <c r="T94" s="1711"/>
      <c r="U94" s="1711"/>
      <c r="V94" s="1711"/>
      <c r="W94" s="1477"/>
      <c r="X94" s="1617"/>
      <c r="Y94" s="1940"/>
    </row>
    <row r="95" spans="1:26" ht="14.25" x14ac:dyDescent="0.2">
      <c r="A95" s="636" t="s">
        <v>237</v>
      </c>
      <c r="B95" s="429" t="s">
        <v>39</v>
      </c>
      <c r="C95" s="1271" t="s">
        <v>4794</v>
      </c>
      <c r="D95" s="1497" t="s">
        <v>1233</v>
      </c>
      <c r="E95" s="897" t="s">
        <v>120</v>
      </c>
      <c r="F95" s="402">
        <f ca="1">DATEDIF(W95,$N$5,"Y")</f>
        <v>29</v>
      </c>
      <c r="G95" s="402">
        <f ca="1">DATEDIF(W95,$N$5,"YM")</f>
        <v>9</v>
      </c>
      <c r="H95" s="441" t="s">
        <v>40</v>
      </c>
      <c r="I95" s="441"/>
      <c r="J95" s="441" t="s">
        <v>238</v>
      </c>
      <c r="K95" s="440" t="s">
        <v>122</v>
      </c>
      <c r="L95" s="440" t="s">
        <v>252</v>
      </c>
      <c r="M95" s="494"/>
      <c r="N95" s="706" t="s">
        <v>44</v>
      </c>
      <c r="O95" s="987" t="s">
        <v>134</v>
      </c>
      <c r="P95" s="987"/>
      <c r="Q95" s="1709" t="s">
        <v>3406</v>
      </c>
      <c r="R95" s="1709" t="s">
        <v>50</v>
      </c>
      <c r="S95" s="1709" t="s">
        <v>3407</v>
      </c>
      <c r="T95" s="1709" t="s">
        <v>3408</v>
      </c>
      <c r="U95" s="1709"/>
      <c r="V95" s="1709" t="s">
        <v>3409</v>
      </c>
      <c r="W95" s="1477">
        <v>33298</v>
      </c>
      <c r="X95" s="1617" t="s">
        <v>2493</v>
      </c>
      <c r="Y95" s="1939">
        <f ca="1">DATEDIF(L96,$Y$8,"Y")</f>
        <v>48</v>
      </c>
    </row>
    <row r="96" spans="1:26" ht="15" thickBot="1" x14ac:dyDescent="0.25">
      <c r="A96" s="869"/>
      <c r="B96" s="1522"/>
      <c r="C96" s="1513" t="s">
        <v>275</v>
      </c>
      <c r="D96" s="1098" t="str">
        <f>SDM!F289</f>
        <v>01/10/2015</v>
      </c>
      <c r="E96" s="734" t="s">
        <v>283</v>
      </c>
      <c r="F96" s="403"/>
      <c r="G96" s="403"/>
      <c r="H96" s="462"/>
      <c r="I96" s="462"/>
      <c r="J96" s="462" t="s">
        <v>74</v>
      </c>
      <c r="K96" s="410"/>
      <c r="L96" s="468">
        <v>26339</v>
      </c>
      <c r="M96" s="495"/>
      <c r="N96" s="703" t="s">
        <v>49</v>
      </c>
      <c r="O96" s="987" t="s">
        <v>80</v>
      </c>
      <c r="P96" s="987"/>
      <c r="Q96" s="1711"/>
      <c r="R96" s="1711"/>
      <c r="S96" s="1711"/>
      <c r="T96" s="1711"/>
      <c r="U96" s="1711"/>
      <c r="V96" s="1711"/>
      <c r="W96" s="1477"/>
      <c r="X96" s="1617"/>
      <c r="Y96" s="1940"/>
    </row>
    <row r="97" spans="1:26" ht="14.25" x14ac:dyDescent="0.2">
      <c r="A97" s="636" t="s">
        <v>242</v>
      </c>
      <c r="B97" s="429" t="s">
        <v>59</v>
      </c>
      <c r="C97" s="1093" t="s">
        <v>281</v>
      </c>
      <c r="D97" s="1497" t="s">
        <v>1233</v>
      </c>
      <c r="E97" s="810" t="s">
        <v>120</v>
      </c>
      <c r="F97" s="402">
        <f ca="1">DATEDIF(W97,$N$5,"Y")</f>
        <v>32</v>
      </c>
      <c r="G97" s="402">
        <f ca="1">DATEDIF(W97,$N$5,"YM")</f>
        <v>9</v>
      </c>
      <c r="H97" s="457" t="s">
        <v>40</v>
      </c>
      <c r="I97" s="457"/>
      <c r="J97" s="457" t="s">
        <v>238</v>
      </c>
      <c r="K97" s="407" t="s">
        <v>2458</v>
      </c>
      <c r="L97" s="405" t="s">
        <v>54</v>
      </c>
      <c r="M97" s="459"/>
      <c r="N97" s="706" t="s">
        <v>44</v>
      </c>
      <c r="O97" s="987" t="s">
        <v>38</v>
      </c>
      <c r="P97" s="987"/>
      <c r="Q97" s="1709" t="s">
        <v>3414</v>
      </c>
      <c r="R97" s="1709" t="s">
        <v>50</v>
      </c>
      <c r="S97" s="1709" t="s">
        <v>3415</v>
      </c>
      <c r="T97" s="1709" t="s">
        <v>3416</v>
      </c>
      <c r="U97" s="1709"/>
      <c r="V97" s="1709" t="s">
        <v>3417</v>
      </c>
      <c r="W97" s="1477">
        <v>32203</v>
      </c>
      <c r="X97" s="1617" t="s">
        <v>2493</v>
      </c>
      <c r="Y97" s="1939">
        <f ca="1">DATEDIF(L98,$Y$8,"Y")</f>
        <v>53</v>
      </c>
    </row>
    <row r="98" spans="1:26" ht="15" thickBot="1" x14ac:dyDescent="0.25">
      <c r="A98" s="869"/>
      <c r="B98" s="1522"/>
      <c r="C98" s="1514" t="s">
        <v>282</v>
      </c>
      <c r="D98" s="1098" t="str">
        <f>SDM!F329</f>
        <v>01/10/2015</v>
      </c>
      <c r="E98" s="470" t="s">
        <v>283</v>
      </c>
      <c r="F98" s="403"/>
      <c r="G98" s="403"/>
      <c r="H98" s="446"/>
      <c r="I98" s="446"/>
      <c r="J98" s="446" t="s">
        <v>284</v>
      </c>
      <c r="K98" s="403"/>
      <c r="L98" s="444" t="s">
        <v>285</v>
      </c>
      <c r="M98" s="448"/>
      <c r="N98" s="703" t="s">
        <v>49</v>
      </c>
      <c r="O98" s="987" t="s">
        <v>192</v>
      </c>
      <c r="P98" s="987"/>
      <c r="Q98" s="1711"/>
      <c r="R98" s="1711"/>
      <c r="S98" s="1711"/>
      <c r="T98" s="1711"/>
      <c r="U98" s="1711"/>
      <c r="V98" s="1711"/>
      <c r="W98" s="1477"/>
      <c r="X98" s="1617"/>
      <c r="Y98" s="1940"/>
    </row>
    <row r="99" spans="1:26" ht="14.25" x14ac:dyDescent="0.2">
      <c r="A99" s="636" t="s">
        <v>246</v>
      </c>
      <c r="B99" s="429" t="s">
        <v>111</v>
      </c>
      <c r="C99" s="1271" t="s">
        <v>292</v>
      </c>
      <c r="D99" s="1497" t="s">
        <v>1233</v>
      </c>
      <c r="E99" s="457" t="s">
        <v>2405</v>
      </c>
      <c r="F99" s="402">
        <f ca="1">DATEDIF(W99,$N$5,"Y")</f>
        <v>35</v>
      </c>
      <c r="G99" s="402">
        <f ca="1">DATEDIF(W99,$N$5,"YM")</f>
        <v>0</v>
      </c>
      <c r="H99" s="479" t="s">
        <v>96</v>
      </c>
      <c r="I99" s="441"/>
      <c r="J99" s="441" t="s">
        <v>91</v>
      </c>
      <c r="K99" s="402" t="s">
        <v>2455</v>
      </c>
      <c r="L99" s="440" t="s">
        <v>294</v>
      </c>
      <c r="M99" s="442"/>
      <c r="N99" s="706" t="s">
        <v>44</v>
      </c>
      <c r="O99" s="987" t="s">
        <v>130</v>
      </c>
      <c r="P99" s="987"/>
      <c r="Q99" s="1709" t="s">
        <v>3422</v>
      </c>
      <c r="R99" s="1709" t="s">
        <v>34</v>
      </c>
      <c r="S99" s="1709" t="s">
        <v>3423</v>
      </c>
      <c r="T99" s="1709" t="s">
        <v>3424</v>
      </c>
      <c r="U99" s="1709"/>
      <c r="V99" s="1709" t="s">
        <v>3425</v>
      </c>
      <c r="W99" s="1477">
        <v>31382</v>
      </c>
      <c r="X99" s="1617" t="s">
        <v>2494</v>
      </c>
      <c r="Y99" s="1939">
        <f ca="1">DATEDIF(L100,$Y$8,"Y")</f>
        <v>55</v>
      </c>
    </row>
    <row r="100" spans="1:26" ht="15" thickBot="1" x14ac:dyDescent="0.25">
      <c r="A100" s="869"/>
      <c r="B100" s="1522"/>
      <c r="C100" s="1514" t="s">
        <v>295</v>
      </c>
      <c r="D100" s="451" t="str">
        <f>SDM!F51</f>
        <v>01/04/2016</v>
      </c>
      <c r="E100" s="445" t="s">
        <v>2394</v>
      </c>
      <c r="F100" s="403"/>
      <c r="G100" s="403"/>
      <c r="H100" s="487" t="s">
        <v>203</v>
      </c>
      <c r="I100" s="446"/>
      <c r="J100" s="446" t="s">
        <v>92</v>
      </c>
      <c r="K100" s="403"/>
      <c r="L100" s="447">
        <v>23808</v>
      </c>
      <c r="M100" s="448"/>
      <c r="N100" s="703" t="s">
        <v>49</v>
      </c>
      <c r="O100" s="987" t="s">
        <v>204</v>
      </c>
      <c r="P100" s="987"/>
      <c r="Q100" s="1711"/>
      <c r="R100" s="1711"/>
      <c r="S100" s="1711"/>
      <c r="T100" s="1711"/>
      <c r="U100" s="1711"/>
      <c r="V100" s="1711"/>
      <c r="W100" s="1477"/>
      <c r="X100" s="1617"/>
      <c r="Y100" s="1940"/>
    </row>
    <row r="101" spans="1:26" ht="14.25" x14ac:dyDescent="0.2">
      <c r="A101" s="636" t="s">
        <v>249</v>
      </c>
      <c r="B101" s="429" t="s">
        <v>118</v>
      </c>
      <c r="C101" s="1271" t="s">
        <v>298</v>
      </c>
      <c r="D101" s="1497" t="s">
        <v>1233</v>
      </c>
      <c r="E101" s="441" t="s">
        <v>199</v>
      </c>
      <c r="F101" s="402">
        <f ca="1">DATEDIF(W101,$N$5,"Y")</f>
        <v>29</v>
      </c>
      <c r="G101" s="402">
        <f ca="1">DATEDIF(W101,$N$5,"YM")</f>
        <v>9</v>
      </c>
      <c r="H101" s="479" t="s">
        <v>96</v>
      </c>
      <c r="I101" s="441"/>
      <c r="J101" s="441" t="s">
        <v>61</v>
      </c>
      <c r="K101" s="440" t="s">
        <v>299</v>
      </c>
      <c r="L101" s="440" t="s">
        <v>88</v>
      </c>
      <c r="M101" s="442"/>
      <c r="N101" s="706" t="s">
        <v>44</v>
      </c>
      <c r="O101" s="987" t="s">
        <v>208</v>
      </c>
      <c r="P101" s="987"/>
      <c r="Q101" s="1712" t="s">
        <v>3426</v>
      </c>
      <c r="R101" s="1712" t="s">
        <v>34</v>
      </c>
      <c r="S101" s="1712" t="s">
        <v>3427</v>
      </c>
      <c r="T101" s="1712" t="s">
        <v>3428</v>
      </c>
      <c r="U101" s="1712"/>
      <c r="V101" s="1712" t="s">
        <v>3429</v>
      </c>
      <c r="W101" s="1477">
        <v>33298</v>
      </c>
      <c r="X101" s="1617" t="s">
        <v>2494</v>
      </c>
      <c r="Y101" s="1939">
        <f ca="1">DATEDIF(L102,$Y$8,"Y")</f>
        <v>54</v>
      </c>
    </row>
    <row r="102" spans="1:26" ht="15" thickBot="1" x14ac:dyDescent="0.25">
      <c r="A102" s="869"/>
      <c r="B102" s="1522"/>
      <c r="C102" s="1514" t="s">
        <v>300</v>
      </c>
      <c r="D102" s="451" t="str">
        <f>SDM!F76</f>
        <v>01/04/2016</v>
      </c>
      <c r="E102" s="445" t="s">
        <v>2394</v>
      </c>
      <c r="F102" s="403"/>
      <c r="G102" s="403"/>
      <c r="H102" s="487" t="s">
        <v>203</v>
      </c>
      <c r="I102" s="446"/>
      <c r="J102" s="446" t="s">
        <v>48</v>
      </c>
      <c r="K102" s="403"/>
      <c r="L102" s="447">
        <v>24106</v>
      </c>
      <c r="M102" s="448"/>
      <c r="N102" s="703" t="s">
        <v>49</v>
      </c>
      <c r="O102" s="987" t="s">
        <v>213</v>
      </c>
      <c r="P102" s="987"/>
      <c r="Q102" s="1483"/>
      <c r="R102" s="1483"/>
      <c r="S102" s="1483"/>
      <c r="T102" s="1483"/>
      <c r="U102" s="1483"/>
      <c r="V102" s="1483"/>
      <c r="W102" s="1477"/>
      <c r="X102" s="1617"/>
      <c r="Y102" s="1940"/>
    </row>
    <row r="103" spans="1:26" ht="14.25" x14ac:dyDescent="0.2">
      <c r="A103" s="636" t="s">
        <v>254</v>
      </c>
      <c r="B103" s="429" t="s">
        <v>127</v>
      </c>
      <c r="C103" s="1472" t="s">
        <v>302</v>
      </c>
      <c r="D103" s="1497" t="s">
        <v>1233</v>
      </c>
      <c r="E103" s="897" t="s">
        <v>4550</v>
      </c>
      <c r="F103" s="402">
        <f ca="1">DATEDIF(W103,$N$5,"Y")</f>
        <v>29</v>
      </c>
      <c r="G103" s="402">
        <f ca="1">DATEDIF(W103,$N$5,"YM")</f>
        <v>9</v>
      </c>
      <c r="H103" s="479"/>
      <c r="I103" s="897"/>
      <c r="J103" s="897" t="s">
        <v>226</v>
      </c>
      <c r="K103" s="892" t="s">
        <v>2455</v>
      </c>
      <c r="L103" s="708" t="s">
        <v>76</v>
      </c>
      <c r="M103" s="486"/>
      <c r="N103" s="706" t="s">
        <v>44</v>
      </c>
      <c r="O103" s="987" t="s">
        <v>219</v>
      </c>
      <c r="P103" s="987"/>
      <c r="Q103" s="1709" t="s">
        <v>3430</v>
      </c>
      <c r="R103" s="1709" t="s">
        <v>50</v>
      </c>
      <c r="S103" s="1709" t="s">
        <v>3431</v>
      </c>
      <c r="T103" s="1709" t="s">
        <v>3432</v>
      </c>
      <c r="U103" s="1709"/>
      <c r="V103" s="1709" t="s">
        <v>3433</v>
      </c>
      <c r="W103" s="1477">
        <v>33298</v>
      </c>
      <c r="X103" s="1617" t="s">
        <v>2493</v>
      </c>
      <c r="Y103" s="1939">
        <f ca="1">DATEDIF(L104,$Y$8,"Y")</f>
        <v>53</v>
      </c>
    </row>
    <row r="104" spans="1:26" ht="15" thickBot="1" x14ac:dyDescent="0.25">
      <c r="A104" s="869"/>
      <c r="B104" s="1522"/>
      <c r="C104" s="1529" t="s">
        <v>303</v>
      </c>
      <c r="D104" s="451" t="str">
        <f>SDM!F284</f>
        <v>01/04/2016</v>
      </c>
      <c r="E104" s="470" t="s">
        <v>73</v>
      </c>
      <c r="F104" s="403"/>
      <c r="G104" s="403"/>
      <c r="H104" s="484"/>
      <c r="I104" s="462"/>
      <c r="J104" s="446" t="s">
        <v>48</v>
      </c>
      <c r="K104" s="410"/>
      <c r="L104" s="467" t="s">
        <v>304</v>
      </c>
      <c r="M104" s="469"/>
      <c r="N104" s="703" t="s">
        <v>49</v>
      </c>
      <c r="O104" s="987" t="s">
        <v>224</v>
      </c>
      <c r="P104" s="987"/>
      <c r="Q104" s="1711"/>
      <c r="R104" s="1711"/>
      <c r="S104" s="1711"/>
      <c r="T104" s="1711"/>
      <c r="U104" s="1711"/>
      <c r="V104" s="1711"/>
      <c r="W104" s="1477"/>
      <c r="X104" s="1617"/>
      <c r="Y104" s="1940"/>
    </row>
    <row r="105" spans="1:26" ht="14.25" x14ac:dyDescent="0.2">
      <c r="A105" s="636" t="s">
        <v>258</v>
      </c>
      <c r="B105" s="429" t="s">
        <v>129</v>
      </c>
      <c r="C105" s="1271" t="s">
        <v>306</v>
      </c>
      <c r="D105" s="1497" t="s">
        <v>1233</v>
      </c>
      <c r="E105" s="441" t="s">
        <v>307</v>
      </c>
      <c r="F105" s="402">
        <f ca="1">DATEDIF(W105,$N$5,"Y")</f>
        <v>29</v>
      </c>
      <c r="G105" s="402">
        <f ca="1">DATEDIF(W105,$N$5,"YM")</f>
        <v>9</v>
      </c>
      <c r="H105" s="441" t="s">
        <v>40</v>
      </c>
      <c r="I105" s="441"/>
      <c r="J105" s="457" t="s">
        <v>308</v>
      </c>
      <c r="K105" s="440" t="s">
        <v>190</v>
      </c>
      <c r="L105" s="440" t="s">
        <v>309</v>
      </c>
      <c r="M105" s="442"/>
      <c r="N105" s="706" t="s">
        <v>44</v>
      </c>
      <c r="O105" s="987" t="s">
        <v>231</v>
      </c>
      <c r="P105" s="987"/>
      <c r="Q105" s="1712" t="s">
        <v>3434</v>
      </c>
      <c r="R105" s="1712" t="s">
        <v>50</v>
      </c>
      <c r="S105" s="1712" t="s">
        <v>3435</v>
      </c>
      <c r="T105" s="1712" t="s">
        <v>3428</v>
      </c>
      <c r="U105" s="1712"/>
      <c r="V105" s="1712" t="s">
        <v>3436</v>
      </c>
      <c r="W105" s="1477">
        <v>33298</v>
      </c>
      <c r="X105" s="1617" t="s">
        <v>2493</v>
      </c>
      <c r="Y105" s="1939">
        <f ca="1">DATEDIF(L106,$Y$8,"Y")</f>
        <v>51</v>
      </c>
    </row>
    <row r="106" spans="1:26" ht="15" thickBot="1" x14ac:dyDescent="0.25">
      <c r="A106" s="869"/>
      <c r="B106" s="1522"/>
      <c r="C106" s="1513" t="s">
        <v>310</v>
      </c>
      <c r="D106" s="1098" t="str">
        <f>SDM!F97</f>
        <v>01/10/2016</v>
      </c>
      <c r="E106" s="445" t="s">
        <v>2465</v>
      </c>
      <c r="F106" s="403"/>
      <c r="G106" s="403"/>
      <c r="H106" s="462"/>
      <c r="I106" s="462"/>
      <c r="J106" s="462" t="s">
        <v>74</v>
      </c>
      <c r="K106" s="410"/>
      <c r="L106" s="468">
        <v>25326</v>
      </c>
      <c r="M106" s="469"/>
      <c r="N106" s="703" t="s">
        <v>49</v>
      </c>
      <c r="O106" s="987" t="s">
        <v>233</v>
      </c>
      <c r="P106" s="987"/>
      <c r="Q106" s="1483"/>
      <c r="R106" s="1483"/>
      <c r="S106" s="1483"/>
      <c r="T106" s="1483"/>
      <c r="U106" s="1483"/>
      <c r="V106" s="1483"/>
      <c r="W106" s="1477"/>
      <c r="X106" s="1617"/>
      <c r="Y106" s="1940"/>
    </row>
    <row r="107" spans="1:26" ht="14.25" x14ac:dyDescent="0.2">
      <c r="A107" s="636" t="s">
        <v>265</v>
      </c>
      <c r="B107" s="429" t="s">
        <v>132</v>
      </c>
      <c r="C107" s="1093" t="s">
        <v>312</v>
      </c>
      <c r="D107" s="1497" t="s">
        <v>1233</v>
      </c>
      <c r="E107" s="497" t="s">
        <v>260</v>
      </c>
      <c r="F107" s="402">
        <f ca="1">DATEDIF(W107,$N$5,"Y")</f>
        <v>27</v>
      </c>
      <c r="G107" s="402">
        <f ca="1">DATEDIF(W107,$N$5,"YM")</f>
        <v>0</v>
      </c>
      <c r="H107" s="498" t="s">
        <v>40</v>
      </c>
      <c r="I107" s="457"/>
      <c r="J107" s="457" t="s">
        <v>313</v>
      </c>
      <c r="K107" s="405" t="s">
        <v>97</v>
      </c>
      <c r="L107" s="405" t="s">
        <v>314</v>
      </c>
      <c r="M107" s="459"/>
      <c r="N107" s="637" t="s">
        <v>44</v>
      </c>
      <c r="O107" s="987" t="s">
        <v>237</v>
      </c>
      <c r="P107" s="987"/>
      <c r="Q107" s="1709" t="s">
        <v>3437</v>
      </c>
      <c r="R107" s="1709" t="s">
        <v>50</v>
      </c>
      <c r="S107" s="1709" t="s">
        <v>3438</v>
      </c>
      <c r="T107" s="1709" t="s">
        <v>3439</v>
      </c>
      <c r="U107" s="1709"/>
      <c r="V107" s="1709" t="s">
        <v>3440</v>
      </c>
      <c r="W107" s="1477">
        <v>34304</v>
      </c>
      <c r="X107" s="1617" t="s">
        <v>2493</v>
      </c>
      <c r="Y107" s="1939">
        <f ca="1">DATEDIF(L108,$Y$8,"Y")</f>
        <v>53</v>
      </c>
    </row>
    <row r="108" spans="1:26" ht="15" thickBot="1" x14ac:dyDescent="0.25">
      <c r="A108" s="869"/>
      <c r="B108" s="1522"/>
      <c r="C108" s="1513" t="s">
        <v>315</v>
      </c>
      <c r="D108" s="451" t="str">
        <f>SDM!F93</f>
        <v>01/10/2016</v>
      </c>
      <c r="E108" s="445" t="s">
        <v>2466</v>
      </c>
      <c r="F108" s="403"/>
      <c r="G108" s="403"/>
      <c r="H108" s="1009"/>
      <c r="I108" s="462"/>
      <c r="J108" s="462" t="s">
        <v>316</v>
      </c>
      <c r="K108" s="410"/>
      <c r="L108" s="468">
        <v>24623</v>
      </c>
      <c r="M108" s="469"/>
      <c r="N108" s="703" t="s">
        <v>49</v>
      </c>
      <c r="O108" s="987" t="s">
        <v>242</v>
      </c>
      <c r="P108" s="987"/>
      <c r="Q108" s="1711"/>
      <c r="R108" s="1711"/>
      <c r="S108" s="1711"/>
      <c r="T108" s="1711"/>
      <c r="U108" s="1711"/>
      <c r="V108" s="1711"/>
      <c r="W108" s="1477"/>
      <c r="X108" s="1617"/>
      <c r="Y108" s="1940"/>
    </row>
    <row r="109" spans="1:26" ht="14.25" x14ac:dyDescent="0.2">
      <c r="A109" s="636" t="s">
        <v>271</v>
      </c>
      <c r="B109" s="429" t="s">
        <v>137</v>
      </c>
      <c r="C109" s="1271" t="s">
        <v>4926</v>
      </c>
      <c r="D109" s="1497" t="s">
        <v>1233</v>
      </c>
      <c r="E109" s="441" t="s">
        <v>120</v>
      </c>
      <c r="F109" s="402">
        <f ca="1">DATEDIF(W109,$N$5,"Y")</f>
        <v>29</v>
      </c>
      <c r="G109" s="402">
        <f ca="1">DATEDIF(W109,$N$5,"YM")</f>
        <v>9</v>
      </c>
      <c r="H109" s="479" t="s">
        <v>40</v>
      </c>
      <c r="I109" s="479"/>
      <c r="J109" s="479" t="s">
        <v>238</v>
      </c>
      <c r="K109" s="440" t="s">
        <v>122</v>
      </c>
      <c r="L109" s="440" t="s">
        <v>54</v>
      </c>
      <c r="M109" s="480"/>
      <c r="N109" s="706" t="s">
        <v>44</v>
      </c>
      <c r="O109" s="987" t="s">
        <v>254</v>
      </c>
      <c r="P109" s="987"/>
      <c r="Q109" s="1709" t="s">
        <v>3445</v>
      </c>
      <c r="R109" s="1709" t="s">
        <v>50</v>
      </c>
      <c r="S109" s="1709" t="s">
        <v>3446</v>
      </c>
      <c r="T109" s="1709" t="s">
        <v>3447</v>
      </c>
      <c r="U109" s="1709"/>
      <c r="V109" s="1709" t="s">
        <v>3448</v>
      </c>
      <c r="W109" s="1477">
        <v>33298</v>
      </c>
      <c r="X109" s="1617" t="s">
        <v>2493</v>
      </c>
      <c r="Y109" s="1939">
        <f ca="1">DATEDIF(L110,$Y$8,"Y")</f>
        <v>55</v>
      </c>
    </row>
    <row r="110" spans="1:26" ht="15" thickBot="1" x14ac:dyDescent="0.25">
      <c r="A110" s="869"/>
      <c r="B110" s="1522"/>
      <c r="C110" s="1513" t="s">
        <v>401</v>
      </c>
      <c r="D110" s="1098" t="str">
        <f>SDM!F332</f>
        <v>01/10/2017</v>
      </c>
      <c r="E110" s="470" t="s">
        <v>154</v>
      </c>
      <c r="F110" s="403"/>
      <c r="G110" s="403"/>
      <c r="H110" s="477"/>
      <c r="I110" s="477"/>
      <c r="J110" s="473" t="s">
        <v>168</v>
      </c>
      <c r="K110" s="410"/>
      <c r="L110" s="468">
        <v>24050</v>
      </c>
      <c r="M110" s="478"/>
      <c r="N110" s="703" t="s">
        <v>49</v>
      </c>
      <c r="O110" s="987" t="s">
        <v>258</v>
      </c>
      <c r="P110" s="987"/>
      <c r="Q110" s="1711"/>
      <c r="R110" s="1711"/>
      <c r="S110" s="1711"/>
      <c r="T110" s="1711"/>
      <c r="U110" s="1711"/>
      <c r="V110" s="1711"/>
      <c r="W110" s="1477"/>
      <c r="X110" s="1617"/>
      <c r="Y110" s="1940"/>
    </row>
    <row r="111" spans="1:26" ht="14.25" x14ac:dyDescent="0.2">
      <c r="A111" s="636" t="s">
        <v>273</v>
      </c>
      <c r="B111" s="429" t="s">
        <v>139</v>
      </c>
      <c r="C111" s="1472" t="s">
        <v>2579</v>
      </c>
      <c r="D111" s="1497" t="s">
        <v>1233</v>
      </c>
      <c r="E111" s="897" t="s">
        <v>120</v>
      </c>
      <c r="F111" s="402">
        <f ca="1">DATEDIF(W111,$N$5,"Y")</f>
        <v>28</v>
      </c>
      <c r="G111" s="402">
        <f ca="1">DATEDIF(W111,$N$5,"YM")</f>
        <v>9</v>
      </c>
      <c r="H111" s="1010" t="s">
        <v>40</v>
      </c>
      <c r="I111" s="894"/>
      <c r="J111" s="894" t="s">
        <v>238</v>
      </c>
      <c r="K111" s="708" t="s">
        <v>122</v>
      </c>
      <c r="L111" s="708" t="s">
        <v>403</v>
      </c>
      <c r="M111" s="999"/>
      <c r="N111" s="706" t="s">
        <v>44</v>
      </c>
      <c r="O111" s="987" t="s">
        <v>265</v>
      </c>
      <c r="P111" s="987"/>
      <c r="Q111" s="1712" t="s">
        <v>3449</v>
      </c>
      <c r="R111" s="1712" t="s">
        <v>34</v>
      </c>
      <c r="S111" s="1712" t="s">
        <v>3450</v>
      </c>
      <c r="T111" s="1712" t="s">
        <v>3451</v>
      </c>
      <c r="U111" s="1712"/>
      <c r="V111" s="1712" t="s">
        <v>3452</v>
      </c>
      <c r="W111" s="1477">
        <v>33664</v>
      </c>
      <c r="X111" s="1617" t="s">
        <v>2494</v>
      </c>
      <c r="Y111" s="1939">
        <f ca="1">DATEDIF(L112,$Y$8,"Y")</f>
        <v>49</v>
      </c>
    </row>
    <row r="112" spans="1:26" s="1881" customFormat="1" ht="15" thickBot="1" x14ac:dyDescent="0.25">
      <c r="A112" s="869"/>
      <c r="B112" s="1522"/>
      <c r="C112" s="1513" t="s">
        <v>404</v>
      </c>
      <c r="D112" s="1098" t="str">
        <f>SDM!F333</f>
        <v>01/10/2017</v>
      </c>
      <c r="E112" s="470" t="s">
        <v>154</v>
      </c>
      <c r="F112" s="403"/>
      <c r="G112" s="403"/>
      <c r="H112" s="1011"/>
      <c r="I112" s="477"/>
      <c r="J112" s="477" t="s">
        <v>168</v>
      </c>
      <c r="K112" s="410"/>
      <c r="L112" s="468">
        <v>26089</v>
      </c>
      <c r="M112" s="478"/>
      <c r="N112" s="890" t="s">
        <v>49</v>
      </c>
      <c r="O112" s="1559" t="s">
        <v>271</v>
      </c>
      <c r="P112" s="1559"/>
      <c r="Q112" s="1716"/>
      <c r="R112" s="1716"/>
      <c r="S112" s="1716"/>
      <c r="T112" s="1716"/>
      <c r="U112" s="1716"/>
      <c r="V112" s="1716"/>
      <c r="W112" s="1477"/>
      <c r="X112" s="1617"/>
      <c r="Y112" s="1940"/>
      <c r="Z112" s="620"/>
    </row>
    <row r="113" spans="1:25" ht="14.25" x14ac:dyDescent="0.2">
      <c r="A113" s="636" t="s">
        <v>276</v>
      </c>
      <c r="B113" s="429" t="s">
        <v>147</v>
      </c>
      <c r="C113" s="1093" t="s">
        <v>4804</v>
      </c>
      <c r="D113" s="408" t="s">
        <v>1233</v>
      </c>
      <c r="E113" s="457" t="s">
        <v>120</v>
      </c>
      <c r="F113" s="402">
        <f ca="1">DATEDIF(W113,$N$5,"Y")</f>
        <v>27</v>
      </c>
      <c r="G113" s="402">
        <f ca="1">DATEDIF(W113,$N$5,"YM")</f>
        <v>9</v>
      </c>
      <c r="H113" s="457" t="s">
        <v>40</v>
      </c>
      <c r="I113" s="457"/>
      <c r="J113" s="457" t="s">
        <v>238</v>
      </c>
      <c r="K113" s="405" t="s">
        <v>382</v>
      </c>
      <c r="L113" s="405" t="s">
        <v>54</v>
      </c>
      <c r="M113" s="459"/>
      <c r="N113" s="637" t="s">
        <v>44</v>
      </c>
      <c r="O113" s="987" t="s">
        <v>273</v>
      </c>
      <c r="P113" s="987"/>
      <c r="Q113" s="1714" t="s">
        <v>3453</v>
      </c>
      <c r="R113" s="1714" t="s">
        <v>50</v>
      </c>
      <c r="S113" s="1714" t="s">
        <v>3454</v>
      </c>
      <c r="T113" s="1714" t="s">
        <v>3455</v>
      </c>
      <c r="U113" s="1714"/>
      <c r="V113" s="1714" t="s">
        <v>3456</v>
      </c>
      <c r="W113" s="1477">
        <v>34029</v>
      </c>
      <c r="X113" s="1617" t="s">
        <v>2493</v>
      </c>
      <c r="Y113" s="1939">
        <f ca="1">DATEDIF(L114,$Y$8,"Y")</f>
        <v>51</v>
      </c>
    </row>
    <row r="114" spans="1:25" ht="15" thickBot="1" x14ac:dyDescent="0.25">
      <c r="A114" s="869"/>
      <c r="B114" s="1522"/>
      <c r="C114" s="1513" t="s">
        <v>383</v>
      </c>
      <c r="D114" s="1098" t="str">
        <f>SDM!F334</f>
        <v>01/10/2017</v>
      </c>
      <c r="E114" s="470" t="s">
        <v>73</v>
      </c>
      <c r="F114" s="403"/>
      <c r="G114" s="403"/>
      <c r="H114" s="462"/>
      <c r="I114" s="462"/>
      <c r="J114" s="462" t="s">
        <v>168</v>
      </c>
      <c r="K114" s="410"/>
      <c r="L114" s="468">
        <v>25260</v>
      </c>
      <c r="M114" s="469"/>
      <c r="N114" s="890" t="s">
        <v>49</v>
      </c>
      <c r="O114" s="987" t="s">
        <v>276</v>
      </c>
      <c r="P114" s="987"/>
      <c r="Q114" s="1711"/>
      <c r="R114" s="1711"/>
      <c r="S114" s="1711"/>
      <c r="T114" s="1711"/>
      <c r="U114" s="1711"/>
      <c r="V114" s="1711"/>
      <c r="W114" s="1477"/>
      <c r="X114" s="1617"/>
      <c r="Y114" s="1940"/>
    </row>
    <row r="115" spans="1:25" ht="14.25" x14ac:dyDescent="0.2">
      <c r="A115" s="636" t="s">
        <v>280</v>
      </c>
      <c r="B115" s="429" t="s">
        <v>149</v>
      </c>
      <c r="C115" s="1093" t="s">
        <v>2578</v>
      </c>
      <c r="D115" s="408" t="s">
        <v>1233</v>
      </c>
      <c r="E115" s="457" t="s">
        <v>120</v>
      </c>
      <c r="F115" s="402">
        <f ca="1">DATEDIF(W115,$N$5,"Y")</f>
        <v>26</v>
      </c>
      <c r="G115" s="402">
        <f ca="1">DATEDIF(W115,$N$5,"YM")</f>
        <v>9</v>
      </c>
      <c r="H115" s="498" t="s">
        <v>40</v>
      </c>
      <c r="I115" s="457"/>
      <c r="J115" s="471" t="s">
        <v>238</v>
      </c>
      <c r="K115" s="405" t="s">
        <v>122</v>
      </c>
      <c r="L115" s="405" t="s">
        <v>54</v>
      </c>
      <c r="M115" s="457"/>
      <c r="N115" s="637" t="s">
        <v>44</v>
      </c>
      <c r="O115" s="987" t="s">
        <v>280</v>
      </c>
      <c r="P115" s="987"/>
      <c r="Q115" s="1712" t="s">
        <v>3457</v>
      </c>
      <c r="R115" s="1712" t="s">
        <v>34</v>
      </c>
      <c r="S115" s="1712" t="s">
        <v>3458</v>
      </c>
      <c r="T115" s="1712" t="s">
        <v>3459</v>
      </c>
      <c r="U115" s="1712"/>
      <c r="V115" s="1712" t="s">
        <v>3460</v>
      </c>
      <c r="W115" s="1477">
        <v>34394</v>
      </c>
      <c r="X115" s="1617" t="s">
        <v>2494</v>
      </c>
      <c r="Y115" s="1939">
        <f ca="1">DATEDIF(L116,$Y$8,"Y")</f>
        <v>55</v>
      </c>
    </row>
    <row r="116" spans="1:25" ht="15" thickBot="1" x14ac:dyDescent="0.25">
      <c r="A116" s="869"/>
      <c r="B116" s="1522"/>
      <c r="C116" s="1513" t="s">
        <v>370</v>
      </c>
      <c r="D116" s="1098" t="str">
        <f>SDM!F335</f>
        <v>01/10/2017</v>
      </c>
      <c r="E116" s="470" t="s">
        <v>371</v>
      </c>
      <c r="F116" s="403"/>
      <c r="G116" s="403"/>
      <c r="H116" s="1009"/>
      <c r="I116" s="462"/>
      <c r="J116" s="462" t="s">
        <v>74</v>
      </c>
      <c r="K116" s="410"/>
      <c r="L116" s="468">
        <v>24016</v>
      </c>
      <c r="M116" s="462"/>
      <c r="N116" s="703" t="s">
        <v>49</v>
      </c>
      <c r="O116" s="987" t="s">
        <v>286</v>
      </c>
      <c r="P116" s="987"/>
      <c r="Q116" s="1483"/>
      <c r="R116" s="1483"/>
      <c r="S116" s="1483"/>
      <c r="T116" s="1483"/>
      <c r="U116" s="1483"/>
      <c r="V116" s="1483"/>
      <c r="W116" s="1477"/>
      <c r="X116" s="1617"/>
      <c r="Y116" s="1940"/>
    </row>
    <row r="117" spans="1:25" ht="14.25" x14ac:dyDescent="0.2">
      <c r="A117" s="636" t="s">
        <v>286</v>
      </c>
      <c r="B117" s="429" t="s">
        <v>159</v>
      </c>
      <c r="C117" s="1093" t="s">
        <v>2744</v>
      </c>
      <c r="D117" s="408" t="s">
        <v>1233</v>
      </c>
      <c r="E117" s="1012" t="s">
        <v>2801</v>
      </c>
      <c r="F117" s="402">
        <f ca="1">DATEDIF(W117,$N$5,"Y")</f>
        <v>15</v>
      </c>
      <c r="G117" s="402">
        <f ca="1">DATEDIF(W117,$N$5,"YM")</f>
        <v>11</v>
      </c>
      <c r="H117" s="471" t="s">
        <v>350</v>
      </c>
      <c r="I117" s="471"/>
      <c r="J117" s="471" t="s">
        <v>3260</v>
      </c>
      <c r="K117" s="407" t="s">
        <v>4691</v>
      </c>
      <c r="L117" s="405" t="s">
        <v>88</v>
      </c>
      <c r="M117" s="472"/>
      <c r="N117" s="637" t="s">
        <v>44</v>
      </c>
      <c r="O117" s="987" t="s">
        <v>291</v>
      </c>
      <c r="P117" s="987"/>
      <c r="Q117" s="1709" t="s">
        <v>3461</v>
      </c>
      <c r="R117" s="1709" t="s">
        <v>34</v>
      </c>
      <c r="S117" s="1709" t="s">
        <v>3462</v>
      </c>
      <c r="T117" s="1709" t="s">
        <v>3463</v>
      </c>
      <c r="U117" s="1709"/>
      <c r="V117" s="1709" t="s">
        <v>3464</v>
      </c>
      <c r="W117" s="1477">
        <v>38353</v>
      </c>
      <c r="X117" s="1617" t="s">
        <v>2494</v>
      </c>
      <c r="Y117" s="1939">
        <f ca="1">DATEDIF(L118,$Y$8,"Y")</f>
        <v>42</v>
      </c>
    </row>
    <row r="118" spans="1:25" ht="15" thickBot="1" x14ac:dyDescent="0.25">
      <c r="A118" s="869"/>
      <c r="B118" s="1522"/>
      <c r="C118" s="1513" t="s">
        <v>5022</v>
      </c>
      <c r="D118" s="1098" t="str">
        <f>SDM!F199</f>
        <v>01/10/2017</v>
      </c>
      <c r="E118" s="484" t="s">
        <v>5388</v>
      </c>
      <c r="F118" s="403"/>
      <c r="G118" s="403"/>
      <c r="H118" s="477"/>
      <c r="I118" s="477"/>
      <c r="J118" s="477" t="s">
        <v>74</v>
      </c>
      <c r="K118" s="410"/>
      <c r="L118" s="468">
        <v>28623</v>
      </c>
      <c r="M118" s="478"/>
      <c r="N118" s="703" t="s">
        <v>49</v>
      </c>
      <c r="O118" s="987" t="s">
        <v>297</v>
      </c>
      <c r="P118" s="987"/>
      <c r="Q118" s="1711"/>
      <c r="R118" s="1711"/>
      <c r="S118" s="1711"/>
      <c r="T118" s="1711"/>
      <c r="U118" s="1711"/>
      <c r="V118" s="1711"/>
      <c r="W118" s="1477"/>
      <c r="X118" s="1617"/>
      <c r="Y118" s="1940"/>
    </row>
    <row r="119" spans="1:25" ht="14.25" x14ac:dyDescent="0.2">
      <c r="A119" s="636" t="s">
        <v>291</v>
      </c>
      <c r="B119" s="429" t="s">
        <v>105</v>
      </c>
      <c r="C119" s="1093" t="s">
        <v>375</v>
      </c>
      <c r="D119" s="408" t="s">
        <v>1233</v>
      </c>
      <c r="E119" s="457" t="s">
        <v>120</v>
      </c>
      <c r="F119" s="402">
        <f ca="1">DATEDIF(W119,$N$5,"Y")</f>
        <v>32</v>
      </c>
      <c r="G119" s="402">
        <f ca="1">DATEDIF(W119,$N$5,"YM")</f>
        <v>9</v>
      </c>
      <c r="H119" s="457" t="s">
        <v>40</v>
      </c>
      <c r="I119" s="457"/>
      <c r="J119" s="457" t="s">
        <v>238</v>
      </c>
      <c r="K119" s="405" t="s">
        <v>122</v>
      </c>
      <c r="L119" s="405" t="s">
        <v>82</v>
      </c>
      <c r="M119" s="459"/>
      <c r="N119" s="637" t="s">
        <v>44</v>
      </c>
      <c r="O119" s="987" t="s">
        <v>301</v>
      </c>
      <c r="P119" s="987"/>
      <c r="Q119" s="1712" t="s">
        <v>3465</v>
      </c>
      <c r="R119" s="1712" t="s">
        <v>50</v>
      </c>
      <c r="S119" s="1712" t="s">
        <v>3466</v>
      </c>
      <c r="T119" s="1712" t="s">
        <v>3467</v>
      </c>
      <c r="U119" s="1712"/>
      <c r="V119" s="1712" t="s">
        <v>3468</v>
      </c>
      <c r="W119" s="1477">
        <v>32203</v>
      </c>
      <c r="X119" s="1617" t="s">
        <v>2493</v>
      </c>
      <c r="Y119" s="1939">
        <f ca="1">DATEDIF(L120,$Y$8,"Y")</f>
        <v>54</v>
      </c>
    </row>
    <row r="120" spans="1:25" ht="15" thickBot="1" x14ac:dyDescent="0.25">
      <c r="A120" s="869"/>
      <c r="B120" s="1522"/>
      <c r="C120" s="1513" t="s">
        <v>376</v>
      </c>
      <c r="D120" s="1098" t="str">
        <f>SDM!F336</f>
        <v>01/10/2017</v>
      </c>
      <c r="E120" s="470" t="s">
        <v>368</v>
      </c>
      <c r="F120" s="403"/>
      <c r="G120" s="403"/>
      <c r="H120" s="462"/>
      <c r="I120" s="462"/>
      <c r="J120" s="462" t="s">
        <v>74</v>
      </c>
      <c r="K120" s="410"/>
      <c r="L120" s="468">
        <v>24395</v>
      </c>
      <c r="M120" s="469"/>
      <c r="N120" s="703" t="s">
        <v>49</v>
      </c>
      <c r="O120" s="987" t="s">
        <v>305</v>
      </c>
      <c r="P120" s="987"/>
      <c r="Q120" s="1483"/>
      <c r="R120" s="1483"/>
      <c r="S120" s="1483"/>
      <c r="T120" s="1483"/>
      <c r="U120" s="1483"/>
      <c r="V120" s="1483"/>
      <c r="W120" s="1477"/>
      <c r="X120" s="1617"/>
      <c r="Y120" s="1940"/>
    </row>
    <row r="121" spans="1:25" ht="14.25" x14ac:dyDescent="0.2">
      <c r="A121" s="636" t="s">
        <v>297</v>
      </c>
      <c r="B121" s="429" t="s">
        <v>164</v>
      </c>
      <c r="C121" s="1472" t="s">
        <v>2807</v>
      </c>
      <c r="D121" s="1499" t="s">
        <v>1233</v>
      </c>
      <c r="E121" s="1012" t="s">
        <v>2801</v>
      </c>
      <c r="F121" s="402">
        <f ca="1">DATEDIF(W121,$N$5,"Y")</f>
        <v>14</v>
      </c>
      <c r="G121" s="402">
        <f ca="1">DATEDIF(W121,$N$5,"YM")</f>
        <v>7</v>
      </c>
      <c r="H121" s="1013"/>
      <c r="I121" s="810"/>
      <c r="J121" s="1013" t="s">
        <v>444</v>
      </c>
      <c r="K121" s="857" t="s">
        <v>2461</v>
      </c>
      <c r="L121" s="854" t="s">
        <v>2802</v>
      </c>
      <c r="M121" s="810"/>
      <c r="N121" s="706" t="s">
        <v>44</v>
      </c>
      <c r="O121" s="987" t="s">
        <v>311</v>
      </c>
      <c r="P121" s="987"/>
      <c r="Q121" s="1712" t="s">
        <v>3473</v>
      </c>
      <c r="R121" s="1712" t="s">
        <v>50</v>
      </c>
      <c r="S121" s="1712" t="s">
        <v>3474</v>
      </c>
      <c r="T121" s="1712" t="s">
        <v>3475</v>
      </c>
      <c r="U121" s="1712"/>
      <c r="V121" s="1712" t="s">
        <v>3476</v>
      </c>
      <c r="W121" s="1477">
        <v>38838</v>
      </c>
      <c r="X121" s="1617" t="s">
        <v>2493</v>
      </c>
      <c r="Y121" s="1939">
        <f ca="1">DATEDIF(L122,$Y$8,"Y")</f>
        <v>44</v>
      </c>
    </row>
    <row r="122" spans="1:25" ht="15" thickBot="1" x14ac:dyDescent="0.25">
      <c r="A122" s="869"/>
      <c r="B122" s="1522"/>
      <c r="C122" s="1513" t="s">
        <v>2800</v>
      </c>
      <c r="D122" s="1498" t="str">
        <f>SDM!F170</f>
        <v>01/10/2017</v>
      </c>
      <c r="E122" s="734" t="s">
        <v>5616</v>
      </c>
      <c r="F122" s="403"/>
      <c r="G122" s="403"/>
      <c r="H122" s="921"/>
      <c r="I122" s="720"/>
      <c r="J122" s="462" t="s">
        <v>74</v>
      </c>
      <c r="K122" s="703"/>
      <c r="L122" s="957">
        <v>28011</v>
      </c>
      <c r="M122" s="720"/>
      <c r="N122" s="703" t="s">
        <v>49</v>
      </c>
      <c r="O122" s="987" t="s">
        <v>317</v>
      </c>
      <c r="P122" s="987"/>
      <c r="Q122" s="1483"/>
      <c r="R122" s="1483"/>
      <c r="S122" s="1483"/>
      <c r="T122" s="1483"/>
      <c r="U122" s="1483"/>
      <c r="V122" s="1483"/>
      <c r="W122" s="1477"/>
      <c r="X122" s="1617"/>
      <c r="Y122" s="1940"/>
    </row>
    <row r="123" spans="1:25" ht="14.25" x14ac:dyDescent="0.2">
      <c r="A123" s="636" t="s">
        <v>301</v>
      </c>
      <c r="B123" s="429" t="s">
        <v>162</v>
      </c>
      <c r="C123" s="1472" t="s">
        <v>5021</v>
      </c>
      <c r="D123" s="1497" t="s">
        <v>1233</v>
      </c>
      <c r="E123" s="897" t="s">
        <v>120</v>
      </c>
      <c r="F123" s="402">
        <f ca="1">DATEDIF(W123,$N$5,"Y")</f>
        <v>29</v>
      </c>
      <c r="G123" s="402">
        <f ca="1">DATEDIF(W123,$N$5,"YM")</f>
        <v>9</v>
      </c>
      <c r="H123" s="897" t="s">
        <v>40</v>
      </c>
      <c r="I123" s="897"/>
      <c r="J123" s="897" t="s">
        <v>238</v>
      </c>
      <c r="K123" s="708" t="s">
        <v>42</v>
      </c>
      <c r="L123" s="708" t="s">
        <v>82</v>
      </c>
      <c r="M123" s="486"/>
      <c r="N123" s="706" t="s">
        <v>44</v>
      </c>
      <c r="O123" s="987" t="s">
        <v>34</v>
      </c>
      <c r="P123" s="987"/>
      <c r="Q123" s="1712" t="s">
        <v>3346</v>
      </c>
      <c r="R123" s="1712" t="s">
        <v>34</v>
      </c>
      <c r="S123" s="1712" t="s">
        <v>3347</v>
      </c>
      <c r="T123" s="1712" t="s">
        <v>3348</v>
      </c>
      <c r="U123" s="1712"/>
      <c r="V123" s="1712" t="s">
        <v>3349</v>
      </c>
      <c r="W123" s="1477">
        <v>33298</v>
      </c>
      <c r="X123" s="1617" t="s">
        <v>2494</v>
      </c>
      <c r="Y123" s="1939">
        <f ca="1">DATEDIF(L124,$Y$8,"Y")</f>
        <v>55</v>
      </c>
    </row>
    <row r="124" spans="1:25" ht="15" thickBot="1" x14ac:dyDescent="0.25">
      <c r="A124" s="869"/>
      <c r="B124" s="1522"/>
      <c r="C124" s="1514" t="s">
        <v>193</v>
      </c>
      <c r="D124" s="499" t="str">
        <f>SDM!F337</f>
        <v>01/04/2018</v>
      </c>
      <c r="E124" s="1014" t="s">
        <v>4518</v>
      </c>
      <c r="F124" s="403"/>
      <c r="G124" s="403"/>
      <c r="H124" s="446"/>
      <c r="I124" s="446"/>
      <c r="J124" s="477" t="s">
        <v>168</v>
      </c>
      <c r="K124" s="403"/>
      <c r="L124" s="447">
        <v>23856</v>
      </c>
      <c r="M124" s="448"/>
      <c r="N124" s="703" t="s">
        <v>49</v>
      </c>
      <c r="O124" s="987" t="s">
        <v>50</v>
      </c>
      <c r="P124" s="987"/>
      <c r="Q124" s="1483"/>
      <c r="R124" s="1483"/>
      <c r="S124" s="1483"/>
      <c r="T124" s="1483"/>
      <c r="U124" s="1483"/>
      <c r="V124" s="1483"/>
      <c r="W124" s="1477"/>
      <c r="X124" s="1617"/>
      <c r="Y124" s="1940"/>
    </row>
    <row r="125" spans="1:25" ht="14.25" x14ac:dyDescent="0.2">
      <c r="A125" s="636" t="s">
        <v>305</v>
      </c>
      <c r="B125" s="429" t="s">
        <v>171</v>
      </c>
      <c r="C125" s="1093" t="s">
        <v>4754</v>
      </c>
      <c r="D125" s="1497" t="s">
        <v>1233</v>
      </c>
      <c r="E125" s="441" t="s">
        <v>120</v>
      </c>
      <c r="F125" s="402">
        <f ca="1">DATEDIF(W125,$N$5,"Y")</f>
        <v>30</v>
      </c>
      <c r="G125" s="402">
        <f ca="1">DATEDIF(W125,$N$5,"YM")</f>
        <v>9</v>
      </c>
      <c r="H125" s="471" t="s">
        <v>40</v>
      </c>
      <c r="I125" s="471"/>
      <c r="J125" s="894" t="s">
        <v>238</v>
      </c>
      <c r="K125" s="405" t="s">
        <v>190</v>
      </c>
      <c r="L125" s="405" t="s">
        <v>76</v>
      </c>
      <c r="M125" s="472"/>
      <c r="N125" s="637" t="s">
        <v>44</v>
      </c>
      <c r="O125" s="987" t="s">
        <v>56</v>
      </c>
      <c r="P125" s="987"/>
      <c r="Q125" s="1709" t="s">
        <v>3342</v>
      </c>
      <c r="R125" s="1709" t="s">
        <v>34</v>
      </c>
      <c r="S125" s="1709" t="s">
        <v>3343</v>
      </c>
      <c r="T125" s="1709" t="s">
        <v>3344</v>
      </c>
      <c r="U125" s="1709"/>
      <c r="V125" s="1709" t="s">
        <v>3345</v>
      </c>
      <c r="W125" s="1477">
        <v>32933</v>
      </c>
      <c r="X125" s="1617" t="s">
        <v>2494</v>
      </c>
      <c r="Y125" s="1939">
        <f ca="1">DATEDIF(L126,$Y$8,"Y")</f>
        <v>54</v>
      </c>
    </row>
    <row r="126" spans="1:25" ht="15" thickBot="1" x14ac:dyDescent="0.25">
      <c r="A126" s="869"/>
      <c r="B126" s="1522"/>
      <c r="C126" s="1514" t="s">
        <v>191</v>
      </c>
      <c r="D126" s="499" t="str">
        <f>SDM!F338</f>
        <v>01/04/2018</v>
      </c>
      <c r="E126" s="1014" t="s">
        <v>4518</v>
      </c>
      <c r="F126" s="403"/>
      <c r="G126" s="403"/>
      <c r="H126" s="473"/>
      <c r="I126" s="473"/>
      <c r="J126" s="477" t="s">
        <v>168</v>
      </c>
      <c r="K126" s="403"/>
      <c r="L126" s="447">
        <v>24117</v>
      </c>
      <c r="M126" s="474"/>
      <c r="N126" s="703" t="s">
        <v>49</v>
      </c>
      <c r="O126" s="987" t="s">
        <v>67</v>
      </c>
      <c r="P126" s="987"/>
      <c r="Q126" s="1711"/>
      <c r="R126" s="1711"/>
      <c r="S126" s="1711"/>
      <c r="T126" s="1711"/>
      <c r="U126" s="1711"/>
      <c r="V126" s="1711"/>
      <c r="W126" s="1477"/>
      <c r="X126" s="1617"/>
      <c r="Y126" s="1940"/>
    </row>
    <row r="127" spans="1:25" ht="14.25" x14ac:dyDescent="0.2">
      <c r="A127" s="636" t="s">
        <v>311</v>
      </c>
      <c r="B127" s="429" t="s">
        <v>113</v>
      </c>
      <c r="C127" s="1093" t="s">
        <v>187</v>
      </c>
      <c r="D127" s="1497" t="s">
        <v>1233</v>
      </c>
      <c r="E127" s="441" t="s">
        <v>120</v>
      </c>
      <c r="F127" s="402">
        <f ca="1">DATEDIF(W127,$N$5,"Y")</f>
        <v>30</v>
      </c>
      <c r="G127" s="402">
        <f ca="1">DATEDIF(W127,$N$5,"YM")</f>
        <v>9</v>
      </c>
      <c r="H127" s="471" t="s">
        <v>40</v>
      </c>
      <c r="I127" s="471"/>
      <c r="J127" s="894" t="s">
        <v>238</v>
      </c>
      <c r="K127" s="405" t="s">
        <v>122</v>
      </c>
      <c r="L127" s="405" t="s">
        <v>54</v>
      </c>
      <c r="M127" s="472"/>
      <c r="N127" s="637" t="s">
        <v>44</v>
      </c>
      <c r="O127" s="987" t="s">
        <v>75</v>
      </c>
      <c r="P127" s="987"/>
      <c r="Q127" s="1712" t="s">
        <v>3338</v>
      </c>
      <c r="R127" s="1712" t="s">
        <v>50</v>
      </c>
      <c r="S127" s="1712" t="s">
        <v>3339</v>
      </c>
      <c r="T127" s="1712" t="s">
        <v>3340</v>
      </c>
      <c r="U127" s="1712"/>
      <c r="V127" s="1712" t="s">
        <v>3341</v>
      </c>
      <c r="W127" s="1477">
        <v>32933</v>
      </c>
      <c r="X127" s="1617" t="s">
        <v>2493</v>
      </c>
      <c r="Y127" s="1939">
        <f ca="1">DATEDIF(L128,$Y$8,"Y")</f>
        <v>54</v>
      </c>
    </row>
    <row r="128" spans="1:25" ht="15" thickBot="1" x14ac:dyDescent="0.25">
      <c r="A128" s="869"/>
      <c r="B128" s="1522"/>
      <c r="C128" s="1513" t="s">
        <v>188</v>
      </c>
      <c r="D128" s="499" t="str">
        <f>SDM!F339</f>
        <v>01/04/2018</v>
      </c>
      <c r="E128" s="1014" t="s">
        <v>4518</v>
      </c>
      <c r="F128" s="403"/>
      <c r="G128" s="403"/>
      <c r="H128" s="477"/>
      <c r="I128" s="477"/>
      <c r="J128" s="477" t="s">
        <v>74</v>
      </c>
      <c r="K128" s="410"/>
      <c r="L128" s="468">
        <v>24218</v>
      </c>
      <c r="M128" s="478"/>
      <c r="N128" s="1015" t="s">
        <v>49</v>
      </c>
      <c r="O128" s="987" t="s">
        <v>78</v>
      </c>
      <c r="P128" s="987"/>
      <c r="Q128" s="1483"/>
      <c r="R128" s="1483"/>
      <c r="S128" s="1483"/>
      <c r="T128" s="1483"/>
      <c r="U128" s="1483"/>
      <c r="V128" s="1483"/>
      <c r="W128" s="1477"/>
      <c r="X128" s="1617"/>
      <c r="Y128" s="1940"/>
    </row>
    <row r="129" spans="1:26" ht="14.25" x14ac:dyDescent="0.2">
      <c r="A129" s="636" t="s">
        <v>317</v>
      </c>
      <c r="B129" s="429" t="s">
        <v>134</v>
      </c>
      <c r="C129" s="1271" t="s">
        <v>4925</v>
      </c>
      <c r="D129" s="1497" t="s">
        <v>1233</v>
      </c>
      <c r="E129" s="441" t="s">
        <v>120</v>
      </c>
      <c r="F129" s="402">
        <f ca="1">DATEDIF(W129,$N$5,"Y")</f>
        <v>30</v>
      </c>
      <c r="G129" s="402">
        <f ca="1">DATEDIF(W129,$N$5,"YM")</f>
        <v>9</v>
      </c>
      <c r="H129" s="1016" t="s">
        <v>40</v>
      </c>
      <c r="I129" s="441"/>
      <c r="J129" s="894" t="s">
        <v>238</v>
      </c>
      <c r="K129" s="440" t="s">
        <v>122</v>
      </c>
      <c r="L129" s="440" t="s">
        <v>385</v>
      </c>
      <c r="M129" s="442"/>
      <c r="N129" s="706" t="s">
        <v>44</v>
      </c>
      <c r="O129" s="987" t="s">
        <v>85</v>
      </c>
      <c r="P129" s="987"/>
      <c r="Q129" s="1709" t="s">
        <v>3509</v>
      </c>
      <c r="R129" s="1709" t="s">
        <v>50</v>
      </c>
      <c r="S129" s="1709" t="s">
        <v>3510</v>
      </c>
      <c r="T129" s="1709" t="s">
        <v>3511</v>
      </c>
      <c r="U129" s="1709"/>
      <c r="V129" s="1709" t="s">
        <v>3504</v>
      </c>
      <c r="W129" s="1477">
        <v>32933</v>
      </c>
      <c r="X129" s="1617" t="s">
        <v>2493</v>
      </c>
      <c r="Y129" s="1939">
        <f ca="1">DATEDIF(L130,$Y$8,"Y")</f>
        <v>53</v>
      </c>
    </row>
    <row r="130" spans="1:26" ht="15" thickBot="1" x14ac:dyDescent="0.25">
      <c r="A130" s="869"/>
      <c r="B130" s="1522"/>
      <c r="C130" s="1093" t="s">
        <v>386</v>
      </c>
      <c r="D130" s="499" t="str">
        <f>SDM!F340</f>
        <v>01/04/2018</v>
      </c>
      <c r="E130" s="1014" t="s">
        <v>4518</v>
      </c>
      <c r="F130" s="403"/>
      <c r="G130" s="403"/>
      <c r="H130" s="498"/>
      <c r="I130" s="457"/>
      <c r="J130" s="477" t="s">
        <v>168</v>
      </c>
      <c r="K130" s="405"/>
      <c r="L130" s="458">
        <v>24531</v>
      </c>
      <c r="M130" s="459"/>
      <c r="N130" s="1015" t="s">
        <v>49</v>
      </c>
      <c r="O130" s="987" t="s">
        <v>90</v>
      </c>
      <c r="P130" s="987"/>
      <c r="Q130" s="1711"/>
      <c r="R130" s="1711"/>
      <c r="S130" s="1711"/>
      <c r="T130" s="1711"/>
      <c r="U130" s="1711"/>
      <c r="V130" s="1711"/>
      <c r="W130" s="1477"/>
      <c r="X130" s="1617"/>
      <c r="Y130" s="1940"/>
    </row>
    <row r="131" spans="1:26" ht="14.25" x14ac:dyDescent="0.2">
      <c r="A131" s="636" t="s">
        <v>324</v>
      </c>
      <c r="B131" s="429" t="s">
        <v>80</v>
      </c>
      <c r="C131" s="1472" t="s">
        <v>4755</v>
      </c>
      <c r="D131" s="1497" t="s">
        <v>1233</v>
      </c>
      <c r="E131" s="441" t="s">
        <v>120</v>
      </c>
      <c r="F131" s="402">
        <f ca="1">DATEDIF(W131,$N$5,"Y")</f>
        <v>32</v>
      </c>
      <c r="G131" s="402">
        <f ca="1">DATEDIF(W131,$N$5,"YM")</f>
        <v>9</v>
      </c>
      <c r="H131" s="1010" t="s">
        <v>40</v>
      </c>
      <c r="I131" s="894"/>
      <c r="J131" s="894" t="s">
        <v>238</v>
      </c>
      <c r="K131" s="708" t="s">
        <v>122</v>
      </c>
      <c r="L131" s="708" t="s">
        <v>398</v>
      </c>
      <c r="M131" s="999"/>
      <c r="N131" s="706" t="s">
        <v>44</v>
      </c>
      <c r="O131" s="987" t="s">
        <v>93</v>
      </c>
      <c r="P131" s="987"/>
      <c r="Q131" s="1712" t="s">
        <v>3520</v>
      </c>
      <c r="R131" s="1712" t="s">
        <v>34</v>
      </c>
      <c r="S131" s="1712" t="s">
        <v>3521</v>
      </c>
      <c r="T131" s="1712" t="s">
        <v>3522</v>
      </c>
      <c r="U131" s="1712"/>
      <c r="V131" s="1712" t="s">
        <v>3523</v>
      </c>
      <c r="W131" s="1477">
        <v>32203</v>
      </c>
      <c r="X131" s="1617" t="s">
        <v>2494</v>
      </c>
      <c r="Y131" s="1939">
        <f ca="1">DATEDIF(L132,$Y$8,"Y")</f>
        <v>53</v>
      </c>
    </row>
    <row r="132" spans="1:26" ht="15" thickBot="1" x14ac:dyDescent="0.25">
      <c r="A132" s="869"/>
      <c r="B132" s="1522"/>
      <c r="C132" s="1513" t="s">
        <v>399</v>
      </c>
      <c r="D132" s="499" t="str">
        <f>SDM!F341</f>
        <v>01/04/2018</v>
      </c>
      <c r="E132" s="1014" t="s">
        <v>4518</v>
      </c>
      <c r="F132" s="403"/>
      <c r="G132" s="403"/>
      <c r="H132" s="1011"/>
      <c r="I132" s="477"/>
      <c r="J132" s="477" t="s">
        <v>168</v>
      </c>
      <c r="K132" s="410"/>
      <c r="L132" s="468">
        <v>24708</v>
      </c>
      <c r="M132" s="478"/>
      <c r="N132" s="890" t="s">
        <v>49</v>
      </c>
      <c r="O132" s="987" t="s">
        <v>39</v>
      </c>
      <c r="P132" s="987"/>
      <c r="Q132" s="1483"/>
      <c r="R132" s="1483"/>
      <c r="S132" s="1483"/>
      <c r="T132" s="1483"/>
      <c r="U132" s="1483"/>
      <c r="V132" s="1483"/>
      <c r="W132" s="1477"/>
      <c r="X132" s="1617"/>
      <c r="Y132" s="1940"/>
    </row>
    <row r="133" spans="1:26" ht="14.25" x14ac:dyDescent="0.2">
      <c r="A133" s="636" t="s">
        <v>327</v>
      </c>
      <c r="B133" s="429" t="s">
        <v>58</v>
      </c>
      <c r="C133" s="1472" t="s">
        <v>392</v>
      </c>
      <c r="D133" s="1497" t="s">
        <v>1233</v>
      </c>
      <c r="E133" s="897" t="s">
        <v>4526</v>
      </c>
      <c r="F133" s="402">
        <f ca="1">DATEDIF(W133,$N$5,"Y")</f>
        <v>28</v>
      </c>
      <c r="G133" s="402">
        <f ca="1">DATEDIF(W133,$N$5,"YM")</f>
        <v>9</v>
      </c>
      <c r="H133" s="897" t="s">
        <v>40</v>
      </c>
      <c r="I133" s="897"/>
      <c r="J133" s="897" t="s">
        <v>393</v>
      </c>
      <c r="K133" s="708" t="s">
        <v>190</v>
      </c>
      <c r="L133" s="708" t="s">
        <v>43</v>
      </c>
      <c r="M133" s="486"/>
      <c r="N133" s="706" t="s">
        <v>44</v>
      </c>
      <c r="O133" s="987" t="s">
        <v>59</v>
      </c>
      <c r="P133" s="987"/>
      <c r="Q133" s="1712" t="s">
        <v>3512</v>
      </c>
      <c r="R133" s="1712" t="s">
        <v>34</v>
      </c>
      <c r="S133" s="1712" t="s">
        <v>3513</v>
      </c>
      <c r="T133" s="1712" t="s">
        <v>3514</v>
      </c>
      <c r="U133" s="1712"/>
      <c r="V133" s="1712" t="s">
        <v>3515</v>
      </c>
      <c r="W133" s="1477">
        <v>33664</v>
      </c>
      <c r="X133" s="1617" t="s">
        <v>2494</v>
      </c>
      <c r="Y133" s="1939">
        <f ca="1">DATEDIF(L134,$Y$8,"Y")</f>
        <v>53</v>
      </c>
    </row>
    <row r="134" spans="1:26" ht="15" thickBot="1" x14ac:dyDescent="0.25">
      <c r="A134" s="869"/>
      <c r="B134" s="1522"/>
      <c r="C134" s="1093" t="s">
        <v>394</v>
      </c>
      <c r="D134" s="499" t="str">
        <f>SDM!F210</f>
        <v>01/04/2018</v>
      </c>
      <c r="E134" s="1014" t="s">
        <v>4518</v>
      </c>
      <c r="F134" s="403"/>
      <c r="G134" s="403"/>
      <c r="H134" s="457"/>
      <c r="I134" s="457"/>
      <c r="J134" s="457" t="s">
        <v>270</v>
      </c>
      <c r="K134" s="405"/>
      <c r="L134" s="458">
        <v>24611</v>
      </c>
      <c r="M134" s="459"/>
      <c r="N134" s="637" t="s">
        <v>49</v>
      </c>
      <c r="O134" s="987" t="s">
        <v>111</v>
      </c>
      <c r="P134" s="987"/>
      <c r="Q134" s="1483"/>
      <c r="R134" s="1483"/>
      <c r="S134" s="1483"/>
      <c r="T134" s="1483"/>
      <c r="U134" s="1483"/>
      <c r="V134" s="1483"/>
      <c r="W134" s="1477"/>
      <c r="X134" s="1617"/>
      <c r="Y134" s="1940"/>
    </row>
    <row r="135" spans="1:26" ht="14.25" x14ac:dyDescent="0.2">
      <c r="A135" s="636" t="s">
        <v>331</v>
      </c>
      <c r="B135" s="429" t="s">
        <v>70</v>
      </c>
      <c r="C135" s="1271" t="s">
        <v>4795</v>
      </c>
      <c r="D135" s="1497" t="s">
        <v>1233</v>
      </c>
      <c r="E135" s="441" t="s">
        <v>120</v>
      </c>
      <c r="F135" s="402">
        <f ca="1">DATEDIF(W135,$N$5,"Y")</f>
        <v>27</v>
      </c>
      <c r="G135" s="402">
        <f ca="1">DATEDIF(W135,$N$5,"YM")</f>
        <v>9</v>
      </c>
      <c r="H135" s="441" t="s">
        <v>40</v>
      </c>
      <c r="I135" s="441"/>
      <c r="J135" s="441" t="s">
        <v>238</v>
      </c>
      <c r="K135" s="440" t="s">
        <v>359</v>
      </c>
      <c r="L135" s="440" t="s">
        <v>360</v>
      </c>
      <c r="M135" s="442"/>
      <c r="N135" s="706" t="s">
        <v>44</v>
      </c>
      <c r="O135" s="987" t="s">
        <v>118</v>
      </c>
      <c r="P135" s="987"/>
      <c r="Q135" s="1709" t="s">
        <v>3469</v>
      </c>
      <c r="R135" s="1709" t="s">
        <v>34</v>
      </c>
      <c r="S135" s="1709" t="s">
        <v>3470</v>
      </c>
      <c r="T135" s="1709" t="s">
        <v>3471</v>
      </c>
      <c r="U135" s="1709"/>
      <c r="V135" s="1709" t="s">
        <v>3472</v>
      </c>
      <c r="W135" s="1477">
        <v>34029</v>
      </c>
      <c r="X135" s="1617" t="s">
        <v>2494</v>
      </c>
      <c r="Y135" s="1939">
        <f ca="1">DATEDIF(L136,$Y$8,"Y")</f>
        <v>50</v>
      </c>
    </row>
    <row r="136" spans="1:26" ht="15" thickBot="1" x14ac:dyDescent="0.25">
      <c r="A136" s="869"/>
      <c r="B136" s="1522"/>
      <c r="C136" s="1093" t="s">
        <v>361</v>
      </c>
      <c r="D136" s="499" t="str">
        <f>SDM!F290</f>
        <v>01/04/2018</v>
      </c>
      <c r="E136" s="1014" t="s">
        <v>4511</v>
      </c>
      <c r="F136" s="403"/>
      <c r="G136" s="403"/>
      <c r="H136" s="457"/>
      <c r="I136" s="457"/>
      <c r="J136" s="457" t="s">
        <v>74</v>
      </c>
      <c r="K136" s="405"/>
      <c r="L136" s="458">
        <v>25685</v>
      </c>
      <c r="M136" s="459"/>
      <c r="N136" s="637" t="s">
        <v>49</v>
      </c>
      <c r="O136" s="987" t="s">
        <v>127</v>
      </c>
      <c r="P136" s="987"/>
      <c r="Q136" s="1711"/>
      <c r="R136" s="1711"/>
      <c r="S136" s="1711"/>
      <c r="T136" s="1711"/>
      <c r="U136" s="1711"/>
      <c r="V136" s="1711"/>
      <c r="W136" s="1477"/>
      <c r="X136" s="1617"/>
      <c r="Y136" s="1940"/>
    </row>
    <row r="137" spans="1:26" s="805" customFormat="1" ht="14.25" x14ac:dyDescent="0.2">
      <c r="A137" s="636" t="s">
        <v>333</v>
      </c>
      <c r="B137" s="429" t="s">
        <v>38</v>
      </c>
      <c r="C137" s="1515" t="s">
        <v>439</v>
      </c>
      <c r="D137" s="1497" t="s">
        <v>1233</v>
      </c>
      <c r="E137" s="1012" t="s">
        <v>2801</v>
      </c>
      <c r="F137" s="402">
        <f ca="1">DATEDIF(W137,$N$5,"Y")</f>
        <v>11</v>
      </c>
      <c r="G137" s="402">
        <f ca="1">DATEDIF(W137,$N$5,"YM")</f>
        <v>9</v>
      </c>
      <c r="H137" s="1017" t="s">
        <v>40</v>
      </c>
      <c r="I137" s="1018"/>
      <c r="J137" s="441" t="s">
        <v>41</v>
      </c>
      <c r="K137" s="896" t="s">
        <v>2451</v>
      </c>
      <c r="L137" s="1019" t="s">
        <v>385</v>
      </c>
      <c r="M137" s="714"/>
      <c r="N137" s="706" t="s">
        <v>44</v>
      </c>
      <c r="O137" s="987" t="s">
        <v>129</v>
      </c>
      <c r="P137" s="987"/>
      <c r="Q137" s="1482" t="s">
        <v>3558</v>
      </c>
      <c r="R137" s="1482" t="s">
        <v>50</v>
      </c>
      <c r="S137" s="1482" t="s">
        <v>3559</v>
      </c>
      <c r="T137" s="1482" t="s">
        <v>3560</v>
      </c>
      <c r="U137" s="1482"/>
      <c r="V137" s="1482" t="s">
        <v>3561</v>
      </c>
      <c r="W137" s="1477">
        <v>39873</v>
      </c>
      <c r="X137" s="1617" t="s">
        <v>2493</v>
      </c>
      <c r="Y137" s="1939">
        <f ca="1">DATEDIF(L138,$Y$8,"Y")</f>
        <v>45</v>
      </c>
      <c r="Z137" s="620"/>
    </row>
    <row r="138" spans="1:26" ht="15" thickBot="1" x14ac:dyDescent="0.25">
      <c r="A138" s="869"/>
      <c r="B138" s="1522"/>
      <c r="C138" s="1530" t="s">
        <v>440</v>
      </c>
      <c r="D138" s="1500" t="str">
        <f>SDM!F261</f>
        <v>01/04/2018</v>
      </c>
      <c r="E138" s="1014" t="s">
        <v>4511</v>
      </c>
      <c r="F138" s="403"/>
      <c r="G138" s="403"/>
      <c r="H138" s="1020"/>
      <c r="I138" s="1021"/>
      <c r="J138" s="446" t="s">
        <v>48</v>
      </c>
      <c r="K138" s="1022"/>
      <c r="L138" s="1023">
        <v>27450</v>
      </c>
      <c r="M138" s="1024"/>
      <c r="N138" s="890" t="s">
        <v>49</v>
      </c>
      <c r="O138" s="987" t="s">
        <v>132</v>
      </c>
      <c r="P138" s="987"/>
      <c r="Q138" s="1483"/>
      <c r="R138" s="1483"/>
      <c r="S138" s="1483"/>
      <c r="T138" s="1483"/>
      <c r="U138" s="1483"/>
      <c r="V138" s="1483"/>
      <c r="W138" s="1477"/>
      <c r="X138" s="1617"/>
      <c r="Y138" s="1940"/>
    </row>
    <row r="139" spans="1:26" s="805" customFormat="1" ht="14.25" x14ac:dyDescent="0.2">
      <c r="A139" s="636" t="s">
        <v>339</v>
      </c>
      <c r="B139" s="429" t="s">
        <v>192</v>
      </c>
      <c r="C139" s="1515" t="s">
        <v>455</v>
      </c>
      <c r="D139" s="1497" t="s">
        <v>1233</v>
      </c>
      <c r="E139" s="895" t="s">
        <v>95</v>
      </c>
      <c r="F139" s="402">
        <f ca="1">DATEDIF(W139,$N$5,"Y")</f>
        <v>13</v>
      </c>
      <c r="G139" s="402">
        <f ca="1">DATEDIF(W139,$N$5,"YM")</f>
        <v>11</v>
      </c>
      <c r="H139" s="1017" t="s">
        <v>40</v>
      </c>
      <c r="I139" s="1018"/>
      <c r="J139" s="895" t="s">
        <v>41</v>
      </c>
      <c r="K139" s="896" t="s">
        <v>2462</v>
      </c>
      <c r="L139" s="887" t="s">
        <v>144</v>
      </c>
      <c r="M139" s="506"/>
      <c r="N139" s="706" t="s">
        <v>44</v>
      </c>
      <c r="O139" s="987" t="s">
        <v>137</v>
      </c>
      <c r="P139" s="987"/>
      <c r="Q139" s="1717" t="s">
        <v>3569</v>
      </c>
      <c r="R139" s="1717" t="s">
        <v>50</v>
      </c>
      <c r="S139" s="1717" t="s">
        <v>3570</v>
      </c>
      <c r="T139" s="1717" t="s">
        <v>3571</v>
      </c>
      <c r="U139" s="1717"/>
      <c r="V139" s="1717" t="s">
        <v>3572</v>
      </c>
      <c r="W139" s="1477">
        <v>39083</v>
      </c>
      <c r="X139" s="1617" t="s">
        <v>2493</v>
      </c>
      <c r="Y139" s="1939">
        <f ca="1">DATEDIF(L140,$Y$8,"Y")</f>
        <v>53</v>
      </c>
      <c r="Z139" s="620"/>
    </row>
    <row r="140" spans="1:26" s="805" customFormat="1" ht="15" thickBot="1" x14ac:dyDescent="0.25">
      <c r="A140" s="869"/>
      <c r="B140" s="1522"/>
      <c r="C140" s="1516" t="s">
        <v>456</v>
      </c>
      <c r="D140" s="1500" t="str">
        <f>SDM!F263</f>
        <v>01/10/2018</v>
      </c>
      <c r="E140" s="1025" t="s">
        <v>457</v>
      </c>
      <c r="F140" s="403"/>
      <c r="G140" s="403"/>
      <c r="H140" s="1026"/>
      <c r="I140" s="1027"/>
      <c r="J140" s="1028" t="s">
        <v>441</v>
      </c>
      <c r="K140" s="1029"/>
      <c r="L140" s="886">
        <v>24496</v>
      </c>
      <c r="M140" s="1030"/>
      <c r="N140" s="1015" t="s">
        <v>49</v>
      </c>
      <c r="O140" s="987" t="s">
        <v>139</v>
      </c>
      <c r="P140" s="987"/>
      <c r="Q140" s="780"/>
      <c r="R140" s="780"/>
      <c r="S140" s="780"/>
      <c r="T140" s="780"/>
      <c r="U140" s="780"/>
      <c r="V140" s="780"/>
      <c r="W140" s="1477"/>
      <c r="X140" s="1617"/>
      <c r="Y140" s="1940"/>
      <c r="Z140" s="620"/>
    </row>
    <row r="141" spans="1:26" ht="14.25" x14ac:dyDescent="0.2">
      <c r="A141" s="636" t="s">
        <v>344</v>
      </c>
      <c r="B141" s="429" t="s">
        <v>169</v>
      </c>
      <c r="C141" s="1472" t="s">
        <v>4805</v>
      </c>
      <c r="D141" s="1497" t="s">
        <v>1233</v>
      </c>
      <c r="E141" s="897" t="s">
        <v>120</v>
      </c>
      <c r="F141" s="402">
        <f ca="1">DATEDIF(W141,$N$5,"Y")</f>
        <v>15</v>
      </c>
      <c r="G141" s="402">
        <f ca="1">DATEDIF(W141,$N$5,"YM")</f>
        <v>11</v>
      </c>
      <c r="H141" s="894" t="s">
        <v>40</v>
      </c>
      <c r="I141" s="894"/>
      <c r="J141" s="894" t="s">
        <v>238</v>
      </c>
      <c r="K141" s="708" t="s">
        <v>299</v>
      </c>
      <c r="L141" s="708" t="s">
        <v>76</v>
      </c>
      <c r="M141" s="999"/>
      <c r="N141" s="706" t="s">
        <v>44</v>
      </c>
      <c r="O141" s="987" t="s">
        <v>147</v>
      </c>
      <c r="P141" s="987"/>
      <c r="Q141" s="1709" t="s">
        <v>3516</v>
      </c>
      <c r="R141" s="1709" t="s">
        <v>50</v>
      </c>
      <c r="S141" s="1709" t="s">
        <v>3517</v>
      </c>
      <c r="T141" s="1709" t="s">
        <v>3518</v>
      </c>
      <c r="U141" s="1709"/>
      <c r="V141" s="1709" t="s">
        <v>3519</v>
      </c>
      <c r="W141" s="1477">
        <v>38353</v>
      </c>
      <c r="X141" s="1617" t="s">
        <v>2493</v>
      </c>
      <c r="Y141" s="1939">
        <f ca="1">DATEDIF(L142,$Y$8,"Y")</f>
        <v>49</v>
      </c>
    </row>
    <row r="142" spans="1:26" ht="15" thickBot="1" x14ac:dyDescent="0.25">
      <c r="A142" s="869"/>
      <c r="B142" s="1522"/>
      <c r="C142" s="1495" t="s">
        <v>396</v>
      </c>
      <c r="D142" s="1500" t="str">
        <f>SDM!F342</f>
        <v>01/10/2018</v>
      </c>
      <c r="E142" s="470" t="s">
        <v>4780</v>
      </c>
      <c r="F142" s="403"/>
      <c r="G142" s="403"/>
      <c r="H142" s="477"/>
      <c r="I142" s="477"/>
      <c r="J142" s="477" t="s">
        <v>168</v>
      </c>
      <c r="K142" s="410"/>
      <c r="L142" s="468">
        <v>26150</v>
      </c>
      <c r="M142" s="478"/>
      <c r="N142" s="1015" t="s">
        <v>49</v>
      </c>
      <c r="O142" s="987" t="s">
        <v>149</v>
      </c>
      <c r="P142" s="987"/>
      <c r="Q142" s="1711"/>
      <c r="R142" s="1711"/>
      <c r="S142" s="1711"/>
      <c r="T142" s="1711"/>
      <c r="U142" s="1711"/>
      <c r="V142" s="1711"/>
      <c r="W142" s="1477"/>
      <c r="X142" s="1617"/>
      <c r="Y142" s="1940"/>
    </row>
    <row r="143" spans="1:26" ht="14.25" x14ac:dyDescent="0.2">
      <c r="A143" s="636" t="s">
        <v>348</v>
      </c>
      <c r="B143" s="429" t="s">
        <v>195</v>
      </c>
      <c r="C143" s="1472" t="s">
        <v>2827</v>
      </c>
      <c r="D143" s="1497" t="s">
        <v>1233</v>
      </c>
      <c r="E143" s="897" t="s">
        <v>422</v>
      </c>
      <c r="F143" s="402">
        <f ca="1">DATEDIF(W143,$N$5,"Y")</f>
        <v>27</v>
      </c>
      <c r="G143" s="402">
        <f ca="1">DATEDIF(W143,$N$5,"YM")</f>
        <v>9</v>
      </c>
      <c r="H143" s="479" t="s">
        <v>96</v>
      </c>
      <c r="I143" s="897"/>
      <c r="J143" s="897" t="s">
        <v>423</v>
      </c>
      <c r="K143" s="892" t="s">
        <v>2454</v>
      </c>
      <c r="L143" s="708" t="s">
        <v>54</v>
      </c>
      <c r="M143" s="486"/>
      <c r="N143" s="706" t="s">
        <v>44</v>
      </c>
      <c r="O143" s="987" t="s">
        <v>280</v>
      </c>
      <c r="P143" s="987"/>
      <c r="Q143" s="1712" t="s">
        <v>3544</v>
      </c>
      <c r="R143" s="1712" t="s">
        <v>34</v>
      </c>
      <c r="S143" s="1712" t="s">
        <v>3545</v>
      </c>
      <c r="T143" s="1712" t="s">
        <v>3546</v>
      </c>
      <c r="U143" s="1712"/>
      <c r="V143" s="1712" t="s">
        <v>3547</v>
      </c>
      <c r="W143" s="1477">
        <v>34029</v>
      </c>
      <c r="X143" s="1617" t="s">
        <v>2494</v>
      </c>
      <c r="Y143" s="1939">
        <f ca="1">DATEDIF(L144,$Y$8,"Y")</f>
        <v>50</v>
      </c>
    </row>
    <row r="144" spans="1:26" ht="15" thickBot="1" x14ac:dyDescent="0.25">
      <c r="A144" s="869"/>
      <c r="B144" s="1522"/>
      <c r="C144" s="1514" t="s">
        <v>424</v>
      </c>
      <c r="D144" s="451" t="str">
        <f>SDM!F316</f>
        <v>01/04/2019</v>
      </c>
      <c r="E144" s="445" t="s">
        <v>425</v>
      </c>
      <c r="F144" s="403"/>
      <c r="G144" s="403"/>
      <c r="H144" s="487" t="s">
        <v>203</v>
      </c>
      <c r="I144" s="446"/>
      <c r="J144" s="446" t="s">
        <v>48</v>
      </c>
      <c r="K144" s="403"/>
      <c r="L144" s="447">
        <v>25678</v>
      </c>
      <c r="M144" s="448"/>
      <c r="N144" s="1015" t="s">
        <v>49</v>
      </c>
      <c r="O144" s="987" t="s">
        <v>286</v>
      </c>
      <c r="P144" s="987"/>
      <c r="Q144" s="1483"/>
      <c r="R144" s="1483"/>
      <c r="S144" s="1483"/>
      <c r="T144" s="1483"/>
      <c r="U144" s="1483"/>
      <c r="V144" s="1483"/>
      <c r="W144" s="1477"/>
      <c r="X144" s="1617"/>
      <c r="Y144" s="1940"/>
    </row>
    <row r="145" spans="1:25" ht="14.25" x14ac:dyDescent="0.2">
      <c r="A145" s="636" t="s">
        <v>352</v>
      </c>
      <c r="B145" s="429" t="s">
        <v>130</v>
      </c>
      <c r="C145" s="1271" t="s">
        <v>469</v>
      </c>
      <c r="D145" s="1497" t="s">
        <v>1233</v>
      </c>
      <c r="E145" s="441" t="s">
        <v>5066</v>
      </c>
      <c r="F145" s="402">
        <f ca="1">DATEDIF(W145,$N$5,"Y")</f>
        <v>37</v>
      </c>
      <c r="G145" s="402">
        <f ca="1">DATEDIF(W145,$N$5,"YM")</f>
        <v>9</v>
      </c>
      <c r="H145" s="441" t="s">
        <v>40</v>
      </c>
      <c r="I145" s="441"/>
      <c r="J145" s="441" t="s">
        <v>470</v>
      </c>
      <c r="K145" s="440" t="s">
        <v>406</v>
      </c>
      <c r="L145" s="440" t="s">
        <v>201</v>
      </c>
      <c r="M145" s="723"/>
      <c r="N145" s="706" t="s">
        <v>44</v>
      </c>
      <c r="O145" s="987">
        <v>11</v>
      </c>
      <c r="P145" s="987"/>
      <c r="Q145" s="1712" t="s">
        <v>3581</v>
      </c>
      <c r="R145" s="1712" t="s">
        <v>34</v>
      </c>
      <c r="S145" s="1712" t="s">
        <v>3582</v>
      </c>
      <c r="T145" s="1712" t="s">
        <v>3583</v>
      </c>
      <c r="U145" s="1712"/>
      <c r="V145" s="1712" t="s">
        <v>3584</v>
      </c>
      <c r="W145" s="1477">
        <v>30376</v>
      </c>
      <c r="X145" s="1617" t="s">
        <v>2494</v>
      </c>
      <c r="Y145" s="1939">
        <f ca="1">DATEDIF(L146,$Y$8,"Y")</f>
        <v>46</v>
      </c>
    </row>
    <row r="146" spans="1:25" ht="15" thickBot="1" x14ac:dyDescent="0.25">
      <c r="A146" s="869"/>
      <c r="B146" s="1522"/>
      <c r="C146" s="1495" t="s">
        <v>471</v>
      </c>
      <c r="D146" s="451" t="str">
        <f>SDM!F163</f>
        <v>01/04/2019</v>
      </c>
      <c r="E146" s="470" t="s">
        <v>5067</v>
      </c>
      <c r="F146" s="403"/>
      <c r="G146" s="403"/>
      <c r="H146" s="462"/>
      <c r="I146" s="462"/>
      <c r="J146" s="462" t="s">
        <v>74</v>
      </c>
      <c r="K146" s="410"/>
      <c r="L146" s="468">
        <v>27279</v>
      </c>
      <c r="M146" s="1031"/>
      <c r="N146" s="1015" t="s">
        <v>49</v>
      </c>
      <c r="O146" s="987">
        <v>12</v>
      </c>
      <c r="P146" s="987"/>
      <c r="Q146" s="1483"/>
      <c r="R146" s="1483"/>
      <c r="S146" s="1483"/>
      <c r="T146" s="1483"/>
      <c r="U146" s="1483"/>
      <c r="V146" s="1483"/>
      <c r="W146" s="1477"/>
      <c r="X146" s="1617"/>
      <c r="Y146" s="1940"/>
    </row>
    <row r="147" spans="1:25" ht="14.25" x14ac:dyDescent="0.2">
      <c r="A147" s="636" t="s">
        <v>358</v>
      </c>
      <c r="B147" s="429" t="s">
        <v>204</v>
      </c>
      <c r="C147" s="1271" t="s">
        <v>2789</v>
      </c>
      <c r="D147" s="1497" t="s">
        <v>1233</v>
      </c>
      <c r="E147" s="441" t="s">
        <v>120</v>
      </c>
      <c r="F147" s="402">
        <f ca="1">DATEDIF(W147,$N$5,"Y")</f>
        <v>26</v>
      </c>
      <c r="G147" s="402">
        <f ca="1">DATEDIF(W147,$N$5,"YM")</f>
        <v>9</v>
      </c>
      <c r="H147" s="441" t="s">
        <v>40</v>
      </c>
      <c r="I147" s="441"/>
      <c r="J147" s="441" t="s">
        <v>238</v>
      </c>
      <c r="K147" s="440" t="s">
        <v>122</v>
      </c>
      <c r="L147" s="440" t="s">
        <v>473</v>
      </c>
      <c r="M147" s="723"/>
      <c r="N147" s="706" t="s">
        <v>44</v>
      </c>
      <c r="O147" s="987">
        <v>13</v>
      </c>
      <c r="P147" s="987"/>
      <c r="Q147" s="1709" t="s">
        <v>3585</v>
      </c>
      <c r="R147" s="1709" t="s">
        <v>34</v>
      </c>
      <c r="S147" s="1709" t="s">
        <v>3586</v>
      </c>
      <c r="T147" s="1709" t="s">
        <v>3587</v>
      </c>
      <c r="U147" s="1709"/>
      <c r="V147" s="1709" t="s">
        <v>3588</v>
      </c>
      <c r="W147" s="1477">
        <v>34394</v>
      </c>
      <c r="X147" s="1617" t="s">
        <v>2494</v>
      </c>
      <c r="Y147" s="1939">
        <f ca="1">DATEDIF(L148,$Y$8,"Y")</f>
        <v>47</v>
      </c>
    </row>
    <row r="148" spans="1:25" ht="15" thickBot="1" x14ac:dyDescent="0.25">
      <c r="A148" s="869"/>
      <c r="B148" s="1522"/>
      <c r="C148" s="1495" t="s">
        <v>474</v>
      </c>
      <c r="D148" s="451" t="str">
        <f>SDM!F291</f>
        <v>01/04/2019</v>
      </c>
      <c r="E148" s="470" t="s">
        <v>5067</v>
      </c>
      <c r="F148" s="403"/>
      <c r="G148" s="403"/>
      <c r="H148" s="462"/>
      <c r="I148" s="462"/>
      <c r="J148" s="462" t="s">
        <v>168</v>
      </c>
      <c r="K148" s="410"/>
      <c r="L148" s="468">
        <v>26995</v>
      </c>
      <c r="M148" s="1031"/>
      <c r="N148" s="1015" t="s">
        <v>49</v>
      </c>
      <c r="O148" s="987">
        <v>14</v>
      </c>
      <c r="P148" s="987"/>
      <c r="Q148" s="1711"/>
      <c r="R148" s="1711"/>
      <c r="S148" s="1711"/>
      <c r="T148" s="1711"/>
      <c r="U148" s="1711"/>
      <c r="V148" s="1711"/>
      <c r="W148" s="1477"/>
      <c r="X148" s="1617"/>
      <c r="Y148" s="1940"/>
    </row>
    <row r="149" spans="1:25" ht="14.25" x14ac:dyDescent="0.2">
      <c r="A149" s="636" t="s">
        <v>362</v>
      </c>
      <c r="B149" s="429" t="s">
        <v>208</v>
      </c>
      <c r="C149" s="1093" t="s">
        <v>5362</v>
      </c>
      <c r="D149" s="1497" t="s">
        <v>1233</v>
      </c>
      <c r="E149" s="1287" t="s">
        <v>69</v>
      </c>
      <c r="F149" s="402">
        <f ca="1">DATEDIF(W149,$N$5,"Y")</f>
        <v>20</v>
      </c>
      <c r="G149" s="402">
        <f ca="1">DATEDIF(W149,$N$5,"YM")</f>
        <v>0</v>
      </c>
      <c r="H149" s="457"/>
      <c r="I149" s="457"/>
      <c r="J149" s="457" t="s">
        <v>5364</v>
      </c>
      <c r="K149" s="405">
        <v>1995</v>
      </c>
      <c r="L149" s="458" t="s">
        <v>309</v>
      </c>
      <c r="M149" s="528"/>
      <c r="N149" s="706" t="s">
        <v>44</v>
      </c>
      <c r="O149" s="987"/>
      <c r="P149" s="987"/>
      <c r="Q149" s="1718"/>
      <c r="R149" s="1718"/>
      <c r="S149" s="1718"/>
      <c r="T149" s="1718"/>
      <c r="U149" s="1718"/>
      <c r="V149" s="1718"/>
      <c r="W149" s="1477">
        <v>36861</v>
      </c>
      <c r="X149" s="1617" t="s">
        <v>2493</v>
      </c>
      <c r="Y149" s="1939">
        <f ca="1">DATEDIF(L150,$Y$8,"Y")</f>
        <v>52</v>
      </c>
    </row>
    <row r="150" spans="1:25" s="1883" customFormat="1" ht="15" thickBot="1" x14ac:dyDescent="0.25">
      <c r="A150" s="869"/>
      <c r="B150" s="1522"/>
      <c r="C150" s="1495" t="s">
        <v>5363</v>
      </c>
      <c r="D150" s="451" t="str">
        <f>SDM!F203</f>
        <v>01/04/2016</v>
      </c>
      <c r="E150" s="470" t="s">
        <v>5530</v>
      </c>
      <c r="F150" s="403"/>
      <c r="G150" s="403"/>
      <c r="H150" s="462"/>
      <c r="I150" s="462"/>
      <c r="J150" s="462" t="s">
        <v>74</v>
      </c>
      <c r="K150" s="410"/>
      <c r="L150" s="468">
        <v>25155</v>
      </c>
      <c r="M150" s="1116"/>
      <c r="N150" s="1015" t="s">
        <v>49</v>
      </c>
      <c r="O150" s="1562"/>
      <c r="P150" s="1562"/>
      <c r="Q150" s="1719"/>
      <c r="R150" s="1719"/>
      <c r="S150" s="1719"/>
      <c r="T150" s="1719"/>
      <c r="U150" s="1719"/>
      <c r="V150" s="1719"/>
      <c r="W150" s="1477"/>
      <c r="X150" s="1617"/>
      <c r="Y150" s="1940"/>
    </row>
    <row r="151" spans="1:25" ht="14.25" x14ac:dyDescent="0.2">
      <c r="A151" s="636" t="s">
        <v>365</v>
      </c>
      <c r="B151" s="429" t="s">
        <v>213</v>
      </c>
      <c r="C151" s="1472" t="s">
        <v>2790</v>
      </c>
      <c r="D151" s="1497" t="s">
        <v>1233</v>
      </c>
      <c r="E151" s="897" t="s">
        <v>120</v>
      </c>
      <c r="F151" s="402">
        <f ca="1">DATEDIF(W151,$N$5,"Y")</f>
        <v>20</v>
      </c>
      <c r="G151" s="402">
        <f ca="1">DATEDIF(W151,$N$5,"YM")</f>
        <v>9</v>
      </c>
      <c r="H151" s="894" t="s">
        <v>40</v>
      </c>
      <c r="I151" s="894"/>
      <c r="J151" s="894" t="s">
        <v>238</v>
      </c>
      <c r="K151" s="708" t="s">
        <v>122</v>
      </c>
      <c r="L151" s="708" t="s">
        <v>403</v>
      </c>
      <c r="M151" s="999"/>
      <c r="N151" s="706" t="s">
        <v>44</v>
      </c>
      <c r="O151" s="987">
        <v>35</v>
      </c>
      <c r="P151" s="987"/>
      <c r="Q151" s="1712" t="s">
        <v>3621</v>
      </c>
      <c r="R151" s="1712" t="s">
        <v>50</v>
      </c>
      <c r="S151" s="1712" t="s">
        <v>3622</v>
      </c>
      <c r="T151" s="1712" t="s">
        <v>3623</v>
      </c>
      <c r="U151" s="1712"/>
      <c r="V151" s="1712" t="s">
        <v>3624</v>
      </c>
      <c r="W151" s="1477">
        <v>36586</v>
      </c>
      <c r="X151" s="1617" t="s">
        <v>2493</v>
      </c>
      <c r="Y151" s="1939">
        <f ca="1">DATEDIF(L152,$Y$8,"Y")</f>
        <v>43</v>
      </c>
    </row>
    <row r="152" spans="1:25" ht="15" thickBot="1" x14ac:dyDescent="0.25">
      <c r="A152" s="869"/>
      <c r="B152" s="1522"/>
      <c r="C152" s="1495" t="s">
        <v>506</v>
      </c>
      <c r="D152" s="1098" t="str">
        <f>SDM!F358</f>
        <v>01/10/2019</v>
      </c>
      <c r="E152" s="470" t="s">
        <v>5446</v>
      </c>
      <c r="F152" s="403"/>
      <c r="G152" s="403"/>
      <c r="H152" s="477"/>
      <c r="I152" s="477"/>
      <c r="J152" s="473" t="s">
        <v>168</v>
      </c>
      <c r="K152" s="410"/>
      <c r="L152" s="468">
        <v>28117</v>
      </c>
      <c r="M152" s="478"/>
      <c r="N152" s="1050" t="s">
        <v>49</v>
      </c>
      <c r="O152" s="987">
        <v>36</v>
      </c>
      <c r="P152" s="987"/>
      <c r="Q152" s="1483"/>
      <c r="R152" s="1483"/>
      <c r="S152" s="1483"/>
      <c r="T152" s="1483"/>
      <c r="U152" s="1483"/>
      <c r="V152" s="1483"/>
      <c r="W152" s="1477"/>
      <c r="X152" s="1617"/>
      <c r="Y152" s="1940"/>
    </row>
    <row r="153" spans="1:25" ht="14.25" x14ac:dyDescent="0.2">
      <c r="A153" s="636" t="s">
        <v>369</v>
      </c>
      <c r="B153" s="429" t="s">
        <v>219</v>
      </c>
      <c r="C153" s="1271" t="s">
        <v>2826</v>
      </c>
      <c r="D153" s="1497" t="s">
        <v>1233</v>
      </c>
      <c r="E153" s="897" t="s">
        <v>120</v>
      </c>
      <c r="F153" s="402">
        <f ca="1">DATEDIF(W153,$N$5,"Y")</f>
        <v>25</v>
      </c>
      <c r="G153" s="402">
        <f ca="1">DATEDIF(W153,$N$5,"YM")</f>
        <v>9</v>
      </c>
      <c r="H153" s="479" t="s">
        <v>40</v>
      </c>
      <c r="I153" s="479"/>
      <c r="J153" s="479" t="s">
        <v>238</v>
      </c>
      <c r="K153" s="440" t="s">
        <v>122</v>
      </c>
      <c r="L153" s="483" t="s">
        <v>82</v>
      </c>
      <c r="M153" s="480"/>
      <c r="N153" s="706" t="s">
        <v>44</v>
      </c>
      <c r="O153" s="987">
        <v>31</v>
      </c>
      <c r="P153" s="987"/>
      <c r="Q153" s="1712" t="s">
        <v>3613</v>
      </c>
      <c r="R153" s="1712" t="s">
        <v>34</v>
      </c>
      <c r="S153" s="1712" t="s">
        <v>3614</v>
      </c>
      <c r="T153" s="1712" t="s">
        <v>3615</v>
      </c>
      <c r="U153" s="1712"/>
      <c r="V153" s="1712" t="s">
        <v>3616</v>
      </c>
      <c r="W153" s="1477">
        <v>34759</v>
      </c>
      <c r="X153" s="1617" t="s">
        <v>2494</v>
      </c>
      <c r="Y153" s="1939">
        <f ca="1">DATEDIF(L154,$Y$8,"Y")</f>
        <v>45</v>
      </c>
    </row>
    <row r="154" spans="1:25" ht="15" thickBot="1" x14ac:dyDescent="0.25">
      <c r="A154" s="869"/>
      <c r="B154" s="1522"/>
      <c r="C154" s="1514" t="s">
        <v>501</v>
      </c>
      <c r="D154" s="1098" t="str">
        <f>SDM!F356</f>
        <v>01/10/2019</v>
      </c>
      <c r="E154" s="470" t="s">
        <v>5446</v>
      </c>
      <c r="F154" s="403"/>
      <c r="G154" s="403"/>
      <c r="H154" s="473"/>
      <c r="I154" s="473"/>
      <c r="J154" s="473" t="s">
        <v>168</v>
      </c>
      <c r="K154" s="403"/>
      <c r="L154" s="447">
        <v>27690</v>
      </c>
      <c r="M154" s="474"/>
      <c r="N154" s="1050" t="s">
        <v>49</v>
      </c>
      <c r="O154" s="987">
        <v>32</v>
      </c>
      <c r="P154" s="987"/>
      <c r="Q154" s="1483"/>
      <c r="R154" s="1483"/>
      <c r="S154" s="1483"/>
      <c r="T154" s="1483"/>
      <c r="U154" s="1483"/>
      <c r="V154" s="1483"/>
      <c r="W154" s="1477"/>
      <c r="X154" s="1617"/>
      <c r="Y154" s="1940"/>
    </row>
    <row r="155" spans="1:25" ht="14.25" x14ac:dyDescent="0.2">
      <c r="A155" s="636" t="s">
        <v>372</v>
      </c>
      <c r="B155" s="429" t="s">
        <v>224</v>
      </c>
      <c r="C155" s="1271" t="s">
        <v>2824</v>
      </c>
      <c r="D155" s="1497" t="s">
        <v>1233</v>
      </c>
      <c r="E155" s="897" t="s">
        <v>120</v>
      </c>
      <c r="F155" s="402">
        <f ca="1">DATEDIF(W155,$N$5,"Y")</f>
        <v>20</v>
      </c>
      <c r="G155" s="402">
        <f ca="1">DATEDIF(W155,$N$5,"YM")</f>
        <v>9</v>
      </c>
      <c r="H155" s="479" t="s">
        <v>40</v>
      </c>
      <c r="I155" s="479"/>
      <c r="J155" s="479" t="s">
        <v>238</v>
      </c>
      <c r="K155" s="440" t="s">
        <v>62</v>
      </c>
      <c r="L155" s="440" t="s">
        <v>54</v>
      </c>
      <c r="M155" s="480"/>
      <c r="N155" s="706" t="s">
        <v>44</v>
      </c>
      <c r="O155" s="987">
        <v>45</v>
      </c>
      <c r="P155" s="987"/>
      <c r="Q155" s="1709" t="s">
        <v>3641</v>
      </c>
      <c r="R155" s="1709" t="s">
        <v>34</v>
      </c>
      <c r="S155" s="1709" t="s">
        <v>3642</v>
      </c>
      <c r="T155" s="1709" t="s">
        <v>3643</v>
      </c>
      <c r="U155" s="1709"/>
      <c r="V155" s="1709" t="s">
        <v>3644</v>
      </c>
      <c r="W155" s="1477">
        <v>36586</v>
      </c>
      <c r="X155" s="1617" t="s">
        <v>2494</v>
      </c>
      <c r="Y155" s="1939">
        <f ca="1">DATEDIF(L156,$Y$8,"Y")</f>
        <v>47</v>
      </c>
    </row>
    <row r="156" spans="1:25" ht="15" thickBot="1" x14ac:dyDescent="0.25">
      <c r="A156" s="869"/>
      <c r="B156" s="1522"/>
      <c r="C156" s="1495" t="s">
        <v>520</v>
      </c>
      <c r="D156" s="1098" t="str">
        <f>SDM!F360</f>
        <v>01/10/2019</v>
      </c>
      <c r="E156" s="470" t="s">
        <v>5446</v>
      </c>
      <c r="F156" s="403"/>
      <c r="G156" s="403"/>
      <c r="H156" s="477"/>
      <c r="I156" s="477"/>
      <c r="J156" s="477" t="s">
        <v>168</v>
      </c>
      <c r="K156" s="410"/>
      <c r="L156" s="467">
        <v>26931</v>
      </c>
      <c r="M156" s="478"/>
      <c r="N156" s="1050" t="s">
        <v>49</v>
      </c>
      <c r="O156" s="987">
        <v>46</v>
      </c>
      <c r="P156" s="987"/>
      <c r="Q156" s="1711"/>
      <c r="R156" s="1711"/>
      <c r="S156" s="1711"/>
      <c r="T156" s="1711"/>
      <c r="U156" s="1711"/>
      <c r="V156" s="1711"/>
      <c r="W156" s="1477"/>
      <c r="X156" s="1617"/>
      <c r="Y156" s="1940"/>
    </row>
    <row r="157" spans="1:25" ht="14.25" x14ac:dyDescent="0.2">
      <c r="A157" s="636" t="s">
        <v>374</v>
      </c>
      <c r="B157" s="429" t="s">
        <v>231</v>
      </c>
      <c r="C157" s="1472" t="s">
        <v>4927</v>
      </c>
      <c r="D157" s="1497" t="s">
        <v>1233</v>
      </c>
      <c r="E157" s="897" t="s">
        <v>120</v>
      </c>
      <c r="F157" s="402">
        <f ca="1">DATEDIF(W157,$N$5,"Y")</f>
        <v>21</v>
      </c>
      <c r="G157" s="402">
        <f ca="1">DATEDIF(W157,$N$5,"YM")</f>
        <v>9</v>
      </c>
      <c r="H157" s="894" t="s">
        <v>40</v>
      </c>
      <c r="I157" s="894"/>
      <c r="J157" s="894" t="s">
        <v>238</v>
      </c>
      <c r="K157" s="708" t="s">
        <v>122</v>
      </c>
      <c r="L157" s="1534" t="s">
        <v>76</v>
      </c>
      <c r="M157" s="999"/>
      <c r="N157" s="706" t="s">
        <v>44</v>
      </c>
      <c r="O157" s="987">
        <v>47</v>
      </c>
      <c r="P157" s="987"/>
      <c r="Q157" s="1712" t="s">
        <v>3645</v>
      </c>
      <c r="R157" s="1712" t="s">
        <v>50</v>
      </c>
      <c r="S157" s="1712" t="s">
        <v>3646</v>
      </c>
      <c r="T157" s="1712" t="s">
        <v>3647</v>
      </c>
      <c r="U157" s="1712"/>
      <c r="V157" s="1712" t="s">
        <v>3648</v>
      </c>
      <c r="W157" s="1477">
        <v>36220</v>
      </c>
      <c r="X157" s="1617" t="s">
        <v>2493</v>
      </c>
      <c r="Y157" s="1939">
        <f ca="1">DATEDIF(L158,$Y$8,"Y")</f>
        <v>51</v>
      </c>
    </row>
    <row r="158" spans="1:25" ht="15" thickBot="1" x14ac:dyDescent="0.25">
      <c r="A158" s="869"/>
      <c r="B158" s="1522"/>
      <c r="C158" s="1495" t="s">
        <v>522</v>
      </c>
      <c r="D158" s="1098" t="str">
        <f>SDM!F362</f>
        <v>01/10/2019</v>
      </c>
      <c r="E158" s="470" t="s">
        <v>5446</v>
      </c>
      <c r="F158" s="403"/>
      <c r="G158" s="403"/>
      <c r="H158" s="477"/>
      <c r="I158" s="477"/>
      <c r="J158" s="477" t="s">
        <v>168</v>
      </c>
      <c r="K158" s="410"/>
      <c r="L158" s="467" t="s">
        <v>4647</v>
      </c>
      <c r="M158" s="478"/>
      <c r="N158" s="1050" t="s">
        <v>49</v>
      </c>
      <c r="O158" s="987">
        <v>48</v>
      </c>
      <c r="P158" s="987"/>
      <c r="Q158" s="1483"/>
      <c r="R158" s="1483"/>
      <c r="S158" s="1483"/>
      <c r="T158" s="1483"/>
      <c r="U158" s="1483"/>
      <c r="V158" s="1483"/>
      <c r="W158" s="1477"/>
      <c r="X158" s="1617"/>
      <c r="Y158" s="1940"/>
    </row>
    <row r="159" spans="1:25" ht="14.25" x14ac:dyDescent="0.2">
      <c r="A159" s="636" t="s">
        <v>377</v>
      </c>
      <c r="B159" s="429" t="s">
        <v>233</v>
      </c>
      <c r="C159" s="1472" t="s">
        <v>2795</v>
      </c>
      <c r="D159" s="1497" t="s">
        <v>1233</v>
      </c>
      <c r="E159" s="897" t="s">
        <v>120</v>
      </c>
      <c r="F159" s="402">
        <f ca="1">DATEDIF(W159,$N$5,"Y")</f>
        <v>27</v>
      </c>
      <c r="G159" s="402">
        <f ca="1">DATEDIF(W159,$N$5,"YM")</f>
        <v>9</v>
      </c>
      <c r="H159" s="479" t="s">
        <v>40</v>
      </c>
      <c r="I159" s="479"/>
      <c r="J159" s="894" t="s">
        <v>238</v>
      </c>
      <c r="K159" s="440" t="s">
        <v>382</v>
      </c>
      <c r="L159" s="440" t="s">
        <v>54</v>
      </c>
      <c r="M159" s="480"/>
      <c r="N159" s="706" t="s">
        <v>44</v>
      </c>
      <c r="O159" s="987">
        <v>39</v>
      </c>
      <c r="P159" s="987"/>
      <c r="Q159" s="1712" t="s">
        <v>3629</v>
      </c>
      <c r="R159" s="1712" t="s">
        <v>50</v>
      </c>
      <c r="S159" s="1712" t="s">
        <v>3630</v>
      </c>
      <c r="T159" s="1712" t="s">
        <v>3631</v>
      </c>
      <c r="U159" s="1712"/>
      <c r="V159" s="1712" t="s">
        <v>3632</v>
      </c>
      <c r="W159" s="1477">
        <v>34029</v>
      </c>
      <c r="X159" s="1617" t="s">
        <v>2493</v>
      </c>
      <c r="Y159" s="1939">
        <f ca="1">DATEDIF(L160,$Y$8,"Y")</f>
        <v>50</v>
      </c>
    </row>
    <row r="160" spans="1:25" ht="15" thickBot="1" x14ac:dyDescent="0.25">
      <c r="A160" s="869"/>
      <c r="B160" s="1522"/>
      <c r="C160" s="1495" t="s">
        <v>514</v>
      </c>
      <c r="D160" s="1098" t="str">
        <f>SDM!F292</f>
        <v>01/10/2019</v>
      </c>
      <c r="E160" s="470" t="s">
        <v>5446</v>
      </c>
      <c r="F160" s="403"/>
      <c r="G160" s="403"/>
      <c r="H160" s="473"/>
      <c r="I160" s="473"/>
      <c r="J160" s="473" t="s">
        <v>168</v>
      </c>
      <c r="K160" s="403"/>
      <c r="L160" s="447">
        <v>25877</v>
      </c>
      <c r="M160" s="474"/>
      <c r="N160" s="1050" t="s">
        <v>49</v>
      </c>
      <c r="O160" s="987">
        <v>40</v>
      </c>
      <c r="P160" s="987"/>
      <c r="Q160" s="1483"/>
      <c r="R160" s="1483"/>
      <c r="S160" s="1483"/>
      <c r="T160" s="1483"/>
      <c r="U160" s="1483"/>
      <c r="V160" s="1483"/>
      <c r="W160" s="1477"/>
      <c r="X160" s="1617"/>
      <c r="Y160" s="1940"/>
    </row>
    <row r="161" spans="1:26" ht="14.25" x14ac:dyDescent="0.2">
      <c r="A161" s="636" t="s">
        <v>381</v>
      </c>
      <c r="B161" s="429" t="s">
        <v>237</v>
      </c>
      <c r="C161" s="1472" t="s">
        <v>2825</v>
      </c>
      <c r="D161" s="1497" t="s">
        <v>1233</v>
      </c>
      <c r="E161" s="897" t="s">
        <v>120</v>
      </c>
      <c r="F161" s="402">
        <f ca="1">DATEDIF(W161,$N$5,"Y")</f>
        <v>23</v>
      </c>
      <c r="G161" s="402">
        <f ca="1">DATEDIF(W161,$N$5,"YM")</f>
        <v>9</v>
      </c>
      <c r="H161" s="471" t="s">
        <v>40</v>
      </c>
      <c r="I161" s="471"/>
      <c r="J161" s="471" t="s">
        <v>238</v>
      </c>
      <c r="K161" s="405" t="s">
        <v>498</v>
      </c>
      <c r="L161" s="405" t="s">
        <v>252</v>
      </c>
      <c r="M161" s="471"/>
      <c r="N161" s="706" t="s">
        <v>44</v>
      </c>
      <c r="O161" s="987">
        <v>29</v>
      </c>
      <c r="P161" s="987"/>
      <c r="Q161" s="1709" t="s">
        <v>3609</v>
      </c>
      <c r="R161" s="1709" t="s">
        <v>34</v>
      </c>
      <c r="S161" s="1709" t="s">
        <v>3610</v>
      </c>
      <c r="T161" s="1709" t="s">
        <v>3611</v>
      </c>
      <c r="U161" s="1709"/>
      <c r="V161" s="1709" t="s">
        <v>3612</v>
      </c>
      <c r="W161" s="1477">
        <v>35490</v>
      </c>
      <c r="X161" s="1617" t="s">
        <v>2494</v>
      </c>
      <c r="Y161" s="1939">
        <f ca="1">DATEDIF(L162,$Y$8,"Y")</f>
        <v>46</v>
      </c>
    </row>
    <row r="162" spans="1:26" ht="15" thickBot="1" x14ac:dyDescent="0.25">
      <c r="A162" s="869"/>
      <c r="B162" s="1522"/>
      <c r="C162" s="1495" t="s">
        <v>499</v>
      </c>
      <c r="D162" s="1098" t="str">
        <f>SDM!F359</f>
        <v>01/10/2019</v>
      </c>
      <c r="E162" s="470" t="s">
        <v>5446</v>
      </c>
      <c r="F162" s="403"/>
      <c r="G162" s="403"/>
      <c r="H162" s="473"/>
      <c r="I162" s="473"/>
      <c r="J162" s="473" t="s">
        <v>168</v>
      </c>
      <c r="K162" s="403"/>
      <c r="L162" s="447">
        <v>27109</v>
      </c>
      <c r="M162" s="473"/>
      <c r="N162" s="1050" t="s">
        <v>49</v>
      </c>
      <c r="O162" s="987">
        <v>30</v>
      </c>
      <c r="P162" s="987"/>
      <c r="Q162" s="1711"/>
      <c r="R162" s="1711"/>
      <c r="S162" s="1711"/>
      <c r="T162" s="1711"/>
      <c r="U162" s="1711"/>
      <c r="V162" s="1711"/>
      <c r="W162" s="1477"/>
      <c r="X162" s="1617"/>
      <c r="Y162" s="1940"/>
    </row>
    <row r="163" spans="1:26" ht="14.25" x14ac:dyDescent="0.2">
      <c r="A163" s="636" t="s">
        <v>384</v>
      </c>
      <c r="B163" s="429" t="s">
        <v>242</v>
      </c>
      <c r="C163" s="1093" t="s">
        <v>449</v>
      </c>
      <c r="D163" s="1497" t="s">
        <v>1233</v>
      </c>
      <c r="E163" s="457" t="s">
        <v>450</v>
      </c>
      <c r="F163" s="402">
        <f ca="1">DATEDIF(W163,$N$5,"Y")</f>
        <v>21</v>
      </c>
      <c r="G163" s="402">
        <f ca="1">DATEDIF(W163,$N$5,"YM")</f>
        <v>9</v>
      </c>
      <c r="H163" s="471" t="s">
        <v>96</v>
      </c>
      <c r="I163" s="471"/>
      <c r="J163" s="471" t="s">
        <v>5714</v>
      </c>
      <c r="K163" s="405" t="s">
        <v>406</v>
      </c>
      <c r="L163" s="405" t="s">
        <v>451</v>
      </c>
      <c r="M163" s="528"/>
      <c r="N163" s="637" t="s">
        <v>44</v>
      </c>
      <c r="O163" s="987">
        <v>3</v>
      </c>
      <c r="P163" s="987"/>
      <c r="Q163" s="1712" t="s">
        <v>2837</v>
      </c>
      <c r="R163" s="1712" t="s">
        <v>50</v>
      </c>
      <c r="S163" s="1712" t="s">
        <v>3566</v>
      </c>
      <c r="T163" s="1712" t="s">
        <v>3567</v>
      </c>
      <c r="U163" s="1712"/>
      <c r="V163" s="1712" t="s">
        <v>3568</v>
      </c>
      <c r="W163" s="1477">
        <v>36220</v>
      </c>
      <c r="X163" s="1617" t="s">
        <v>2493</v>
      </c>
      <c r="Y163" s="1939">
        <f ca="1">DATEDIF(L164,$Y$8,"Y")</f>
        <v>53</v>
      </c>
    </row>
    <row r="164" spans="1:26" ht="15" thickBot="1" x14ac:dyDescent="0.25">
      <c r="A164" s="869"/>
      <c r="B164" s="1522"/>
      <c r="C164" s="1495" t="s">
        <v>452</v>
      </c>
      <c r="D164" s="1098" t="str">
        <f>SDM!F253</f>
        <v>01/10/2019</v>
      </c>
      <c r="E164" s="493">
        <v>36982</v>
      </c>
      <c r="F164" s="403"/>
      <c r="G164" s="403"/>
      <c r="H164" s="508" t="s">
        <v>453</v>
      </c>
      <c r="I164" s="477"/>
      <c r="J164" s="477" t="s">
        <v>48</v>
      </c>
      <c r="K164" s="410"/>
      <c r="L164" s="468">
        <v>24746</v>
      </c>
      <c r="M164" s="586"/>
      <c r="N164" s="890" t="s">
        <v>49</v>
      </c>
      <c r="O164" s="987">
        <v>4</v>
      </c>
      <c r="P164" s="987"/>
      <c r="Q164" s="1483"/>
      <c r="R164" s="1483"/>
      <c r="S164" s="1483"/>
      <c r="T164" s="1483"/>
      <c r="U164" s="1483"/>
      <c r="V164" s="1483"/>
      <c r="W164" s="1477"/>
      <c r="X164" s="1617"/>
      <c r="Y164" s="1940"/>
    </row>
    <row r="165" spans="1:26" ht="14.25" x14ac:dyDescent="0.2">
      <c r="A165" s="636" t="s">
        <v>387</v>
      </c>
      <c r="B165" s="429" t="s">
        <v>246</v>
      </c>
      <c r="C165" s="1093" t="s">
        <v>476</v>
      </c>
      <c r="D165" s="1497" t="s">
        <v>1233</v>
      </c>
      <c r="E165" s="525" t="s">
        <v>477</v>
      </c>
      <c r="F165" s="402">
        <f ca="1">DATEDIF(W165,$N$5,"Y")</f>
        <v>25</v>
      </c>
      <c r="G165" s="402">
        <f ca="1">DATEDIF(W165,$N$5,"YM")</f>
        <v>10</v>
      </c>
      <c r="H165" s="1013"/>
      <c r="I165" s="464"/>
      <c r="J165" s="810" t="s">
        <v>2183</v>
      </c>
      <c r="K165" s="417" t="s">
        <v>2453</v>
      </c>
      <c r="L165" s="854" t="s">
        <v>54</v>
      </c>
      <c r="M165" s="528"/>
      <c r="N165" s="706" t="s">
        <v>44</v>
      </c>
      <c r="O165" s="987">
        <v>15</v>
      </c>
      <c r="P165" s="987"/>
      <c r="Q165" s="1712" t="s">
        <v>3589</v>
      </c>
      <c r="R165" s="1712" t="s">
        <v>50</v>
      </c>
      <c r="S165" s="1712" t="s">
        <v>3590</v>
      </c>
      <c r="T165" s="1712" t="s">
        <v>3591</v>
      </c>
      <c r="U165" s="1712"/>
      <c r="V165" s="1712" t="s">
        <v>3592</v>
      </c>
      <c r="W165" s="1477">
        <v>34731</v>
      </c>
      <c r="X165" s="1617" t="s">
        <v>2493</v>
      </c>
      <c r="Y165" s="1939">
        <f ca="1">DATEDIF(L166,$Y$8,"Y")</f>
        <v>50</v>
      </c>
    </row>
    <row r="166" spans="1:26" ht="15" thickBot="1" x14ac:dyDescent="0.25">
      <c r="A166" s="869"/>
      <c r="B166" s="1522"/>
      <c r="C166" s="1495" t="s">
        <v>479</v>
      </c>
      <c r="D166" s="451" t="str">
        <f>SDM!F145</f>
        <v>01/10/2019</v>
      </c>
      <c r="E166" s="470" t="s">
        <v>2467</v>
      </c>
      <c r="F166" s="403"/>
      <c r="G166" s="403"/>
      <c r="H166" s="1051"/>
      <c r="I166" s="566"/>
      <c r="J166" s="1052" t="s">
        <v>480</v>
      </c>
      <c r="K166" s="1053"/>
      <c r="L166" s="1054">
        <v>25561</v>
      </c>
      <c r="M166" s="586"/>
      <c r="N166" s="1050" t="s">
        <v>49</v>
      </c>
      <c r="O166" s="987">
        <v>16</v>
      </c>
      <c r="P166" s="987"/>
      <c r="Q166" s="1483"/>
      <c r="R166" s="1483"/>
      <c r="S166" s="1483"/>
      <c r="T166" s="1483"/>
      <c r="U166" s="1483"/>
      <c r="V166" s="1483"/>
      <c r="W166" s="1477"/>
      <c r="X166" s="1617"/>
      <c r="Y166" s="1940"/>
    </row>
    <row r="167" spans="1:26" ht="14.25" x14ac:dyDescent="0.2">
      <c r="A167" s="636" t="s">
        <v>391</v>
      </c>
      <c r="B167" s="429" t="s">
        <v>249</v>
      </c>
      <c r="C167" s="1472" t="s">
        <v>2823</v>
      </c>
      <c r="D167" s="1497" t="s">
        <v>1233</v>
      </c>
      <c r="E167" s="897" t="s">
        <v>120</v>
      </c>
      <c r="F167" s="402">
        <f ca="1">DATEDIF(W167,$N$5,"Y")</f>
        <v>21</v>
      </c>
      <c r="G167" s="402">
        <f ca="1">DATEDIF(W167,$N$5,"YM")</f>
        <v>9</v>
      </c>
      <c r="H167" s="894" t="s">
        <v>40</v>
      </c>
      <c r="I167" s="894"/>
      <c r="J167" s="894" t="s">
        <v>238</v>
      </c>
      <c r="K167" s="708" t="s">
        <v>122</v>
      </c>
      <c r="L167" s="708" t="s">
        <v>54</v>
      </c>
      <c r="M167" s="999"/>
      <c r="N167" s="706" t="s">
        <v>44</v>
      </c>
      <c r="O167" s="987">
        <v>43</v>
      </c>
      <c r="P167" s="987"/>
      <c r="Q167" s="1712" t="s">
        <v>3637</v>
      </c>
      <c r="R167" s="1712" t="s">
        <v>50</v>
      </c>
      <c r="S167" s="1712" t="s">
        <v>3638</v>
      </c>
      <c r="T167" s="1712" t="s">
        <v>3639</v>
      </c>
      <c r="U167" s="1712"/>
      <c r="V167" s="1712" t="s">
        <v>3640</v>
      </c>
      <c r="W167" s="1477">
        <v>36220</v>
      </c>
      <c r="X167" s="1617" t="s">
        <v>2493</v>
      </c>
      <c r="Y167" s="1939">
        <f ca="1">DATEDIF(L168,$Y$8,"Y")</f>
        <v>46</v>
      </c>
    </row>
    <row r="168" spans="1:26" ht="15" thickBot="1" x14ac:dyDescent="0.25">
      <c r="A168" s="869"/>
      <c r="B168" s="1522"/>
      <c r="C168" s="1495" t="s">
        <v>518</v>
      </c>
      <c r="D168" s="451" t="str">
        <f>SDM!F361</f>
        <v>01/10/2019</v>
      </c>
      <c r="E168" s="470" t="s">
        <v>5446</v>
      </c>
      <c r="F168" s="403"/>
      <c r="G168" s="403"/>
      <c r="H168" s="477"/>
      <c r="I168" s="477"/>
      <c r="J168" s="477" t="s">
        <v>168</v>
      </c>
      <c r="K168" s="410"/>
      <c r="L168" s="468">
        <v>27295</v>
      </c>
      <c r="M168" s="478"/>
      <c r="N168" s="1050" t="s">
        <v>49</v>
      </c>
      <c r="O168" s="987">
        <v>44</v>
      </c>
      <c r="P168" s="987"/>
      <c r="Q168" s="1483"/>
      <c r="R168" s="1483"/>
      <c r="S168" s="1483"/>
      <c r="T168" s="1483"/>
      <c r="U168" s="1483"/>
      <c r="V168" s="1483"/>
      <c r="W168" s="1477"/>
      <c r="X168" s="1617"/>
      <c r="Y168" s="1940"/>
    </row>
    <row r="169" spans="1:26" ht="14.25" x14ac:dyDescent="0.2">
      <c r="A169" s="636" t="s">
        <v>395</v>
      </c>
      <c r="B169" s="429" t="s">
        <v>254</v>
      </c>
      <c r="C169" s="1515" t="s">
        <v>503</v>
      </c>
      <c r="D169" s="1497" t="s">
        <v>1233</v>
      </c>
      <c r="E169" s="897" t="s">
        <v>120</v>
      </c>
      <c r="F169" s="402">
        <f ca="1">DATEDIF(W169,$N$5,"Y")</f>
        <v>22</v>
      </c>
      <c r="G169" s="402">
        <f ca="1">DATEDIF(W169,$N$5,"YM")</f>
        <v>9</v>
      </c>
      <c r="H169" s="894" t="s">
        <v>40</v>
      </c>
      <c r="I169" s="894"/>
      <c r="J169" s="479" t="s">
        <v>238</v>
      </c>
      <c r="K169" s="708" t="s">
        <v>122</v>
      </c>
      <c r="L169" s="708" t="s">
        <v>54</v>
      </c>
      <c r="M169" s="999"/>
      <c r="N169" s="706" t="s">
        <v>44</v>
      </c>
      <c r="O169" s="987">
        <v>33</v>
      </c>
      <c r="P169" s="987"/>
      <c r="Q169" s="1709" t="s">
        <v>3617</v>
      </c>
      <c r="R169" s="1709" t="s">
        <v>50</v>
      </c>
      <c r="S169" s="1709" t="s">
        <v>3618</v>
      </c>
      <c r="T169" s="1709" t="s">
        <v>3619</v>
      </c>
      <c r="U169" s="1709"/>
      <c r="V169" s="1709" t="s">
        <v>3620</v>
      </c>
      <c r="W169" s="1477">
        <v>35855</v>
      </c>
      <c r="X169" s="1617" t="s">
        <v>2493</v>
      </c>
      <c r="Y169" s="1939">
        <f ca="1">DATEDIF(L170,$Y$8,"Y")</f>
        <v>41</v>
      </c>
    </row>
    <row r="170" spans="1:26" ht="15" thickBot="1" x14ac:dyDescent="0.25">
      <c r="A170" s="869"/>
      <c r="B170" s="1522"/>
      <c r="C170" s="1513" t="s">
        <v>504</v>
      </c>
      <c r="D170" s="451" t="str">
        <f>SDM!F357</f>
        <v>01/10/2019</v>
      </c>
      <c r="E170" s="470" t="s">
        <v>5446</v>
      </c>
      <c r="F170" s="403"/>
      <c r="G170" s="403"/>
      <c r="H170" s="471"/>
      <c r="I170" s="471"/>
      <c r="J170" s="471" t="s">
        <v>168</v>
      </c>
      <c r="K170" s="405"/>
      <c r="L170" s="458">
        <v>28956</v>
      </c>
      <c r="M170" s="472"/>
      <c r="N170" s="1050" t="s">
        <v>49</v>
      </c>
      <c r="O170" s="987">
        <v>34</v>
      </c>
      <c r="P170" s="987"/>
      <c r="Q170" s="1711"/>
      <c r="R170" s="1711"/>
      <c r="S170" s="1711"/>
      <c r="T170" s="1711"/>
      <c r="U170" s="1711"/>
      <c r="V170" s="1711"/>
      <c r="W170" s="1477"/>
      <c r="X170" s="1617"/>
      <c r="Y170" s="1940"/>
    </row>
    <row r="171" spans="1:26" s="805" customFormat="1" ht="14.25" x14ac:dyDescent="0.2">
      <c r="A171" s="636" t="s">
        <v>397</v>
      </c>
      <c r="B171" s="429" t="s">
        <v>258</v>
      </c>
      <c r="C171" s="923" t="s">
        <v>443</v>
      </c>
      <c r="D171" s="1497" t="s">
        <v>1233</v>
      </c>
      <c r="E171" s="514" t="s">
        <v>349</v>
      </c>
      <c r="F171" s="402">
        <f ca="1">DATEDIF(W171,$N$5,"Y")</f>
        <v>11</v>
      </c>
      <c r="G171" s="402">
        <f ca="1">DATEDIF(W171,$N$5,"YM")</f>
        <v>9</v>
      </c>
      <c r="H171" s="515" t="s">
        <v>40</v>
      </c>
      <c r="I171" s="516"/>
      <c r="J171" s="514" t="s">
        <v>444</v>
      </c>
      <c r="K171" s="420" t="s">
        <v>2451</v>
      </c>
      <c r="L171" s="517" t="s">
        <v>54</v>
      </c>
      <c r="M171" s="518"/>
      <c r="N171" s="637" t="s">
        <v>44</v>
      </c>
      <c r="O171" s="987">
        <v>1</v>
      </c>
      <c r="P171" s="987"/>
      <c r="Q171" s="1717" t="s">
        <v>3562</v>
      </c>
      <c r="R171" s="1717" t="s">
        <v>50</v>
      </c>
      <c r="S171" s="1717" t="s">
        <v>3563</v>
      </c>
      <c r="T171" s="1717" t="s">
        <v>3564</v>
      </c>
      <c r="U171" s="1717"/>
      <c r="V171" s="1717" t="s">
        <v>3565</v>
      </c>
      <c r="W171" s="1477">
        <v>39873</v>
      </c>
      <c r="X171" s="1617" t="s">
        <v>2493</v>
      </c>
      <c r="Y171" s="1939">
        <f ca="1">DATEDIF(L172,$Y$8,"Y")</f>
        <v>37</v>
      </c>
    </row>
    <row r="172" spans="1:26" ht="15" thickBot="1" x14ac:dyDescent="0.25">
      <c r="A172" s="869"/>
      <c r="B172" s="1522"/>
      <c r="C172" s="1495" t="s">
        <v>445</v>
      </c>
      <c r="D172" s="1098" t="str">
        <f>SDM!F254</f>
        <v>01/04/2020</v>
      </c>
      <c r="E172" s="1042" t="s">
        <v>446</v>
      </c>
      <c r="F172" s="403"/>
      <c r="G172" s="403"/>
      <c r="H172" s="721"/>
      <c r="I172" s="1043"/>
      <c r="J172" s="1044" t="s">
        <v>447</v>
      </c>
      <c r="K172" s="1045"/>
      <c r="L172" s="1046">
        <v>30526</v>
      </c>
      <c r="M172" s="1038"/>
      <c r="N172" s="890" t="s">
        <v>49</v>
      </c>
      <c r="O172" s="987">
        <v>2</v>
      </c>
      <c r="P172" s="987"/>
      <c r="Q172" s="1711"/>
      <c r="R172" s="1711"/>
      <c r="S172" s="1711"/>
      <c r="T172" s="1711"/>
      <c r="U172" s="1711"/>
      <c r="V172" s="1711"/>
      <c r="W172" s="1477"/>
      <c r="X172" s="1617"/>
      <c r="Y172" s="1940"/>
    </row>
    <row r="173" spans="1:26" s="726" customFormat="1" ht="14.25" customHeight="1" x14ac:dyDescent="0.2">
      <c r="A173" s="636" t="s">
        <v>400</v>
      </c>
      <c r="B173" s="429" t="s">
        <v>265</v>
      </c>
      <c r="C173" s="968" t="s">
        <v>4939</v>
      </c>
      <c r="D173" s="1497" t="s">
        <v>1233</v>
      </c>
      <c r="E173" s="710" t="s">
        <v>4937</v>
      </c>
      <c r="F173" s="402">
        <f ca="1">DATEDIF(W173,$N$5,"Y")</f>
        <v>22</v>
      </c>
      <c r="G173" s="402">
        <f ca="1">DATEDIF(W173,$N$5,"YM")</f>
        <v>9</v>
      </c>
      <c r="H173" s="710"/>
      <c r="I173" s="737"/>
      <c r="J173" s="710" t="s">
        <v>2401</v>
      </c>
      <c r="K173" s="1560"/>
      <c r="L173" s="710"/>
      <c r="M173" s="710"/>
      <c r="N173" s="706" t="s">
        <v>44</v>
      </c>
      <c r="O173" s="987" t="s">
        <v>164</v>
      </c>
      <c r="W173" s="1476">
        <v>35855</v>
      </c>
      <c r="X173" s="1617" t="s">
        <v>2494</v>
      </c>
      <c r="Y173" s="1939">
        <f ca="1">DATEDIF(L174,$Y$8,"Y")</f>
        <v>53</v>
      </c>
      <c r="Z173" s="620"/>
    </row>
    <row r="174" spans="1:26" s="726" customFormat="1" ht="14.25" customHeight="1" thickBot="1" x14ac:dyDescent="0.25">
      <c r="A174" s="869"/>
      <c r="B174" s="1522"/>
      <c r="C174" s="1765" t="s">
        <v>4938</v>
      </c>
      <c r="D174" s="1498" t="str">
        <f>SDM!F75</f>
        <v>01/04/2020</v>
      </c>
      <c r="E174" s="1766" t="s">
        <v>4951</v>
      </c>
      <c r="F174" s="403"/>
      <c r="G174" s="403"/>
      <c r="H174" s="1032"/>
      <c r="I174" s="1767"/>
      <c r="J174" s="1768" t="s">
        <v>74</v>
      </c>
      <c r="K174" s="1769"/>
      <c r="L174" s="1770">
        <v>24737</v>
      </c>
      <c r="M174" s="1032"/>
      <c r="N174" s="1015" t="s">
        <v>49</v>
      </c>
      <c r="O174" s="987" t="s">
        <v>162</v>
      </c>
      <c r="W174" s="1476"/>
      <c r="X174" s="1618"/>
      <c r="Y174" s="1940"/>
      <c r="Z174" s="620"/>
    </row>
    <row r="175" spans="1:26" ht="14.25" x14ac:dyDescent="0.2">
      <c r="A175" s="636" t="s">
        <v>402</v>
      </c>
      <c r="B175" s="429" t="s">
        <v>271</v>
      </c>
      <c r="C175" s="1472" t="s">
        <v>484</v>
      </c>
      <c r="D175" s="1497" t="s">
        <v>1233</v>
      </c>
      <c r="E175" s="441" t="s">
        <v>5451</v>
      </c>
      <c r="F175" s="402">
        <f ca="1">DATEDIF(W175,$N$5,"Y")</f>
        <v>29</v>
      </c>
      <c r="G175" s="402">
        <f ca="1">DATEDIF(W175,$N$5,"YM")</f>
        <v>11</v>
      </c>
      <c r="H175" s="1016" t="s">
        <v>40</v>
      </c>
      <c r="I175" s="441"/>
      <c r="J175" s="441" t="s">
        <v>470</v>
      </c>
      <c r="K175" s="440" t="s">
        <v>217</v>
      </c>
      <c r="L175" s="440" t="s">
        <v>485</v>
      </c>
      <c r="M175" s="723"/>
      <c r="N175" s="706" t="s">
        <v>44</v>
      </c>
      <c r="O175" s="987">
        <v>19</v>
      </c>
      <c r="P175" s="987"/>
      <c r="Q175" s="1712" t="s">
        <v>3597</v>
      </c>
      <c r="R175" s="1712" t="s">
        <v>50</v>
      </c>
      <c r="S175" s="1712" t="s">
        <v>3598</v>
      </c>
      <c r="T175" s="1712" t="s">
        <v>3599</v>
      </c>
      <c r="U175" s="1712"/>
      <c r="V175" s="1712" t="s">
        <v>3600</v>
      </c>
      <c r="W175" s="1477">
        <v>33239</v>
      </c>
      <c r="X175" s="1617" t="s">
        <v>2493</v>
      </c>
      <c r="Y175" s="1939">
        <f ca="1">DATEDIF(L176,$Y$8,"Y")</f>
        <v>49</v>
      </c>
    </row>
    <row r="176" spans="1:26" ht="15" thickBot="1" x14ac:dyDescent="0.25">
      <c r="A176" s="869"/>
      <c r="B176" s="1522"/>
      <c r="C176" s="1495" t="s">
        <v>486</v>
      </c>
      <c r="D176" s="1098" t="str">
        <f>SDM!F98</f>
        <v>01/10/2020</v>
      </c>
      <c r="E176" s="470" t="s">
        <v>5452</v>
      </c>
      <c r="F176" s="403"/>
      <c r="G176" s="403"/>
      <c r="H176" s="1771"/>
      <c r="I176" s="446"/>
      <c r="J176" s="446" t="s">
        <v>74</v>
      </c>
      <c r="K176" s="403"/>
      <c r="L176" s="447">
        <v>25974</v>
      </c>
      <c r="M176" s="1056"/>
      <c r="N176" s="890" t="s">
        <v>49</v>
      </c>
      <c r="O176" s="987">
        <v>20</v>
      </c>
      <c r="P176" s="987"/>
      <c r="Q176" s="1483"/>
      <c r="R176" s="1483"/>
      <c r="S176" s="1483"/>
      <c r="T176" s="1483"/>
      <c r="U176" s="1483"/>
      <c r="V176" s="1483"/>
      <c r="W176" s="1477"/>
      <c r="X176" s="1617"/>
      <c r="Y176" s="1940"/>
    </row>
    <row r="177" spans="1:26" ht="14.25" x14ac:dyDescent="0.2">
      <c r="A177" s="636" t="s">
        <v>405</v>
      </c>
      <c r="B177" s="429" t="s">
        <v>273</v>
      </c>
      <c r="C177" s="1472" t="s">
        <v>4636</v>
      </c>
      <c r="D177" s="1497" t="s">
        <v>1233</v>
      </c>
      <c r="E177" s="897" t="s">
        <v>4638</v>
      </c>
      <c r="F177" s="402">
        <f ca="1">DATEDIF(W177,$N$5,"Y")</f>
        <v>31</v>
      </c>
      <c r="G177" s="402">
        <f ca="1">DATEDIF(W177,$N$5,"YM")</f>
        <v>9</v>
      </c>
      <c r="H177" s="897" t="s">
        <v>40</v>
      </c>
      <c r="I177" s="897"/>
      <c r="J177" s="507" t="s">
        <v>335</v>
      </c>
      <c r="K177" s="405" t="s">
        <v>336</v>
      </c>
      <c r="L177" s="708" t="s">
        <v>54</v>
      </c>
      <c r="M177" s="486"/>
      <c r="N177" s="706" t="s">
        <v>44</v>
      </c>
      <c r="O177" s="987" t="s">
        <v>171</v>
      </c>
      <c r="P177" s="987"/>
      <c r="Q177" s="1709" t="s">
        <v>3481</v>
      </c>
      <c r="R177" s="1709" t="s">
        <v>50</v>
      </c>
      <c r="S177" s="1709" t="s">
        <v>3482</v>
      </c>
      <c r="T177" s="1709" t="s">
        <v>3483</v>
      </c>
      <c r="U177" s="1709"/>
      <c r="V177" s="1709" t="s">
        <v>3484</v>
      </c>
      <c r="W177" s="1477">
        <v>32568</v>
      </c>
      <c r="X177" s="1617" t="s">
        <v>2493</v>
      </c>
      <c r="Y177" s="1939">
        <f ca="1">DATEDIF(L178,$Y$8,"Y")</f>
        <v>55</v>
      </c>
    </row>
    <row r="178" spans="1:26" ht="15" thickBot="1" x14ac:dyDescent="0.25">
      <c r="A178" s="869"/>
      <c r="B178" s="1522"/>
      <c r="C178" s="1495" t="s">
        <v>337</v>
      </c>
      <c r="D178" s="451" t="str">
        <f>SDM!F211</f>
        <v>01/04/2020</v>
      </c>
      <c r="E178" s="470" t="s">
        <v>4637</v>
      </c>
      <c r="F178" s="403"/>
      <c r="G178" s="403"/>
      <c r="H178" s="462"/>
      <c r="I178" s="462"/>
      <c r="J178" s="462" t="s">
        <v>74</v>
      </c>
      <c r="K178" s="410"/>
      <c r="L178" s="468">
        <v>24054</v>
      </c>
      <c r="M178" s="469"/>
      <c r="N178" s="1015" t="s">
        <v>49</v>
      </c>
      <c r="O178" s="987" t="s">
        <v>113</v>
      </c>
      <c r="P178" s="987"/>
      <c r="Q178" s="1711"/>
      <c r="R178" s="1711"/>
      <c r="S178" s="1711"/>
      <c r="T178" s="1711"/>
      <c r="U178" s="1711"/>
      <c r="V178" s="1711"/>
      <c r="W178" s="1477"/>
      <c r="X178" s="1617"/>
      <c r="Y178" s="1940"/>
    </row>
    <row r="179" spans="1:26" ht="14.25" x14ac:dyDescent="0.2">
      <c r="A179" s="636" t="s">
        <v>409</v>
      </c>
      <c r="B179" s="429" t="s">
        <v>34</v>
      </c>
      <c r="C179" s="1093" t="s">
        <v>318</v>
      </c>
      <c r="D179" s="408" t="s">
        <v>2449</v>
      </c>
      <c r="E179" s="507" t="s">
        <v>320</v>
      </c>
      <c r="F179" s="407">
        <f ca="1">DATEDIF(W179,$N$5,"Y")</f>
        <v>23</v>
      </c>
      <c r="G179" s="407">
        <f ca="1">DATEDIF(W179,$N$5,"YM")</f>
        <v>9</v>
      </c>
      <c r="H179" s="471" t="s">
        <v>321</v>
      </c>
      <c r="I179" s="471"/>
      <c r="J179" s="471" t="s">
        <v>200</v>
      </c>
      <c r="K179" s="405" t="s">
        <v>185</v>
      </c>
      <c r="L179" s="405" t="s">
        <v>54</v>
      </c>
      <c r="M179" s="472"/>
      <c r="N179" s="428" t="s">
        <v>44</v>
      </c>
      <c r="O179" s="987" t="s">
        <v>159</v>
      </c>
      <c r="P179" s="987"/>
      <c r="Q179" s="1721" t="s">
        <v>3477</v>
      </c>
      <c r="R179" s="1721" t="s">
        <v>50</v>
      </c>
      <c r="S179" s="1721" t="s">
        <v>3478</v>
      </c>
      <c r="T179" s="1721" t="s">
        <v>3479</v>
      </c>
      <c r="U179" s="1721"/>
      <c r="V179" s="1721" t="s">
        <v>3480</v>
      </c>
      <c r="W179" s="1720">
        <v>35490</v>
      </c>
      <c r="X179" s="1617" t="s">
        <v>2493</v>
      </c>
      <c r="Y179" s="1939">
        <f ca="1">DATEDIF(L180,$Y$8,"Y")</f>
        <v>54</v>
      </c>
    </row>
    <row r="180" spans="1:26" ht="15" thickBot="1" x14ac:dyDescent="0.25">
      <c r="A180" s="869"/>
      <c r="B180" s="1522"/>
      <c r="C180" s="1495" t="s">
        <v>322</v>
      </c>
      <c r="D180" s="1098" t="str">
        <f>SDM!F71</f>
        <v>01/04/2009</v>
      </c>
      <c r="E180" s="470" t="s">
        <v>197</v>
      </c>
      <c r="F180" s="403"/>
      <c r="G180" s="403"/>
      <c r="H180" s="508" t="s">
        <v>323</v>
      </c>
      <c r="I180" s="477"/>
      <c r="J180" s="477" t="s">
        <v>74</v>
      </c>
      <c r="K180" s="405"/>
      <c r="L180" s="468">
        <v>24171</v>
      </c>
      <c r="M180" s="478"/>
      <c r="N180" s="1015" t="s">
        <v>49</v>
      </c>
      <c r="O180" s="987" t="s">
        <v>105</v>
      </c>
      <c r="P180" s="987"/>
      <c r="Q180" s="1711"/>
      <c r="R180" s="1711"/>
      <c r="S180" s="1711"/>
      <c r="T180" s="1711"/>
      <c r="U180" s="1711"/>
      <c r="V180" s="1711"/>
      <c r="W180" s="1477"/>
      <c r="X180" s="1617"/>
      <c r="Y180" s="1940"/>
    </row>
    <row r="181" spans="1:26" ht="14.25" x14ac:dyDescent="0.2">
      <c r="A181" s="636" t="s">
        <v>412</v>
      </c>
      <c r="B181" s="429" t="s">
        <v>50</v>
      </c>
      <c r="C181" s="1271" t="s">
        <v>340</v>
      </c>
      <c r="D181" s="408" t="s">
        <v>2449</v>
      </c>
      <c r="E181" s="441" t="s">
        <v>341</v>
      </c>
      <c r="F181" s="402">
        <f ca="1">DATEDIF(W181,$N$5,"Y")</f>
        <v>33</v>
      </c>
      <c r="G181" s="402">
        <f ca="1">DATEDIF(W181,$N$5,"YM")</f>
        <v>9</v>
      </c>
      <c r="H181" s="441" t="s">
        <v>40</v>
      </c>
      <c r="I181" s="441"/>
      <c r="J181" s="441" t="s">
        <v>238</v>
      </c>
      <c r="K181" s="440" t="s">
        <v>81</v>
      </c>
      <c r="L181" s="509" t="s">
        <v>144</v>
      </c>
      <c r="M181" s="810"/>
      <c r="N181" s="706" t="s">
        <v>44</v>
      </c>
      <c r="O181" s="987" t="s">
        <v>134</v>
      </c>
      <c r="P181" s="987"/>
      <c r="Q181" s="1712" t="s">
        <v>3485</v>
      </c>
      <c r="R181" s="1712" t="s">
        <v>50</v>
      </c>
      <c r="S181" s="1712" t="s">
        <v>3486</v>
      </c>
      <c r="T181" s="1712" t="s">
        <v>3487</v>
      </c>
      <c r="U181" s="1712"/>
      <c r="V181" s="1712" t="s">
        <v>3488</v>
      </c>
      <c r="W181" s="1477">
        <v>31837</v>
      </c>
      <c r="X181" s="1617" t="s">
        <v>2493</v>
      </c>
      <c r="Y181" s="1939">
        <f ca="1">DATEDIF(L182,$Y$8,"Y")</f>
        <v>56</v>
      </c>
    </row>
    <row r="182" spans="1:26" ht="15" thickBot="1" x14ac:dyDescent="0.25">
      <c r="A182" s="869"/>
      <c r="B182" s="1522"/>
      <c r="C182" s="1514" t="s">
        <v>342</v>
      </c>
      <c r="D182" s="451" t="str">
        <f>SDM!F343</f>
        <v>01/10/2011</v>
      </c>
      <c r="E182" s="449">
        <v>39722</v>
      </c>
      <c r="F182" s="403"/>
      <c r="G182" s="403"/>
      <c r="H182" s="446"/>
      <c r="I182" s="446"/>
      <c r="J182" s="446" t="s">
        <v>343</v>
      </c>
      <c r="K182" s="403"/>
      <c r="L182" s="510">
        <v>23470</v>
      </c>
      <c r="M182" s="1033"/>
      <c r="N182" s="1015" t="s">
        <v>49</v>
      </c>
      <c r="O182" s="987" t="s">
        <v>80</v>
      </c>
      <c r="P182" s="987"/>
      <c r="Q182" s="1483"/>
      <c r="R182" s="1483"/>
      <c r="S182" s="1483"/>
      <c r="T182" s="1483"/>
      <c r="U182" s="1483"/>
      <c r="V182" s="1483"/>
      <c r="W182" s="1477"/>
      <c r="X182" s="1617"/>
      <c r="Y182" s="1940"/>
    </row>
    <row r="183" spans="1:26" s="726" customFormat="1" ht="14.25" customHeight="1" x14ac:dyDescent="0.2">
      <c r="A183" s="636" t="s">
        <v>415</v>
      </c>
      <c r="B183" s="429" t="s">
        <v>56</v>
      </c>
      <c r="C183" s="1511" t="s">
        <v>4943</v>
      </c>
      <c r="D183" s="1499" t="s">
        <v>2449</v>
      </c>
      <c r="E183" s="730" t="s">
        <v>4940</v>
      </c>
      <c r="F183" s="402">
        <f ca="1">DATEDIF(W183,$N$5,"Y")</f>
        <v>33</v>
      </c>
      <c r="G183" s="402">
        <f ca="1">DATEDIF(W183,$N$5,"YM")</f>
        <v>9</v>
      </c>
      <c r="H183" s="731"/>
      <c r="I183" s="732"/>
      <c r="J183" s="722" t="s">
        <v>4975</v>
      </c>
      <c r="K183" s="1560"/>
      <c r="L183" s="528"/>
      <c r="M183" s="723"/>
      <c r="N183" s="706" t="s">
        <v>44</v>
      </c>
      <c r="O183" s="987" t="s">
        <v>58</v>
      </c>
      <c r="W183" s="1476">
        <v>31837</v>
      </c>
      <c r="X183" s="1617" t="s">
        <v>2493</v>
      </c>
      <c r="Y183" s="1939">
        <f ca="1">DATEDIF(L184,$Y$8,"Y")</f>
        <v>57</v>
      </c>
      <c r="Z183" s="620"/>
    </row>
    <row r="184" spans="1:26" s="726" customFormat="1" ht="13.5" customHeight="1" thickBot="1" x14ac:dyDescent="0.25">
      <c r="A184" s="869"/>
      <c r="B184" s="1522"/>
      <c r="C184" s="1512" t="s">
        <v>4942</v>
      </c>
      <c r="D184" s="1498" t="str">
        <f>SDM!F89</f>
        <v>01/04/2002</v>
      </c>
      <c r="E184" s="1034" t="s">
        <v>4951</v>
      </c>
      <c r="F184" s="403"/>
      <c r="G184" s="403"/>
      <c r="H184" s="1032"/>
      <c r="I184" s="586"/>
      <c r="J184" s="1032" t="s">
        <v>4976</v>
      </c>
      <c r="K184" s="1015"/>
      <c r="L184" s="1563">
        <v>23109</v>
      </c>
      <c r="M184" s="1038"/>
      <c r="N184" s="1015" t="s">
        <v>49</v>
      </c>
      <c r="O184" s="987" t="s">
        <v>70</v>
      </c>
      <c r="P184" s="1632"/>
      <c r="W184" s="851"/>
      <c r="X184" s="1617"/>
      <c r="Y184" s="1940"/>
      <c r="Z184" s="620"/>
    </row>
    <row r="185" spans="1:26" ht="14.25" x14ac:dyDescent="0.2">
      <c r="A185" s="636" t="s">
        <v>418</v>
      </c>
      <c r="B185" s="429" t="s">
        <v>67</v>
      </c>
      <c r="C185" s="1093" t="s">
        <v>345</v>
      </c>
      <c r="D185" s="408" t="s">
        <v>2449</v>
      </c>
      <c r="E185" s="457" t="s">
        <v>346</v>
      </c>
      <c r="F185" s="402">
        <f ca="1">DATEDIF(W185,$N$5,"Y")</f>
        <v>26</v>
      </c>
      <c r="G185" s="402">
        <f ca="1">DATEDIF(W185,$N$5,"YM")</f>
        <v>9</v>
      </c>
      <c r="H185" s="471" t="s">
        <v>96</v>
      </c>
      <c r="I185" s="457"/>
      <c r="J185" s="457" t="s">
        <v>335</v>
      </c>
      <c r="K185" s="405" t="s">
        <v>62</v>
      </c>
      <c r="L185" s="405" t="s">
        <v>239</v>
      </c>
      <c r="M185" s="459"/>
      <c r="N185" s="637" t="s">
        <v>44</v>
      </c>
      <c r="O185" s="987" t="s">
        <v>38</v>
      </c>
      <c r="P185" s="987"/>
      <c r="Q185" s="1709" t="s">
        <v>3489</v>
      </c>
      <c r="R185" s="1709" t="s">
        <v>34</v>
      </c>
      <c r="S185" s="1709" t="s">
        <v>3490</v>
      </c>
      <c r="T185" s="1709" t="s">
        <v>3491</v>
      </c>
      <c r="U185" s="1709"/>
      <c r="V185" s="1709" t="s">
        <v>3492</v>
      </c>
      <c r="W185" s="1477">
        <v>34394</v>
      </c>
      <c r="X185" s="1617" t="s">
        <v>2494</v>
      </c>
      <c r="Y185" s="1939">
        <f ca="1">DATEDIF(L186,$Y$8,"Y")</f>
        <v>53</v>
      </c>
    </row>
    <row r="186" spans="1:26" ht="15" thickBot="1" x14ac:dyDescent="0.25">
      <c r="A186" s="869"/>
      <c r="B186" s="1522"/>
      <c r="C186" s="1495" t="s">
        <v>347</v>
      </c>
      <c r="D186" s="1098" t="str">
        <f>SDM!F90</f>
        <v>01/04/2012</v>
      </c>
      <c r="E186" s="470" t="s">
        <v>197</v>
      </c>
      <c r="F186" s="403"/>
      <c r="G186" s="403"/>
      <c r="H186" s="511" t="s">
        <v>203</v>
      </c>
      <c r="I186" s="462"/>
      <c r="J186" s="457" t="s">
        <v>74</v>
      </c>
      <c r="K186" s="405"/>
      <c r="L186" s="458">
        <v>24576</v>
      </c>
      <c r="M186" s="459"/>
      <c r="N186" s="1015" t="s">
        <v>49</v>
      </c>
      <c r="O186" s="987" t="s">
        <v>192</v>
      </c>
      <c r="P186" s="987"/>
      <c r="Q186" s="1711"/>
      <c r="R186" s="1711"/>
      <c r="S186" s="1711"/>
      <c r="T186" s="1711"/>
      <c r="U186" s="1711"/>
      <c r="V186" s="1711"/>
      <c r="W186" s="1477"/>
      <c r="X186" s="1617"/>
      <c r="Y186" s="1940"/>
    </row>
    <row r="187" spans="1:26" ht="14.25" x14ac:dyDescent="0.2">
      <c r="A187" s="636" t="s">
        <v>421</v>
      </c>
      <c r="B187" s="429" t="s">
        <v>75</v>
      </c>
      <c r="C187" s="1472" t="s">
        <v>353</v>
      </c>
      <c r="D187" s="408" t="s">
        <v>2449</v>
      </c>
      <c r="E187" s="897" t="s">
        <v>341</v>
      </c>
      <c r="F187" s="402">
        <f ca="1">DATEDIF(W187,$N$5,"Y")</f>
        <v>30</v>
      </c>
      <c r="G187" s="402">
        <f ca="1">DATEDIF(W187,$N$5,"YM")</f>
        <v>9</v>
      </c>
      <c r="H187" s="897" t="s">
        <v>40</v>
      </c>
      <c r="I187" s="897"/>
      <c r="J187" s="810" t="s">
        <v>2280</v>
      </c>
      <c r="K187" s="708" t="s">
        <v>355</v>
      </c>
      <c r="L187" s="708" t="s">
        <v>76</v>
      </c>
      <c r="M187" s="486"/>
      <c r="N187" s="706" t="s">
        <v>44</v>
      </c>
      <c r="O187" s="987" t="s">
        <v>169</v>
      </c>
      <c r="P187" s="987"/>
      <c r="Q187" s="1712" t="s">
        <v>3493</v>
      </c>
      <c r="R187" s="1712" t="s">
        <v>34</v>
      </c>
      <c r="S187" s="1712" t="s">
        <v>3494</v>
      </c>
      <c r="T187" s="1712" t="s">
        <v>3495</v>
      </c>
      <c r="U187" s="1712"/>
      <c r="V187" s="1712" t="s">
        <v>3496</v>
      </c>
      <c r="W187" s="1477">
        <v>32933</v>
      </c>
      <c r="X187" s="1617" t="s">
        <v>2494</v>
      </c>
      <c r="Y187" s="1939">
        <f ca="1">DATEDIF(L188,$Y$8,"Y")</f>
        <v>52</v>
      </c>
    </row>
    <row r="188" spans="1:26" ht="15" thickBot="1" x14ac:dyDescent="0.25">
      <c r="A188" s="869"/>
      <c r="B188" s="1522"/>
      <c r="C188" s="1514" t="s">
        <v>356</v>
      </c>
      <c r="D188" s="451" t="str">
        <f>SDM!F344</f>
        <v>01/04/2013</v>
      </c>
      <c r="E188" s="456" t="s">
        <v>73</v>
      </c>
      <c r="F188" s="403"/>
      <c r="G188" s="403"/>
      <c r="H188" s="446"/>
      <c r="I188" s="446"/>
      <c r="J188" s="1033" t="s">
        <v>617</v>
      </c>
      <c r="K188" s="403"/>
      <c r="L188" s="447">
        <v>25010</v>
      </c>
      <c r="M188" s="448"/>
      <c r="N188" s="1015" t="s">
        <v>49</v>
      </c>
      <c r="O188" s="987" t="s">
        <v>195</v>
      </c>
      <c r="P188" s="987"/>
      <c r="Q188" s="1483"/>
      <c r="R188" s="1483"/>
      <c r="S188" s="1483"/>
      <c r="T188" s="1483"/>
      <c r="U188" s="1483"/>
      <c r="V188" s="1483"/>
      <c r="W188" s="1477"/>
      <c r="X188" s="1617"/>
      <c r="Y188" s="1940"/>
    </row>
    <row r="189" spans="1:26" ht="14.25" x14ac:dyDescent="0.2">
      <c r="A189" s="636" t="s">
        <v>426</v>
      </c>
      <c r="B189" s="429" t="s">
        <v>78</v>
      </c>
      <c r="C189" s="1271" t="s">
        <v>363</v>
      </c>
      <c r="D189" s="408" t="s">
        <v>2449</v>
      </c>
      <c r="E189" s="810" t="s">
        <v>341</v>
      </c>
      <c r="F189" s="402">
        <f ca="1">DATEDIF(W189,$N$5,"Y")</f>
        <v>30</v>
      </c>
      <c r="G189" s="402">
        <f ca="1">DATEDIF(W189,$N$5,"YM")</f>
        <v>9</v>
      </c>
      <c r="H189" s="441" t="s">
        <v>40</v>
      </c>
      <c r="I189" s="441"/>
      <c r="J189" s="441" t="s">
        <v>238</v>
      </c>
      <c r="K189" s="440" t="s">
        <v>143</v>
      </c>
      <c r="L189" s="440" t="s">
        <v>54</v>
      </c>
      <c r="M189" s="442"/>
      <c r="N189" s="706" t="s">
        <v>44</v>
      </c>
      <c r="O189" s="987" t="s">
        <v>130</v>
      </c>
      <c r="P189" s="987"/>
      <c r="Q189" s="1709" t="s">
        <v>3497</v>
      </c>
      <c r="R189" s="1709" t="s">
        <v>34</v>
      </c>
      <c r="S189" s="1709" t="s">
        <v>3498</v>
      </c>
      <c r="T189" s="1709" t="s">
        <v>3499</v>
      </c>
      <c r="U189" s="1709"/>
      <c r="V189" s="1709" t="s">
        <v>3500</v>
      </c>
      <c r="W189" s="1477">
        <v>32933</v>
      </c>
      <c r="X189" s="1617" t="s">
        <v>2494</v>
      </c>
      <c r="Y189" s="1939">
        <f ca="1">DATEDIF(L190,$Y$8,"Y")</f>
        <v>51</v>
      </c>
    </row>
    <row r="190" spans="1:26" ht="15" thickBot="1" x14ac:dyDescent="0.25">
      <c r="A190" s="869"/>
      <c r="B190" s="1522"/>
      <c r="C190" s="1514" t="s">
        <v>364</v>
      </c>
      <c r="D190" s="451" t="str">
        <f>SDM!F345</f>
        <v>01/10/2013</v>
      </c>
      <c r="E190" s="1034" t="s">
        <v>73</v>
      </c>
      <c r="F190" s="403"/>
      <c r="G190" s="403"/>
      <c r="H190" s="446"/>
      <c r="I190" s="446"/>
      <c r="J190" s="462" t="s">
        <v>343</v>
      </c>
      <c r="K190" s="403"/>
      <c r="L190" s="447">
        <v>25446</v>
      </c>
      <c r="M190" s="448"/>
      <c r="N190" s="1015" t="s">
        <v>49</v>
      </c>
      <c r="O190" s="987" t="s">
        <v>204</v>
      </c>
      <c r="P190" s="987"/>
      <c r="Q190" s="1711"/>
      <c r="R190" s="1711"/>
      <c r="S190" s="1711"/>
      <c r="T190" s="1711"/>
      <c r="U190" s="1711"/>
      <c r="V190" s="1711"/>
      <c r="W190" s="1477"/>
      <c r="X190" s="1617"/>
      <c r="Y190" s="1940"/>
    </row>
    <row r="191" spans="1:26" ht="14.25" x14ac:dyDescent="0.2">
      <c r="A191" s="636" t="s">
        <v>432</v>
      </c>
      <c r="B191" s="429" t="s">
        <v>85</v>
      </c>
      <c r="C191" s="1472" t="s">
        <v>366</v>
      </c>
      <c r="D191" s="408" t="s">
        <v>2449</v>
      </c>
      <c r="E191" s="897" t="s">
        <v>341</v>
      </c>
      <c r="F191" s="402">
        <f ca="1">DATEDIF(W191,$N$5,"Y")</f>
        <v>30</v>
      </c>
      <c r="G191" s="402">
        <f ca="1">DATEDIF(W191,$N$5,"YM")</f>
        <v>9</v>
      </c>
      <c r="H191" s="1035" t="s">
        <v>40</v>
      </c>
      <c r="I191" s="897"/>
      <c r="J191" s="897" t="s">
        <v>238</v>
      </c>
      <c r="K191" s="708" t="s">
        <v>97</v>
      </c>
      <c r="L191" s="708" t="s">
        <v>252</v>
      </c>
      <c r="M191" s="486"/>
      <c r="N191" s="706" t="s">
        <v>44</v>
      </c>
      <c r="O191" s="987" t="s">
        <v>208</v>
      </c>
      <c r="P191" s="987"/>
      <c r="Q191" s="1712" t="s">
        <v>3501</v>
      </c>
      <c r="R191" s="1712" t="s">
        <v>34</v>
      </c>
      <c r="S191" s="1712" t="s">
        <v>3502</v>
      </c>
      <c r="T191" s="1712" t="s">
        <v>3503</v>
      </c>
      <c r="U191" s="1712"/>
      <c r="V191" s="1712" t="s">
        <v>3504</v>
      </c>
      <c r="W191" s="1477">
        <v>32933</v>
      </c>
      <c r="X191" s="1617" t="s">
        <v>2494</v>
      </c>
      <c r="Y191" s="1939">
        <f ca="1">DATEDIF(L192,$Y$8,"Y")</f>
        <v>51</v>
      </c>
    </row>
    <row r="192" spans="1:26" ht="15" thickBot="1" x14ac:dyDescent="0.25">
      <c r="A192" s="869"/>
      <c r="B192" s="1522"/>
      <c r="C192" s="1495" t="s">
        <v>367</v>
      </c>
      <c r="D192" s="451" t="str">
        <f>SDM!F346</f>
        <v>01/10/2013</v>
      </c>
      <c r="E192" s="470" t="s">
        <v>368</v>
      </c>
      <c r="F192" s="403"/>
      <c r="G192" s="403"/>
      <c r="H192" s="1009"/>
      <c r="I192" s="462"/>
      <c r="J192" s="462" t="s">
        <v>343</v>
      </c>
      <c r="K192" s="410"/>
      <c r="L192" s="468">
        <v>25189</v>
      </c>
      <c r="M192" s="469"/>
      <c r="N192" s="890" t="s">
        <v>49</v>
      </c>
      <c r="O192" s="987" t="s">
        <v>213</v>
      </c>
      <c r="P192" s="987"/>
      <c r="Q192" s="1483"/>
      <c r="R192" s="1483"/>
      <c r="S192" s="1483"/>
      <c r="T192" s="1483"/>
      <c r="U192" s="1483"/>
      <c r="V192" s="1483"/>
      <c r="W192" s="1477"/>
      <c r="X192" s="1617"/>
      <c r="Y192" s="1940"/>
    </row>
    <row r="193" spans="1:25" ht="14.25" x14ac:dyDescent="0.2">
      <c r="A193" s="636" t="s">
        <v>435</v>
      </c>
      <c r="B193" s="429" t="s">
        <v>90</v>
      </c>
      <c r="C193" s="1472" t="s">
        <v>378</v>
      </c>
      <c r="D193" s="408" t="s">
        <v>2449</v>
      </c>
      <c r="E193" s="897" t="s">
        <v>5667</v>
      </c>
      <c r="F193" s="402">
        <f ca="1">DATEDIF(W193,$N$5,"Y")</f>
        <v>31</v>
      </c>
      <c r="G193" s="402">
        <f ca="1">DATEDIF(W193,$N$5,"YM")</f>
        <v>9</v>
      </c>
      <c r="H193" s="897" t="s">
        <v>40</v>
      </c>
      <c r="I193" s="897"/>
      <c r="J193" s="897" t="s">
        <v>379</v>
      </c>
      <c r="K193" s="892" t="s">
        <v>2415</v>
      </c>
      <c r="L193" s="708" t="s">
        <v>88</v>
      </c>
      <c r="M193" s="486"/>
      <c r="N193" s="706" t="s">
        <v>44</v>
      </c>
      <c r="O193" s="987" t="s">
        <v>231</v>
      </c>
      <c r="P193" s="987"/>
      <c r="Q193" s="1712" t="s">
        <v>3505</v>
      </c>
      <c r="R193" s="1712" t="s">
        <v>50</v>
      </c>
      <c r="S193" s="1712" t="s">
        <v>3506</v>
      </c>
      <c r="T193" s="1712" t="s">
        <v>3507</v>
      </c>
      <c r="U193" s="1712"/>
      <c r="V193" s="1712" t="s">
        <v>3508</v>
      </c>
      <c r="W193" s="1477">
        <v>32568</v>
      </c>
      <c r="X193" s="1617" t="s">
        <v>2493</v>
      </c>
      <c r="Y193" s="1939">
        <f ca="1">DATEDIF(L194,$Y$8,"Y")</f>
        <v>52</v>
      </c>
    </row>
    <row r="194" spans="1:25" ht="15" thickBot="1" x14ac:dyDescent="0.25">
      <c r="A194" s="869"/>
      <c r="B194" s="1522"/>
      <c r="C194" s="1495" t="s">
        <v>380</v>
      </c>
      <c r="D194" s="451" t="str">
        <f>SDM!F285</f>
        <v>01/10/2013</v>
      </c>
      <c r="E194" s="470" t="s">
        <v>2556</v>
      </c>
      <c r="F194" s="403"/>
      <c r="G194" s="403"/>
      <c r="H194" s="462"/>
      <c r="I194" s="462"/>
      <c r="J194" s="457" t="s">
        <v>270</v>
      </c>
      <c r="K194" s="410"/>
      <c r="L194" s="468">
        <v>25036</v>
      </c>
      <c r="M194" s="469"/>
      <c r="N194" s="890" t="s">
        <v>49</v>
      </c>
      <c r="O194" s="987" t="s">
        <v>233</v>
      </c>
      <c r="P194" s="987"/>
      <c r="Q194" s="1483"/>
      <c r="R194" s="1483"/>
      <c r="S194" s="1483"/>
      <c r="T194" s="1483"/>
      <c r="U194" s="1483"/>
      <c r="V194" s="1483"/>
      <c r="W194" s="1477"/>
      <c r="X194" s="1617"/>
      <c r="Y194" s="1940"/>
    </row>
    <row r="195" spans="1:25" ht="14.25" x14ac:dyDescent="0.2">
      <c r="A195" s="636" t="s">
        <v>438</v>
      </c>
      <c r="B195" s="429" t="s">
        <v>93</v>
      </c>
      <c r="C195" s="1271" t="s">
        <v>5407</v>
      </c>
      <c r="D195" s="408" t="s">
        <v>2449</v>
      </c>
      <c r="E195" s="441" t="s">
        <v>341</v>
      </c>
      <c r="F195" s="402">
        <f ca="1">DATEDIF(W195,$N$5,"Y")</f>
        <v>30</v>
      </c>
      <c r="G195" s="402">
        <f ca="1">DATEDIF(W195,$N$5,"YM")</f>
        <v>0</v>
      </c>
      <c r="H195" s="1036" t="s">
        <v>40</v>
      </c>
      <c r="I195" s="479"/>
      <c r="J195" s="479" t="s">
        <v>121</v>
      </c>
      <c r="K195" s="440" t="s">
        <v>406</v>
      </c>
      <c r="L195" s="440" t="s">
        <v>407</v>
      </c>
      <c r="M195" s="723"/>
      <c r="N195" s="706" t="s">
        <v>44</v>
      </c>
      <c r="O195" s="987" t="s">
        <v>237</v>
      </c>
      <c r="P195" s="987"/>
      <c r="Q195" s="1709" t="s">
        <v>3524</v>
      </c>
      <c r="R195" s="1709" t="s">
        <v>50</v>
      </c>
      <c r="S195" s="1709" t="s">
        <v>3525</v>
      </c>
      <c r="T195" s="1709" t="s">
        <v>3526</v>
      </c>
      <c r="U195" s="1709"/>
      <c r="V195" s="1709" t="s">
        <v>3527</v>
      </c>
      <c r="W195" s="1477">
        <v>33208</v>
      </c>
      <c r="X195" s="1617" t="s">
        <v>2493</v>
      </c>
      <c r="Y195" s="1939">
        <f ca="1">DATEDIF(L196,$Y$8,"Y")</f>
        <v>52</v>
      </c>
    </row>
    <row r="196" spans="1:25" ht="15" thickBot="1" x14ac:dyDescent="0.25">
      <c r="A196" s="869"/>
      <c r="B196" s="1522"/>
      <c r="C196" s="1514" t="s">
        <v>408</v>
      </c>
      <c r="D196" s="1098" t="str">
        <f>SDM!F349</f>
        <v>01/10/2014</v>
      </c>
      <c r="E196" s="445" t="s">
        <v>154</v>
      </c>
      <c r="F196" s="403"/>
      <c r="G196" s="403"/>
      <c r="H196" s="1037"/>
      <c r="I196" s="473"/>
      <c r="J196" s="473" t="s">
        <v>343</v>
      </c>
      <c r="K196" s="403"/>
      <c r="L196" s="447">
        <v>24908</v>
      </c>
      <c r="M196" s="1038"/>
      <c r="N196" s="890" t="s">
        <v>49</v>
      </c>
      <c r="O196" s="987" t="s">
        <v>242</v>
      </c>
      <c r="P196" s="987"/>
      <c r="Q196" s="1711"/>
      <c r="R196" s="1711"/>
      <c r="S196" s="1711"/>
      <c r="T196" s="1711"/>
      <c r="U196" s="1711"/>
      <c r="V196" s="1711"/>
      <c r="W196" s="1477"/>
      <c r="X196" s="1617"/>
      <c r="Y196" s="1940"/>
    </row>
    <row r="197" spans="1:25" ht="14.25" x14ac:dyDescent="0.2">
      <c r="A197" s="636" t="s">
        <v>442</v>
      </c>
      <c r="B197" s="429" t="s">
        <v>39</v>
      </c>
      <c r="C197" s="1271" t="s">
        <v>410</v>
      </c>
      <c r="D197" s="408" t="s">
        <v>2449</v>
      </c>
      <c r="E197" s="441" t="s">
        <v>341</v>
      </c>
      <c r="F197" s="402">
        <f ca="1">DATEDIF(W197,$N$5,"Y")</f>
        <v>29</v>
      </c>
      <c r="G197" s="402">
        <f ca="1">DATEDIF(W197,$N$5,"YM")</f>
        <v>9</v>
      </c>
      <c r="H197" s="1036" t="s">
        <v>40</v>
      </c>
      <c r="I197" s="479"/>
      <c r="J197" s="479" t="s">
        <v>121</v>
      </c>
      <c r="K197" s="440" t="s">
        <v>53</v>
      </c>
      <c r="L197" s="440" t="s">
        <v>252</v>
      </c>
      <c r="M197" s="723"/>
      <c r="N197" s="706" t="s">
        <v>44</v>
      </c>
      <c r="O197" s="987" t="s">
        <v>246</v>
      </c>
      <c r="P197" s="987"/>
      <c r="Q197" s="1712" t="s">
        <v>3528</v>
      </c>
      <c r="R197" s="1712" t="s">
        <v>34</v>
      </c>
      <c r="S197" s="1712" t="s">
        <v>3529</v>
      </c>
      <c r="T197" s="1712" t="s">
        <v>3530</v>
      </c>
      <c r="U197" s="1712"/>
      <c r="V197" s="1712" t="s">
        <v>3531</v>
      </c>
      <c r="W197" s="1477">
        <v>33298</v>
      </c>
      <c r="X197" s="1617" t="s">
        <v>2494</v>
      </c>
      <c r="Y197" s="1939">
        <f ca="1">DATEDIF(L198,$Y$8,"Y")</f>
        <v>49</v>
      </c>
    </row>
    <row r="198" spans="1:25" ht="15" thickBot="1" x14ac:dyDescent="0.25">
      <c r="A198" s="869"/>
      <c r="B198" s="1522"/>
      <c r="C198" s="1495" t="s">
        <v>411</v>
      </c>
      <c r="D198" s="1098" t="str">
        <f>SDM!F350</f>
        <v>01/10/2014</v>
      </c>
      <c r="E198" s="445" t="s">
        <v>154</v>
      </c>
      <c r="F198" s="403"/>
      <c r="G198" s="403"/>
      <c r="H198" s="721"/>
      <c r="I198" s="477"/>
      <c r="J198" s="477" t="s">
        <v>343</v>
      </c>
      <c r="K198" s="410"/>
      <c r="L198" s="468">
        <v>26164</v>
      </c>
      <c r="M198" s="1038"/>
      <c r="N198" s="890" t="s">
        <v>49</v>
      </c>
      <c r="O198" s="987" t="s">
        <v>249</v>
      </c>
      <c r="P198" s="987"/>
      <c r="Q198" s="1483"/>
      <c r="R198" s="1483"/>
      <c r="S198" s="1483"/>
      <c r="T198" s="1483"/>
      <c r="U198" s="1483"/>
      <c r="V198" s="1483"/>
      <c r="W198" s="1477"/>
      <c r="X198" s="1617"/>
      <c r="Y198" s="1940"/>
    </row>
    <row r="199" spans="1:25" ht="14.25" x14ac:dyDescent="0.2">
      <c r="A199" s="636" t="s">
        <v>448</v>
      </c>
      <c r="B199" s="429" t="s">
        <v>59</v>
      </c>
      <c r="C199" s="1472" t="s">
        <v>413</v>
      </c>
      <c r="D199" s="1497" t="s">
        <v>2449</v>
      </c>
      <c r="E199" s="441" t="s">
        <v>341</v>
      </c>
      <c r="F199" s="402">
        <f ca="1">DATEDIF(W199,$N$5,"Y")</f>
        <v>29</v>
      </c>
      <c r="G199" s="402">
        <f ca="1">DATEDIF(W199,$N$5,"YM")</f>
        <v>9</v>
      </c>
      <c r="H199" s="894" t="s">
        <v>40</v>
      </c>
      <c r="I199" s="894"/>
      <c r="J199" s="894" t="s">
        <v>121</v>
      </c>
      <c r="K199" s="708" t="s">
        <v>406</v>
      </c>
      <c r="L199" s="708" t="s">
        <v>252</v>
      </c>
      <c r="M199" s="723"/>
      <c r="N199" s="706" t="s">
        <v>44</v>
      </c>
      <c r="O199" s="987" t="s">
        <v>254</v>
      </c>
      <c r="P199" s="987"/>
      <c r="Q199" s="1709" t="s">
        <v>3532</v>
      </c>
      <c r="R199" s="1709" t="s">
        <v>50</v>
      </c>
      <c r="S199" s="1709" t="s">
        <v>3533</v>
      </c>
      <c r="T199" s="1709" t="s">
        <v>3534</v>
      </c>
      <c r="U199" s="1709"/>
      <c r="V199" s="1709" t="s">
        <v>3535</v>
      </c>
      <c r="W199" s="1477">
        <v>33298</v>
      </c>
      <c r="X199" s="1617" t="s">
        <v>2493</v>
      </c>
      <c r="Y199" s="1939">
        <f ca="1">DATEDIF(L200,$Y$8,"Y")</f>
        <v>50</v>
      </c>
    </row>
    <row r="200" spans="1:25" ht="15" thickBot="1" x14ac:dyDescent="0.25">
      <c r="A200" s="869"/>
      <c r="B200" s="1522"/>
      <c r="C200" s="1495" t="s">
        <v>414</v>
      </c>
      <c r="D200" s="1098" t="str">
        <f>SDM!F351</f>
        <v>01/10/2014</v>
      </c>
      <c r="E200" s="470" t="s">
        <v>154</v>
      </c>
      <c r="F200" s="403"/>
      <c r="G200" s="403"/>
      <c r="H200" s="477"/>
      <c r="I200" s="477"/>
      <c r="J200" s="477" t="s">
        <v>343</v>
      </c>
      <c r="K200" s="410"/>
      <c r="L200" s="468">
        <v>25872</v>
      </c>
      <c r="M200" s="1038"/>
      <c r="N200" s="890" t="s">
        <v>49</v>
      </c>
      <c r="O200" s="987" t="s">
        <v>258</v>
      </c>
      <c r="P200" s="987"/>
      <c r="Q200" s="1711"/>
      <c r="R200" s="1711"/>
      <c r="S200" s="1711"/>
      <c r="T200" s="1711"/>
      <c r="U200" s="1711"/>
      <c r="V200" s="1711"/>
      <c r="W200" s="1477"/>
      <c r="X200" s="1617"/>
      <c r="Y200" s="1940"/>
    </row>
    <row r="201" spans="1:25" ht="14.25" x14ac:dyDescent="0.2">
      <c r="A201" s="636" t="s">
        <v>454</v>
      </c>
      <c r="B201" s="429" t="s">
        <v>111</v>
      </c>
      <c r="C201" s="1472" t="s">
        <v>416</v>
      </c>
      <c r="D201" s="408" t="s">
        <v>2449</v>
      </c>
      <c r="E201" s="897" t="s">
        <v>341</v>
      </c>
      <c r="F201" s="402">
        <f ca="1">DATEDIF(W201,$N$5,"Y")</f>
        <v>29</v>
      </c>
      <c r="G201" s="402">
        <f ca="1">DATEDIF(W201,$N$5,"YM")</f>
        <v>9</v>
      </c>
      <c r="H201" s="894" t="s">
        <v>40</v>
      </c>
      <c r="I201" s="894"/>
      <c r="J201" s="894" t="s">
        <v>121</v>
      </c>
      <c r="K201" s="708" t="s">
        <v>406</v>
      </c>
      <c r="L201" s="708" t="s">
        <v>54</v>
      </c>
      <c r="M201" s="723"/>
      <c r="N201" s="706" t="s">
        <v>44</v>
      </c>
      <c r="O201" s="987" t="s">
        <v>265</v>
      </c>
      <c r="P201" s="987"/>
      <c r="Q201" s="1712" t="s">
        <v>3536</v>
      </c>
      <c r="R201" s="1712" t="s">
        <v>50</v>
      </c>
      <c r="S201" s="1712" t="s">
        <v>3537</v>
      </c>
      <c r="T201" s="1712" t="s">
        <v>3538</v>
      </c>
      <c r="U201" s="1712"/>
      <c r="V201" s="1712" t="s">
        <v>3539</v>
      </c>
      <c r="W201" s="1477">
        <v>33298</v>
      </c>
      <c r="X201" s="1617" t="s">
        <v>2493</v>
      </c>
      <c r="Y201" s="1939">
        <f ca="1">DATEDIF(L202,$Y$8,"Y")</f>
        <v>49</v>
      </c>
    </row>
    <row r="202" spans="1:25" ht="15" thickBot="1" x14ac:dyDescent="0.25">
      <c r="A202" s="869"/>
      <c r="B202" s="1522"/>
      <c r="C202" s="1495" t="s">
        <v>417</v>
      </c>
      <c r="D202" s="1098" t="str">
        <f>SDM!F352</f>
        <v>01/10/2014</v>
      </c>
      <c r="E202" s="470" t="s">
        <v>154</v>
      </c>
      <c r="F202" s="403"/>
      <c r="G202" s="403"/>
      <c r="H202" s="477"/>
      <c r="I202" s="477"/>
      <c r="J202" s="477" t="s">
        <v>343</v>
      </c>
      <c r="K202" s="410"/>
      <c r="L202" s="468">
        <v>26169</v>
      </c>
      <c r="M202" s="1038"/>
      <c r="N202" s="890" t="s">
        <v>49</v>
      </c>
      <c r="O202" s="987" t="s">
        <v>271</v>
      </c>
      <c r="P202" s="987"/>
      <c r="Q202" s="1483"/>
      <c r="R202" s="1483"/>
      <c r="S202" s="1483"/>
      <c r="T202" s="1483"/>
      <c r="U202" s="1483"/>
      <c r="V202" s="1483"/>
      <c r="W202" s="1477"/>
      <c r="X202" s="1617"/>
      <c r="Y202" s="1940"/>
    </row>
    <row r="203" spans="1:25" ht="14.25" x14ac:dyDescent="0.2">
      <c r="A203" s="636" t="s">
        <v>458</v>
      </c>
      <c r="B203" s="429" t="s">
        <v>118</v>
      </c>
      <c r="C203" s="1271" t="s">
        <v>419</v>
      </c>
      <c r="D203" s="408" t="s">
        <v>2449</v>
      </c>
      <c r="E203" s="441" t="s">
        <v>341</v>
      </c>
      <c r="F203" s="402">
        <f ca="1">DATEDIF(W203,$N$5,"Y")</f>
        <v>28</v>
      </c>
      <c r="G203" s="402">
        <f ca="1">DATEDIF(W203,$N$5,"YM")</f>
        <v>9</v>
      </c>
      <c r="H203" s="1039" t="s">
        <v>40</v>
      </c>
      <c r="I203" s="479"/>
      <c r="J203" s="479" t="s">
        <v>121</v>
      </c>
      <c r="K203" s="440" t="s">
        <v>81</v>
      </c>
      <c r="L203" s="440" t="s">
        <v>201</v>
      </c>
      <c r="M203" s="480"/>
      <c r="N203" s="706" t="s">
        <v>44</v>
      </c>
      <c r="O203" s="987" t="s">
        <v>273</v>
      </c>
      <c r="P203" s="987"/>
      <c r="Q203" s="1709" t="s">
        <v>3540</v>
      </c>
      <c r="R203" s="1709" t="s">
        <v>34</v>
      </c>
      <c r="S203" s="1709" t="s">
        <v>3541</v>
      </c>
      <c r="T203" s="1709" t="s">
        <v>3542</v>
      </c>
      <c r="U203" s="1709"/>
      <c r="V203" s="1709" t="s">
        <v>3543</v>
      </c>
      <c r="W203" s="1477">
        <v>33664</v>
      </c>
      <c r="X203" s="1617" t="s">
        <v>2494</v>
      </c>
      <c r="Y203" s="1939">
        <f ca="1">DATEDIF(L204,$Y$8,"Y")</f>
        <v>48</v>
      </c>
    </row>
    <row r="204" spans="1:25" ht="15" thickBot="1" x14ac:dyDescent="0.25">
      <c r="A204" s="869"/>
      <c r="B204" s="1522"/>
      <c r="C204" s="1514" t="s">
        <v>420</v>
      </c>
      <c r="D204" s="1098" t="str">
        <f>SDM!F347</f>
        <v>01/10/2014</v>
      </c>
      <c r="E204" s="445" t="s">
        <v>154</v>
      </c>
      <c r="F204" s="403"/>
      <c r="G204" s="403"/>
      <c r="H204" s="473"/>
      <c r="I204" s="473"/>
      <c r="J204" s="473" t="s">
        <v>343</v>
      </c>
      <c r="K204" s="403"/>
      <c r="L204" s="447">
        <v>26464</v>
      </c>
      <c r="M204" s="474"/>
      <c r="N204" s="890" t="s">
        <v>49</v>
      </c>
      <c r="O204" s="987" t="s">
        <v>276</v>
      </c>
      <c r="P204" s="987"/>
      <c r="Q204" s="1711"/>
      <c r="R204" s="1711"/>
      <c r="S204" s="1711"/>
      <c r="T204" s="1711"/>
      <c r="U204" s="1711"/>
      <c r="V204" s="1711"/>
      <c r="W204" s="1477"/>
      <c r="X204" s="1617"/>
      <c r="Y204" s="1940"/>
    </row>
    <row r="205" spans="1:25" ht="14.25" x14ac:dyDescent="0.2">
      <c r="A205" s="636" t="s">
        <v>465</v>
      </c>
      <c r="B205" s="429" t="s">
        <v>127</v>
      </c>
      <c r="C205" s="1271" t="s">
        <v>427</v>
      </c>
      <c r="D205" s="408" t="s">
        <v>2449</v>
      </c>
      <c r="E205" s="810" t="s">
        <v>428</v>
      </c>
      <c r="F205" s="402">
        <f ca="1">DATEDIF(W205,$N$5,"Y")</f>
        <v>27</v>
      </c>
      <c r="G205" s="402">
        <f ca="1">DATEDIF(W205,$N$5,"YM")</f>
        <v>9</v>
      </c>
      <c r="H205" s="441" t="s">
        <v>40</v>
      </c>
      <c r="I205" s="441"/>
      <c r="J205" s="441" t="s">
        <v>429</v>
      </c>
      <c r="K205" s="440" t="s">
        <v>382</v>
      </c>
      <c r="L205" s="440" t="s">
        <v>252</v>
      </c>
      <c r="M205" s="442"/>
      <c r="N205" s="706" t="s">
        <v>44</v>
      </c>
      <c r="O205" s="987" t="s">
        <v>291</v>
      </c>
      <c r="P205" s="987"/>
      <c r="Q205" s="1709" t="s">
        <v>3548</v>
      </c>
      <c r="R205" s="1709" t="s">
        <v>50</v>
      </c>
      <c r="S205" s="1709" t="s">
        <v>3549</v>
      </c>
      <c r="T205" s="1709" t="s">
        <v>3514</v>
      </c>
      <c r="U205" s="1709"/>
      <c r="V205" s="1709" t="s">
        <v>3550</v>
      </c>
      <c r="W205" s="1477">
        <v>34029</v>
      </c>
      <c r="X205" s="1617" t="s">
        <v>2493</v>
      </c>
      <c r="Y205" s="1939">
        <f ca="1">DATEDIF(L206,$Y$8,"Y")</f>
        <v>51</v>
      </c>
    </row>
    <row r="206" spans="1:25" ht="15" thickBot="1" x14ac:dyDescent="0.25">
      <c r="A206" s="869"/>
      <c r="B206" s="1522"/>
      <c r="C206" s="1514" t="s">
        <v>430</v>
      </c>
      <c r="D206" s="451" t="str">
        <f>SDM!F99</f>
        <v>01/04/2015</v>
      </c>
      <c r="E206" s="1040" t="s">
        <v>431</v>
      </c>
      <c r="F206" s="403"/>
      <c r="G206" s="403"/>
      <c r="H206" s="446"/>
      <c r="I206" s="446"/>
      <c r="J206" s="446" t="s">
        <v>343</v>
      </c>
      <c r="K206" s="403"/>
      <c r="L206" s="447">
        <v>25417</v>
      </c>
      <c r="M206" s="448"/>
      <c r="N206" s="890" t="s">
        <v>49</v>
      </c>
      <c r="O206" s="987" t="s">
        <v>297</v>
      </c>
      <c r="P206" s="987"/>
      <c r="Q206" s="1711"/>
      <c r="R206" s="1711"/>
      <c r="S206" s="1711"/>
      <c r="T206" s="1711"/>
      <c r="U206" s="1711"/>
      <c r="V206" s="1711"/>
      <c r="W206" s="1477"/>
      <c r="X206" s="1617"/>
      <c r="Y206" s="1940"/>
    </row>
    <row r="207" spans="1:25" ht="14.25" x14ac:dyDescent="0.2">
      <c r="A207" s="636" t="s">
        <v>468</v>
      </c>
      <c r="B207" s="429" t="s">
        <v>129</v>
      </c>
      <c r="C207" s="1271" t="s">
        <v>433</v>
      </c>
      <c r="D207" s="408" t="s">
        <v>2449</v>
      </c>
      <c r="E207" s="441" t="s">
        <v>341</v>
      </c>
      <c r="F207" s="402">
        <f ca="1">DATEDIF(W207,$N$5,"Y")</f>
        <v>31</v>
      </c>
      <c r="G207" s="402">
        <f ca="1">DATEDIF(W207,$N$5,"YM")</f>
        <v>9</v>
      </c>
      <c r="H207" s="1036" t="s">
        <v>40</v>
      </c>
      <c r="I207" s="479"/>
      <c r="J207" s="479" t="s">
        <v>121</v>
      </c>
      <c r="K207" s="440" t="s">
        <v>62</v>
      </c>
      <c r="L207" s="440" t="s">
        <v>82</v>
      </c>
      <c r="M207" s="480"/>
      <c r="N207" s="706" t="s">
        <v>44</v>
      </c>
      <c r="O207" s="987" t="s">
        <v>301</v>
      </c>
      <c r="P207" s="987"/>
      <c r="Q207" s="1712" t="s">
        <v>3551</v>
      </c>
      <c r="R207" s="1712" t="s">
        <v>34</v>
      </c>
      <c r="S207" s="1712" t="s">
        <v>3552</v>
      </c>
      <c r="T207" s="1712" t="s">
        <v>3553</v>
      </c>
      <c r="U207" s="1712"/>
      <c r="V207" s="1712" t="s">
        <v>3535</v>
      </c>
      <c r="W207" s="1477">
        <v>32568</v>
      </c>
      <c r="X207" s="1617" t="s">
        <v>2493</v>
      </c>
      <c r="Y207" s="1939">
        <f ca="1">DATEDIF(L208,$Y$8,"Y")</f>
        <v>52</v>
      </c>
    </row>
    <row r="208" spans="1:25" ht="15" thickBot="1" x14ac:dyDescent="0.25">
      <c r="A208" s="869"/>
      <c r="B208" s="1522"/>
      <c r="C208" s="1514" t="s">
        <v>434</v>
      </c>
      <c r="D208" s="451" t="str">
        <f>SDM!F348</f>
        <v>01/04/2015</v>
      </c>
      <c r="E208" s="445" t="s">
        <v>154</v>
      </c>
      <c r="F208" s="403"/>
      <c r="G208" s="403"/>
      <c r="H208" s="1037"/>
      <c r="I208" s="473"/>
      <c r="J208" s="473" t="s">
        <v>343</v>
      </c>
      <c r="K208" s="403"/>
      <c r="L208" s="447">
        <v>25046</v>
      </c>
      <c r="M208" s="474"/>
      <c r="N208" s="890" t="s">
        <v>49</v>
      </c>
      <c r="O208" s="987" t="s">
        <v>305</v>
      </c>
      <c r="P208" s="987"/>
      <c r="Q208" s="1483"/>
      <c r="R208" s="1483"/>
      <c r="S208" s="1483"/>
      <c r="T208" s="1483"/>
      <c r="U208" s="1483"/>
      <c r="V208" s="1483"/>
      <c r="W208" s="1477"/>
      <c r="X208" s="1617"/>
      <c r="Y208" s="1940"/>
    </row>
    <row r="209" spans="1:25" ht="14.25" x14ac:dyDescent="0.2">
      <c r="A209" s="636" t="s">
        <v>472</v>
      </c>
      <c r="B209" s="429" t="s">
        <v>132</v>
      </c>
      <c r="C209" s="1472" t="s">
        <v>436</v>
      </c>
      <c r="D209" s="408" t="s">
        <v>2449</v>
      </c>
      <c r="E209" s="514" t="s">
        <v>349</v>
      </c>
      <c r="F209" s="402">
        <f ca="1">DATEDIF(W209,$N$5,"Y")</f>
        <v>27</v>
      </c>
      <c r="G209" s="402">
        <f ca="1">DATEDIF(W209,$N$5,"YM")</f>
        <v>9</v>
      </c>
      <c r="H209" s="894" t="s">
        <v>40</v>
      </c>
      <c r="I209" s="894"/>
      <c r="J209" s="479" t="s">
        <v>121</v>
      </c>
      <c r="K209" s="708" t="s">
        <v>81</v>
      </c>
      <c r="L209" s="708" t="s">
        <v>156</v>
      </c>
      <c r="M209" s="999"/>
      <c r="N209" s="706" t="s">
        <v>44</v>
      </c>
      <c r="O209" s="987" t="s">
        <v>311</v>
      </c>
      <c r="P209" s="987"/>
      <c r="Q209" s="1709" t="s">
        <v>3554</v>
      </c>
      <c r="R209" s="1709" t="s">
        <v>50</v>
      </c>
      <c r="S209" s="1709" t="s">
        <v>3555</v>
      </c>
      <c r="T209" s="1709" t="s">
        <v>3556</v>
      </c>
      <c r="U209" s="1709"/>
      <c r="V209" s="1709" t="s">
        <v>3557</v>
      </c>
      <c r="W209" s="1477">
        <v>34029</v>
      </c>
      <c r="X209" s="1617" t="s">
        <v>2493</v>
      </c>
      <c r="Y209" s="1939">
        <f ca="1">DATEDIF(L210,$Y$8,"Y")</f>
        <v>48</v>
      </c>
    </row>
    <row r="210" spans="1:25" ht="15" thickBot="1" x14ac:dyDescent="0.25">
      <c r="A210" s="869"/>
      <c r="B210" s="1522"/>
      <c r="C210" s="1495" t="s">
        <v>437</v>
      </c>
      <c r="D210" s="1098" t="str">
        <f>SDM!F353</f>
        <v>01/04/2015</v>
      </c>
      <c r="E210" s="470" t="s">
        <v>431</v>
      </c>
      <c r="F210" s="403"/>
      <c r="G210" s="403"/>
      <c r="H210" s="477"/>
      <c r="I210" s="477"/>
      <c r="J210" s="477" t="s">
        <v>343</v>
      </c>
      <c r="K210" s="410"/>
      <c r="L210" s="468">
        <v>26300</v>
      </c>
      <c r="M210" s="478"/>
      <c r="N210" s="890" t="s">
        <v>49</v>
      </c>
      <c r="O210" s="987" t="s">
        <v>317</v>
      </c>
      <c r="P210" s="987"/>
      <c r="Q210" s="1711"/>
      <c r="R210" s="1711"/>
      <c r="S210" s="1711"/>
      <c r="T210" s="1711"/>
      <c r="U210" s="1711"/>
      <c r="V210" s="1711"/>
      <c r="W210" s="1477"/>
      <c r="X210" s="1617"/>
      <c r="Y210" s="1940"/>
    </row>
    <row r="211" spans="1:25" s="805" customFormat="1" ht="14.25" x14ac:dyDescent="0.2">
      <c r="A211" s="636" t="s">
        <v>475</v>
      </c>
      <c r="B211" s="429" t="s">
        <v>137</v>
      </c>
      <c r="C211" s="923" t="s">
        <v>4406</v>
      </c>
      <c r="D211" s="408" t="s">
        <v>2449</v>
      </c>
      <c r="E211" s="514" t="s">
        <v>349</v>
      </c>
      <c r="F211" s="402">
        <f ca="1">DATEDIF(W211,$N$5,"Y")</f>
        <v>10</v>
      </c>
      <c r="G211" s="402">
        <f ca="1">DATEDIF(W211,$N$5,"YM")</f>
        <v>11</v>
      </c>
      <c r="H211" s="515" t="s">
        <v>40</v>
      </c>
      <c r="I211" s="516"/>
      <c r="J211" s="514" t="s">
        <v>444</v>
      </c>
      <c r="K211" s="420" t="s">
        <v>2452</v>
      </c>
      <c r="L211" s="520" t="s">
        <v>4408</v>
      </c>
      <c r="M211" s="521"/>
      <c r="N211" s="637" t="s">
        <v>44</v>
      </c>
      <c r="O211" s="987">
        <v>5</v>
      </c>
      <c r="P211" s="987"/>
      <c r="Q211" s="1722" t="s">
        <v>4409</v>
      </c>
      <c r="R211" s="1482" t="s">
        <v>50</v>
      </c>
      <c r="S211" s="505" t="s">
        <v>4411</v>
      </c>
      <c r="T211" s="505" t="s">
        <v>4410</v>
      </c>
      <c r="U211" s="506" t="s">
        <v>4413</v>
      </c>
      <c r="V211" s="505" t="s">
        <v>4412</v>
      </c>
      <c r="W211" s="1477">
        <v>40179</v>
      </c>
      <c r="X211" s="1617" t="s">
        <v>2493</v>
      </c>
      <c r="Y211" s="1939">
        <f ca="1">DATEDIF(L212,$Y$8,"Y")</f>
        <v>41</v>
      </c>
    </row>
    <row r="212" spans="1:25" ht="15" thickBot="1" x14ac:dyDescent="0.25">
      <c r="A212" s="869"/>
      <c r="B212" s="1522"/>
      <c r="C212" s="1495" t="s">
        <v>4407</v>
      </c>
      <c r="D212" s="1098" t="str">
        <f>SDM!F265</f>
        <v>01/10/2015</v>
      </c>
      <c r="E212" s="1042" t="s">
        <v>5350</v>
      </c>
      <c r="F212" s="403"/>
      <c r="G212" s="403"/>
      <c r="H212" s="721"/>
      <c r="I212" s="1043"/>
      <c r="J212" s="1044" t="s">
        <v>447</v>
      </c>
      <c r="K212" s="1045"/>
      <c r="L212" s="1047">
        <v>29190</v>
      </c>
      <c r="M212" s="586"/>
      <c r="N212" s="1048" t="s">
        <v>49</v>
      </c>
      <c r="O212" s="987">
        <v>6</v>
      </c>
      <c r="P212" s="987"/>
      <c r="Q212" s="1711"/>
      <c r="R212" s="1711"/>
      <c r="S212" s="1711"/>
      <c r="T212" s="1711"/>
      <c r="U212" s="1711"/>
      <c r="V212" s="1711"/>
      <c r="W212" s="1477"/>
      <c r="X212" s="1617"/>
      <c r="Y212" s="1940"/>
    </row>
    <row r="213" spans="1:25" ht="14.25" x14ac:dyDescent="0.2">
      <c r="A213" s="636" t="s">
        <v>481</v>
      </c>
      <c r="B213" s="429" t="s">
        <v>139</v>
      </c>
      <c r="C213" s="1093" t="s">
        <v>459</v>
      </c>
      <c r="D213" s="408" t="s">
        <v>2449</v>
      </c>
      <c r="E213" s="457" t="s">
        <v>460</v>
      </c>
      <c r="F213" s="402">
        <f ca="1">DATEDIF(W213,$N$5,"Y")</f>
        <v>26</v>
      </c>
      <c r="G213" s="402">
        <f ca="1">DATEDIF(W213,$N$5,"YM")</f>
        <v>9</v>
      </c>
      <c r="H213" s="457" t="s">
        <v>40</v>
      </c>
      <c r="I213" s="457"/>
      <c r="J213" s="457" t="s">
        <v>461</v>
      </c>
      <c r="K213" s="405" t="s">
        <v>97</v>
      </c>
      <c r="L213" s="405" t="s">
        <v>462</v>
      </c>
      <c r="M213" s="522"/>
      <c r="N213" s="637" t="s">
        <v>44</v>
      </c>
      <c r="O213" s="987">
        <v>7</v>
      </c>
      <c r="P213" s="987"/>
      <c r="Q213" s="1712" t="s">
        <v>3573</v>
      </c>
      <c r="R213" s="1712" t="s">
        <v>50</v>
      </c>
      <c r="S213" s="1712" t="s">
        <v>3574</v>
      </c>
      <c r="T213" s="1712" t="s">
        <v>3575</v>
      </c>
      <c r="U213" s="1712"/>
      <c r="V213" s="1712" t="s">
        <v>3576</v>
      </c>
      <c r="W213" s="1477">
        <v>34394</v>
      </c>
      <c r="X213" s="1617" t="s">
        <v>2493</v>
      </c>
      <c r="Y213" s="1939">
        <f ca="1">DATEDIF(L214,$Y$8,"Y")</f>
        <v>54</v>
      </c>
    </row>
    <row r="214" spans="1:25" ht="15" thickBot="1" x14ac:dyDescent="0.25">
      <c r="A214" s="869"/>
      <c r="B214" s="1522"/>
      <c r="C214" s="1514" t="s">
        <v>463</v>
      </c>
      <c r="D214" s="451" t="str">
        <f>SDM!F162</f>
        <v>01/04/2016</v>
      </c>
      <c r="E214" s="523" t="s">
        <v>464</v>
      </c>
      <c r="F214" s="403"/>
      <c r="G214" s="403"/>
      <c r="H214" s="446"/>
      <c r="I214" s="446"/>
      <c r="J214" s="446" t="s">
        <v>343</v>
      </c>
      <c r="K214" s="403"/>
      <c r="L214" s="447">
        <v>24312</v>
      </c>
      <c r="M214" s="1049"/>
      <c r="N214" s="1050" t="s">
        <v>49</v>
      </c>
      <c r="O214" s="987">
        <v>8</v>
      </c>
      <c r="P214" s="987"/>
      <c r="Q214" s="1483"/>
      <c r="R214" s="1483"/>
      <c r="S214" s="1483"/>
      <c r="T214" s="1483"/>
      <c r="U214" s="1483"/>
      <c r="V214" s="1483"/>
      <c r="W214" s="1477"/>
      <c r="X214" s="1617"/>
      <c r="Y214" s="1940"/>
    </row>
    <row r="215" spans="1:25" ht="14.25" x14ac:dyDescent="0.2">
      <c r="A215" s="636" t="s">
        <v>483</v>
      </c>
      <c r="B215" s="429" t="s">
        <v>147</v>
      </c>
      <c r="C215" s="1271" t="s">
        <v>466</v>
      </c>
      <c r="D215" s="408" t="s">
        <v>2449</v>
      </c>
      <c r="E215" s="441" t="s">
        <v>460</v>
      </c>
      <c r="F215" s="402">
        <f ca="1">DATEDIF(W215,$N$5,"Y")</f>
        <v>27</v>
      </c>
      <c r="G215" s="402">
        <f ca="1">DATEDIF(W215,$N$5,"YM")</f>
        <v>9</v>
      </c>
      <c r="H215" s="441" t="s">
        <v>40</v>
      </c>
      <c r="I215" s="441"/>
      <c r="J215" s="441" t="s">
        <v>461</v>
      </c>
      <c r="K215" s="440" t="s">
        <v>190</v>
      </c>
      <c r="L215" s="440" t="s">
        <v>54</v>
      </c>
      <c r="M215" s="723"/>
      <c r="N215" s="706" t="s">
        <v>44</v>
      </c>
      <c r="O215" s="987">
        <v>9</v>
      </c>
      <c r="P215" s="987"/>
      <c r="Q215" s="1709" t="s">
        <v>3577</v>
      </c>
      <c r="R215" s="1709" t="s">
        <v>50</v>
      </c>
      <c r="S215" s="1709" t="s">
        <v>3578</v>
      </c>
      <c r="T215" s="1709" t="s">
        <v>3579</v>
      </c>
      <c r="U215" s="1709"/>
      <c r="V215" s="1709" t="s">
        <v>3580</v>
      </c>
      <c r="W215" s="1477">
        <v>34029</v>
      </c>
      <c r="X215" s="1617" t="s">
        <v>2493</v>
      </c>
      <c r="Y215" s="1939">
        <f ca="1">DATEDIF(L216,$Y$8,"Y")</f>
        <v>49</v>
      </c>
    </row>
    <row r="216" spans="1:25" ht="15" thickBot="1" x14ac:dyDescent="0.25">
      <c r="A216" s="869"/>
      <c r="B216" s="1522"/>
      <c r="C216" s="1514" t="s">
        <v>467</v>
      </c>
      <c r="D216" s="451" t="str">
        <f>SDM!F164</f>
        <v>01/04/2016</v>
      </c>
      <c r="E216" s="523" t="s">
        <v>464</v>
      </c>
      <c r="F216" s="403"/>
      <c r="G216" s="403"/>
      <c r="H216" s="446"/>
      <c r="I216" s="446"/>
      <c r="J216" s="446" t="s">
        <v>343</v>
      </c>
      <c r="K216" s="403"/>
      <c r="L216" s="447">
        <v>26197</v>
      </c>
      <c r="M216" s="1049"/>
      <c r="N216" s="1050" t="s">
        <v>49</v>
      </c>
      <c r="O216" s="987">
        <v>10</v>
      </c>
      <c r="P216" s="987"/>
      <c r="Q216" s="1711"/>
      <c r="R216" s="1711"/>
      <c r="S216" s="1711"/>
      <c r="T216" s="1711"/>
      <c r="U216" s="1711"/>
      <c r="V216" s="1711"/>
      <c r="W216" s="1477"/>
      <c r="X216" s="1617"/>
      <c r="Y216" s="1940"/>
    </row>
    <row r="217" spans="1:25" ht="14.25" x14ac:dyDescent="0.2">
      <c r="A217" s="636" t="s">
        <v>487</v>
      </c>
      <c r="B217" s="429" t="s">
        <v>149</v>
      </c>
      <c r="C217" s="1472" t="s">
        <v>2399</v>
      </c>
      <c r="D217" s="408" t="s">
        <v>2449</v>
      </c>
      <c r="E217" s="1055" t="s">
        <v>482</v>
      </c>
      <c r="F217" s="402">
        <f ca="1">DATEDIF(W217,$N$5,"Y")</f>
        <v>31</v>
      </c>
      <c r="G217" s="402">
        <f ca="1">DATEDIF(W217,$N$5,"YM")</f>
        <v>9</v>
      </c>
      <c r="H217" s="441" t="s">
        <v>40</v>
      </c>
      <c r="I217" s="894"/>
      <c r="J217" s="894" t="s">
        <v>328</v>
      </c>
      <c r="K217" s="892" t="s">
        <v>2480</v>
      </c>
      <c r="L217" s="855" t="s">
        <v>54</v>
      </c>
      <c r="M217" s="999"/>
      <c r="N217" s="706" t="s">
        <v>44</v>
      </c>
      <c r="O217" s="987">
        <v>17</v>
      </c>
      <c r="P217" s="987"/>
      <c r="Q217" s="1709" t="s">
        <v>3593</v>
      </c>
      <c r="R217" s="1709" t="s">
        <v>34</v>
      </c>
      <c r="S217" s="1709" t="s">
        <v>3594</v>
      </c>
      <c r="T217" s="1709" t="s">
        <v>3595</v>
      </c>
      <c r="U217" s="1709"/>
      <c r="V217" s="1709" t="s">
        <v>3596</v>
      </c>
      <c r="W217" s="1477">
        <v>32568</v>
      </c>
      <c r="X217" s="1617" t="s">
        <v>2494</v>
      </c>
      <c r="Y217" s="1939">
        <f ca="1">DATEDIF(L218,$Y$8,"Y")</f>
        <v>51</v>
      </c>
    </row>
    <row r="218" spans="1:25" ht="15" thickBot="1" x14ac:dyDescent="0.25">
      <c r="A218" s="869"/>
      <c r="B218" s="1522"/>
      <c r="C218" s="1495" t="s">
        <v>2400</v>
      </c>
      <c r="D218" s="1098" t="str">
        <f>SDM!F17</f>
        <v>01/10/2016</v>
      </c>
      <c r="E218" s="470" t="s">
        <v>2394</v>
      </c>
      <c r="F218" s="403"/>
      <c r="G218" s="403"/>
      <c r="H218" s="1564"/>
      <c r="I218" s="477"/>
      <c r="J218" s="446" t="s">
        <v>74</v>
      </c>
      <c r="K218" s="410"/>
      <c r="L218" s="467">
        <v>25350</v>
      </c>
      <c r="M218" s="478"/>
      <c r="N218" s="1050" t="s">
        <v>49</v>
      </c>
      <c r="O218" s="987">
        <v>18</v>
      </c>
      <c r="P218" s="987"/>
      <c r="Q218" s="1711"/>
      <c r="R218" s="1711"/>
      <c r="S218" s="1711"/>
      <c r="T218" s="1711"/>
      <c r="U218" s="1711"/>
      <c r="V218" s="1711"/>
      <c r="W218" s="1477"/>
      <c r="X218" s="1617"/>
      <c r="Y218" s="1940"/>
    </row>
    <row r="219" spans="1:25" ht="14.25" x14ac:dyDescent="0.2">
      <c r="A219" s="636" t="s">
        <v>491</v>
      </c>
      <c r="B219" s="429" t="s">
        <v>159</v>
      </c>
      <c r="C219" s="1271" t="s">
        <v>4806</v>
      </c>
      <c r="D219" s="408" t="s">
        <v>2449</v>
      </c>
      <c r="E219" s="441" t="s">
        <v>341</v>
      </c>
      <c r="F219" s="402">
        <f ca="1">DATEDIF(W219,$N$5,"Y")</f>
        <v>29</v>
      </c>
      <c r="G219" s="402">
        <f ca="1">DATEDIF(W219,$N$5,"YM")</f>
        <v>9</v>
      </c>
      <c r="H219" s="441" t="s">
        <v>40</v>
      </c>
      <c r="I219" s="441"/>
      <c r="J219" s="479" t="s">
        <v>121</v>
      </c>
      <c r="K219" s="440" t="s">
        <v>81</v>
      </c>
      <c r="L219" s="440" t="s">
        <v>170</v>
      </c>
      <c r="M219" s="723"/>
      <c r="N219" s="706" t="s">
        <v>44</v>
      </c>
      <c r="O219" s="987">
        <v>23</v>
      </c>
      <c r="P219" s="987"/>
      <c r="Q219" s="1712" t="s">
        <v>3601</v>
      </c>
      <c r="R219" s="1712" t="s">
        <v>34</v>
      </c>
      <c r="S219" s="1712" t="s">
        <v>3602</v>
      </c>
      <c r="T219" s="1712" t="s">
        <v>3603</v>
      </c>
      <c r="U219" s="1712"/>
      <c r="V219" s="1712" t="s">
        <v>3604</v>
      </c>
      <c r="W219" s="1477">
        <v>33298</v>
      </c>
      <c r="X219" s="1617" t="s">
        <v>2494</v>
      </c>
      <c r="Y219" s="1939">
        <f ca="1">DATEDIF(L220,$Y$8,"Y")</f>
        <v>50</v>
      </c>
    </row>
    <row r="220" spans="1:25" ht="15" thickBot="1" x14ac:dyDescent="0.25">
      <c r="A220" s="869"/>
      <c r="B220" s="1522"/>
      <c r="C220" s="1514" t="s">
        <v>492</v>
      </c>
      <c r="D220" s="1098" t="str">
        <f>SDM!F354</f>
        <v>01/10/2016</v>
      </c>
      <c r="E220" s="445" t="s">
        <v>490</v>
      </c>
      <c r="F220" s="403"/>
      <c r="G220" s="403"/>
      <c r="H220" s="1057"/>
      <c r="I220" s="446"/>
      <c r="J220" s="473" t="s">
        <v>343</v>
      </c>
      <c r="K220" s="403"/>
      <c r="L220" s="447">
        <v>25573</v>
      </c>
      <c r="M220" s="1049"/>
      <c r="N220" s="1050" t="s">
        <v>49</v>
      </c>
      <c r="O220" s="987">
        <v>24</v>
      </c>
      <c r="P220" s="987"/>
      <c r="Q220" s="1483"/>
      <c r="R220" s="1483"/>
      <c r="S220" s="1483"/>
      <c r="T220" s="1483"/>
      <c r="U220" s="1483"/>
      <c r="V220" s="1483"/>
      <c r="W220" s="1477"/>
      <c r="X220" s="1617"/>
      <c r="Y220" s="1940"/>
    </row>
    <row r="221" spans="1:25" ht="14.25" x14ac:dyDescent="0.2">
      <c r="A221" s="636" t="s">
        <v>493</v>
      </c>
      <c r="B221" s="429" t="s">
        <v>105</v>
      </c>
      <c r="C221" s="1271" t="s">
        <v>494</v>
      </c>
      <c r="D221" s="408" t="s">
        <v>2449</v>
      </c>
      <c r="E221" s="441" t="s">
        <v>341</v>
      </c>
      <c r="F221" s="402">
        <f ca="1">DATEDIF(W221,$N$5,"Y")</f>
        <v>28</v>
      </c>
      <c r="G221" s="402">
        <f ca="1">DATEDIF(W221,$N$5,"YM")</f>
        <v>9</v>
      </c>
      <c r="H221" s="1016" t="s">
        <v>40</v>
      </c>
      <c r="I221" s="441"/>
      <c r="J221" s="479" t="s">
        <v>121</v>
      </c>
      <c r="K221" s="440" t="s">
        <v>53</v>
      </c>
      <c r="L221" s="440" t="s">
        <v>88</v>
      </c>
      <c r="M221" s="723"/>
      <c r="N221" s="706" t="s">
        <v>44</v>
      </c>
      <c r="O221" s="987">
        <v>25</v>
      </c>
      <c r="P221" s="987"/>
      <c r="Q221" s="1709" t="s">
        <v>3605</v>
      </c>
      <c r="R221" s="1709" t="s">
        <v>34</v>
      </c>
      <c r="S221" s="1709" t="s">
        <v>3606</v>
      </c>
      <c r="T221" s="1709" t="s">
        <v>3607</v>
      </c>
      <c r="U221" s="1709"/>
      <c r="V221" s="1709" t="s">
        <v>3608</v>
      </c>
      <c r="W221" s="1477">
        <v>33664</v>
      </c>
      <c r="X221" s="1617" t="s">
        <v>2494</v>
      </c>
      <c r="Y221" s="1939">
        <f ca="1">DATEDIF(L222,$Y$8,"Y")</f>
        <v>48</v>
      </c>
    </row>
    <row r="222" spans="1:25" ht="15" thickBot="1" x14ac:dyDescent="0.25">
      <c r="A222" s="869"/>
      <c r="B222" s="1522"/>
      <c r="C222" s="1495" t="s">
        <v>495</v>
      </c>
      <c r="D222" s="1098" t="str">
        <f>SDM!F355</f>
        <v>01/10/2016</v>
      </c>
      <c r="E222" s="445" t="s">
        <v>490</v>
      </c>
      <c r="F222" s="403"/>
      <c r="G222" s="403"/>
      <c r="H222" s="1058"/>
      <c r="I222" s="462"/>
      <c r="J222" s="473" t="s">
        <v>343</v>
      </c>
      <c r="K222" s="410"/>
      <c r="L222" s="468">
        <v>26316</v>
      </c>
      <c r="M222" s="1056"/>
      <c r="N222" s="890" t="s">
        <v>49</v>
      </c>
      <c r="O222" s="987">
        <v>26</v>
      </c>
      <c r="P222" s="987"/>
      <c r="Q222" s="1711"/>
      <c r="R222" s="1711"/>
      <c r="S222" s="1711"/>
      <c r="T222" s="1711"/>
      <c r="U222" s="1711"/>
      <c r="V222" s="1711"/>
      <c r="W222" s="1477"/>
      <c r="X222" s="1617"/>
      <c r="Y222" s="1940"/>
    </row>
    <row r="223" spans="1:25" ht="14.25" x14ac:dyDescent="0.2">
      <c r="A223" s="636" t="s">
        <v>496</v>
      </c>
      <c r="B223" s="429" t="s">
        <v>164</v>
      </c>
      <c r="C223" s="1271" t="s">
        <v>508</v>
      </c>
      <c r="D223" s="408" t="s">
        <v>2449</v>
      </c>
      <c r="E223" s="897" t="s">
        <v>509</v>
      </c>
      <c r="F223" s="402">
        <f ca="1">DATEDIF(W223,$N$5,"Y")</f>
        <v>28</v>
      </c>
      <c r="G223" s="402">
        <f ca="1">DATEDIF(W223,$N$5,"YM")</f>
        <v>9</v>
      </c>
      <c r="H223" s="1016" t="s">
        <v>40</v>
      </c>
      <c r="I223" s="441"/>
      <c r="J223" s="897" t="s">
        <v>510</v>
      </c>
      <c r="K223" s="440" t="s">
        <v>511</v>
      </c>
      <c r="L223" s="440" t="s">
        <v>196</v>
      </c>
      <c r="M223" s="442"/>
      <c r="N223" s="706" t="s">
        <v>44</v>
      </c>
      <c r="O223" s="987">
        <v>37</v>
      </c>
      <c r="P223" s="987"/>
      <c r="Q223" s="1709" t="s">
        <v>3625</v>
      </c>
      <c r="R223" s="1709" t="s">
        <v>50</v>
      </c>
      <c r="S223" s="1709" t="s">
        <v>3626</v>
      </c>
      <c r="T223" s="1709" t="s">
        <v>3627</v>
      </c>
      <c r="U223" s="1709"/>
      <c r="V223" s="1709" t="s">
        <v>3628</v>
      </c>
      <c r="W223" s="1477">
        <v>33664</v>
      </c>
      <c r="X223" s="1617" t="s">
        <v>2493</v>
      </c>
      <c r="Y223" s="1939">
        <f ca="1">DATEDIF(L224,$Y$8,"Y")</f>
        <v>54</v>
      </c>
    </row>
    <row r="224" spans="1:25" ht="15" thickBot="1" x14ac:dyDescent="0.25">
      <c r="A224" s="869"/>
      <c r="B224" s="1522"/>
      <c r="C224" s="1514" t="s">
        <v>512</v>
      </c>
      <c r="D224" s="1098" t="str">
        <f>SDM!F216</f>
        <v>01/10/2016</v>
      </c>
      <c r="E224" s="501" t="s">
        <v>2468</v>
      </c>
      <c r="F224" s="403"/>
      <c r="G224" s="403"/>
      <c r="H224" s="1059"/>
      <c r="I224" s="446"/>
      <c r="J224" s="446" t="s">
        <v>343</v>
      </c>
      <c r="K224" s="403"/>
      <c r="L224" s="447">
        <v>24428</v>
      </c>
      <c r="M224" s="459"/>
      <c r="N224" s="1050" t="s">
        <v>49</v>
      </c>
      <c r="O224" s="987">
        <v>38</v>
      </c>
      <c r="P224" s="987"/>
      <c r="Q224" s="1711"/>
      <c r="R224" s="1711"/>
      <c r="S224" s="1711"/>
      <c r="T224" s="1711"/>
      <c r="U224" s="1711"/>
      <c r="V224" s="1711"/>
      <c r="W224" s="1477"/>
      <c r="X224" s="1617"/>
      <c r="Y224" s="1940"/>
    </row>
    <row r="225" spans="1:25" ht="14.25" x14ac:dyDescent="0.2">
      <c r="A225" s="636" t="s">
        <v>497</v>
      </c>
      <c r="B225" s="429" t="s">
        <v>162</v>
      </c>
      <c r="C225" s="1093" t="s">
        <v>2822</v>
      </c>
      <c r="D225" s="408" t="s">
        <v>2449</v>
      </c>
      <c r="E225" s="457" t="s">
        <v>251</v>
      </c>
      <c r="F225" s="402">
        <f ca="1">DATEDIF(W225,$N$5,"Y")</f>
        <v>21</v>
      </c>
      <c r="G225" s="402">
        <f ca="1">DATEDIF(W225,$N$5,"YM")</f>
        <v>9</v>
      </c>
      <c r="H225" s="479" t="s">
        <v>40</v>
      </c>
      <c r="I225" s="479"/>
      <c r="J225" s="479" t="s">
        <v>238</v>
      </c>
      <c r="K225" s="440" t="s">
        <v>122</v>
      </c>
      <c r="L225" s="440" t="s">
        <v>72</v>
      </c>
      <c r="M225" s="480"/>
      <c r="N225" s="706" t="s">
        <v>44</v>
      </c>
      <c r="O225" s="987">
        <v>41</v>
      </c>
      <c r="P225" s="987"/>
      <c r="Q225" s="1709" t="s">
        <v>3633</v>
      </c>
      <c r="R225" s="1709" t="s">
        <v>50</v>
      </c>
      <c r="S225" s="1709" t="s">
        <v>3634</v>
      </c>
      <c r="T225" s="1709" t="s">
        <v>3635</v>
      </c>
      <c r="U225" s="1709"/>
      <c r="V225" s="1709" t="s">
        <v>3636</v>
      </c>
      <c r="W225" s="1477">
        <v>36220</v>
      </c>
      <c r="X225" s="1617" t="s">
        <v>2493</v>
      </c>
      <c r="Y225" s="1939">
        <f ca="1">DATEDIF(L226,$Y$8,"Y")</f>
        <v>46</v>
      </c>
    </row>
    <row r="226" spans="1:25" ht="15" thickBot="1" x14ac:dyDescent="0.25">
      <c r="A226" s="869"/>
      <c r="B226" s="1522"/>
      <c r="C226" s="1514" t="s">
        <v>516</v>
      </c>
      <c r="D226" s="1098" t="str">
        <f>SDM!F363</f>
        <v>01/10/2016</v>
      </c>
      <c r="E226" s="470" t="s">
        <v>490</v>
      </c>
      <c r="F226" s="403"/>
      <c r="G226" s="403"/>
      <c r="H226" s="473"/>
      <c r="I226" s="473"/>
      <c r="J226" s="473" t="s">
        <v>74</v>
      </c>
      <c r="K226" s="403"/>
      <c r="L226" s="447">
        <v>27177</v>
      </c>
      <c r="M226" s="474"/>
      <c r="N226" s="1050" t="s">
        <v>49</v>
      </c>
      <c r="O226" s="987">
        <v>42</v>
      </c>
      <c r="P226" s="987"/>
      <c r="Q226" s="1711"/>
      <c r="R226" s="1711"/>
      <c r="S226" s="1711"/>
      <c r="T226" s="1711"/>
      <c r="U226" s="1711"/>
      <c r="V226" s="1711"/>
      <c r="W226" s="1477"/>
      <c r="X226" s="1617"/>
      <c r="Y226" s="1940"/>
    </row>
    <row r="227" spans="1:25" ht="14.25" x14ac:dyDescent="0.2">
      <c r="A227" s="636" t="s">
        <v>500</v>
      </c>
      <c r="B227" s="429" t="s">
        <v>171</v>
      </c>
      <c r="C227" s="923" t="s">
        <v>524</v>
      </c>
      <c r="D227" s="408" t="s">
        <v>2449</v>
      </c>
      <c r="E227" s="457" t="s">
        <v>2277</v>
      </c>
      <c r="F227" s="402">
        <f ca="1">DATEDIF(W227,$N$5,"Y")</f>
        <v>23</v>
      </c>
      <c r="G227" s="402">
        <f ca="1">DATEDIF(W227,$N$5,"YM")</f>
        <v>9</v>
      </c>
      <c r="H227" s="457" t="s">
        <v>40</v>
      </c>
      <c r="I227" s="457"/>
      <c r="J227" s="457" t="s">
        <v>335</v>
      </c>
      <c r="K227" s="407" t="s">
        <v>2415</v>
      </c>
      <c r="L227" s="405" t="s">
        <v>252</v>
      </c>
      <c r="M227" s="522"/>
      <c r="N227" s="637" t="s">
        <v>44</v>
      </c>
      <c r="O227" s="987">
        <v>49</v>
      </c>
      <c r="P227" s="987"/>
      <c r="Q227" s="1709" t="s">
        <v>3649</v>
      </c>
      <c r="R227" s="1709" t="s">
        <v>50</v>
      </c>
      <c r="S227" s="1709" t="s">
        <v>3650</v>
      </c>
      <c r="T227" s="1709" t="s">
        <v>3651</v>
      </c>
      <c r="U227" s="1709"/>
      <c r="V227" s="1709" t="s">
        <v>3652</v>
      </c>
      <c r="W227" s="1477">
        <v>35490</v>
      </c>
      <c r="X227" s="1617" t="s">
        <v>2493</v>
      </c>
      <c r="Y227" s="1939">
        <f ca="1">DATEDIF(L228,$Y$8,"Y")</f>
        <v>47</v>
      </c>
    </row>
    <row r="228" spans="1:25" ht="15" thickBot="1" x14ac:dyDescent="0.25">
      <c r="A228" s="869"/>
      <c r="B228" s="1522"/>
      <c r="C228" s="1514" t="s">
        <v>526</v>
      </c>
      <c r="D228" s="451" t="str">
        <f>SDM!F172</f>
        <v>01/04/2017</v>
      </c>
      <c r="E228" s="445" t="s">
        <v>125</v>
      </c>
      <c r="F228" s="403"/>
      <c r="G228" s="403"/>
      <c r="H228" s="446"/>
      <c r="I228" s="446"/>
      <c r="J228" s="446" t="s">
        <v>92</v>
      </c>
      <c r="K228" s="403"/>
      <c r="L228" s="444" t="s">
        <v>4646</v>
      </c>
      <c r="M228" s="1049"/>
      <c r="N228" s="1050" t="s">
        <v>49</v>
      </c>
      <c r="O228" s="987">
        <v>50</v>
      </c>
      <c r="P228" s="987"/>
      <c r="Q228" s="1711"/>
      <c r="R228" s="1711"/>
      <c r="S228" s="1711"/>
      <c r="T228" s="1711"/>
      <c r="U228" s="1711"/>
      <c r="V228" s="1711"/>
      <c r="W228" s="1477"/>
      <c r="X228" s="1617"/>
      <c r="Y228" s="1940"/>
    </row>
    <row r="229" spans="1:25" ht="14.25" x14ac:dyDescent="0.2">
      <c r="A229" s="636" t="s">
        <v>502</v>
      </c>
      <c r="B229" s="429" t="s">
        <v>113</v>
      </c>
      <c r="C229" s="1271" t="s">
        <v>528</v>
      </c>
      <c r="D229" s="408" t="s">
        <v>2449</v>
      </c>
      <c r="E229" s="457" t="s">
        <v>5716</v>
      </c>
      <c r="F229" s="402">
        <f ca="1">DATEDIF(W229,$N$5,"Y")</f>
        <v>24</v>
      </c>
      <c r="G229" s="402">
        <f ca="1">DATEDIF(W229,$N$5,"YM")</f>
        <v>9</v>
      </c>
      <c r="H229" s="441" t="s">
        <v>40</v>
      </c>
      <c r="I229" s="441"/>
      <c r="J229" s="441" t="s">
        <v>529</v>
      </c>
      <c r="K229" s="402" t="s">
        <v>2458</v>
      </c>
      <c r="L229" s="440" t="s">
        <v>530</v>
      </c>
      <c r="M229" s="723"/>
      <c r="N229" s="706" t="s">
        <v>44</v>
      </c>
      <c r="O229" s="987">
        <v>51</v>
      </c>
      <c r="P229" s="987"/>
      <c r="Q229" s="1712" t="s">
        <v>3653</v>
      </c>
      <c r="R229" s="1712" t="s">
        <v>50</v>
      </c>
      <c r="S229" s="1712" t="s">
        <v>3654</v>
      </c>
      <c r="T229" s="1712" t="s">
        <v>3655</v>
      </c>
      <c r="U229" s="1712"/>
      <c r="V229" s="1712" t="s">
        <v>3656</v>
      </c>
      <c r="W229" s="1477">
        <v>35125</v>
      </c>
      <c r="X229" s="1617" t="s">
        <v>2493</v>
      </c>
      <c r="Y229" s="1939">
        <f ca="1">DATEDIF(L230,$Y$8,"Y")</f>
        <v>46</v>
      </c>
    </row>
    <row r="230" spans="1:25" ht="15" thickBot="1" x14ac:dyDescent="0.25">
      <c r="A230" s="869"/>
      <c r="B230" s="1522"/>
      <c r="C230" s="1093" t="s">
        <v>531</v>
      </c>
      <c r="D230" s="451" t="str">
        <f>SDM!F171</f>
        <v>01/04/2017</v>
      </c>
      <c r="E230" s="445" t="s">
        <v>5717</v>
      </c>
      <c r="F230" s="403"/>
      <c r="G230" s="403"/>
      <c r="H230" s="446"/>
      <c r="I230" s="446"/>
      <c r="J230" s="446" t="s">
        <v>532</v>
      </c>
      <c r="K230" s="403"/>
      <c r="L230" s="447">
        <v>27248</v>
      </c>
      <c r="M230" s="1049"/>
      <c r="N230" s="1050" t="s">
        <v>49</v>
      </c>
      <c r="O230" s="987">
        <v>52</v>
      </c>
      <c r="P230" s="987"/>
      <c r="Q230" s="1483"/>
      <c r="R230" s="1483"/>
      <c r="S230" s="1483"/>
      <c r="T230" s="1483"/>
      <c r="U230" s="1483"/>
      <c r="V230" s="1483"/>
      <c r="W230" s="1477"/>
      <c r="X230" s="1617"/>
      <c r="Y230" s="1940"/>
    </row>
    <row r="231" spans="1:25" ht="14.25" x14ac:dyDescent="0.2">
      <c r="A231" s="636" t="s">
        <v>505</v>
      </c>
      <c r="B231" s="429" t="s">
        <v>134</v>
      </c>
      <c r="C231" s="1472" t="s">
        <v>556</v>
      </c>
      <c r="D231" s="408" t="s">
        <v>2449</v>
      </c>
      <c r="E231" s="457" t="s">
        <v>428</v>
      </c>
      <c r="F231" s="402">
        <f ca="1">DATEDIF(W231,$N$5,"Y")</f>
        <v>29</v>
      </c>
      <c r="G231" s="402">
        <f ca="1">DATEDIF(W231,$N$5,"YM")</f>
        <v>11</v>
      </c>
      <c r="H231" s="457" t="s">
        <v>40</v>
      </c>
      <c r="I231" s="457"/>
      <c r="J231" s="457" t="s">
        <v>2279</v>
      </c>
      <c r="K231" s="405" t="s">
        <v>190</v>
      </c>
      <c r="L231" s="405" t="s">
        <v>557</v>
      </c>
      <c r="M231" s="459"/>
      <c r="N231" s="706" t="s">
        <v>44</v>
      </c>
      <c r="O231" s="987">
        <v>53</v>
      </c>
      <c r="P231" s="987"/>
      <c r="Q231" s="1709" t="s">
        <v>3657</v>
      </c>
      <c r="R231" s="1709" t="s">
        <v>34</v>
      </c>
      <c r="S231" s="1709" t="s">
        <v>3658</v>
      </c>
      <c r="T231" s="1709" t="s">
        <v>3659</v>
      </c>
      <c r="U231" s="1709"/>
      <c r="V231" s="1709" t="s">
        <v>3660</v>
      </c>
      <c r="W231" s="1477">
        <v>33239</v>
      </c>
      <c r="X231" s="1617" t="s">
        <v>2494</v>
      </c>
      <c r="Y231" s="1939">
        <f ca="1">DATEDIF(L232,$Y$8,"Y")</f>
        <v>52</v>
      </c>
    </row>
    <row r="232" spans="1:25" ht="15" thickBot="1" x14ac:dyDescent="0.25">
      <c r="A232" s="869"/>
      <c r="B232" s="1522"/>
      <c r="C232" s="1495" t="s">
        <v>558</v>
      </c>
      <c r="D232" s="1098" t="str">
        <f>SDM!F100</f>
        <v>01/04/2017</v>
      </c>
      <c r="E232" s="523" t="s">
        <v>559</v>
      </c>
      <c r="F232" s="403"/>
      <c r="G232" s="403"/>
      <c r="H232" s="1060"/>
      <c r="I232" s="446"/>
      <c r="J232" s="446" t="s">
        <v>617</v>
      </c>
      <c r="K232" s="403"/>
      <c r="L232" s="447">
        <v>24930</v>
      </c>
      <c r="M232" s="448"/>
      <c r="N232" s="890" t="s">
        <v>49</v>
      </c>
      <c r="O232" s="987">
        <v>54</v>
      </c>
      <c r="P232" s="987"/>
      <c r="Q232" s="1711"/>
      <c r="R232" s="1711"/>
      <c r="S232" s="1711"/>
      <c r="T232" s="1711"/>
      <c r="U232" s="1711"/>
      <c r="V232" s="1711"/>
      <c r="W232" s="1477"/>
      <c r="X232" s="1617"/>
      <c r="Y232" s="1940"/>
    </row>
    <row r="233" spans="1:25" ht="14.25" x14ac:dyDescent="0.2">
      <c r="A233" s="636" t="s">
        <v>507</v>
      </c>
      <c r="B233" s="429" t="s">
        <v>80</v>
      </c>
      <c r="C233" s="1472" t="s">
        <v>2557</v>
      </c>
      <c r="D233" s="408" t="s">
        <v>2449</v>
      </c>
      <c r="E233" s="897" t="s">
        <v>341</v>
      </c>
      <c r="F233" s="402">
        <f ca="1">DATEDIF(W233,$N$5,"Y")</f>
        <v>26</v>
      </c>
      <c r="G233" s="402">
        <f ca="1">DATEDIF(W233,$N$5,"YM")</f>
        <v>9</v>
      </c>
      <c r="H233" s="897" t="s">
        <v>40</v>
      </c>
      <c r="I233" s="897"/>
      <c r="J233" s="897" t="s">
        <v>335</v>
      </c>
      <c r="K233" s="708" t="s">
        <v>406</v>
      </c>
      <c r="L233" s="708" t="s">
        <v>156</v>
      </c>
      <c r="M233" s="486"/>
      <c r="N233" s="706" t="s">
        <v>44</v>
      </c>
      <c r="O233" s="987">
        <v>55</v>
      </c>
      <c r="P233" s="987"/>
      <c r="Q233" s="1712" t="s">
        <v>3661</v>
      </c>
      <c r="R233" s="1712" t="s">
        <v>34</v>
      </c>
      <c r="S233" s="1712" t="s">
        <v>3662</v>
      </c>
      <c r="T233" s="1712" t="s">
        <v>3663</v>
      </c>
      <c r="U233" s="1712"/>
      <c r="V233" s="1712" t="s">
        <v>3664</v>
      </c>
      <c r="W233" s="1477">
        <v>34394</v>
      </c>
      <c r="X233" s="1617" t="s">
        <v>2494</v>
      </c>
      <c r="Y233" s="1939">
        <f ca="1">DATEDIF(L234,$Y$8,"Y")</f>
        <v>47</v>
      </c>
    </row>
    <row r="234" spans="1:25" ht="15" thickBot="1" x14ac:dyDescent="0.25">
      <c r="A234" s="869"/>
      <c r="B234" s="1522"/>
      <c r="C234" s="1495" t="s">
        <v>592</v>
      </c>
      <c r="D234" s="1098" t="str">
        <f>SDM!F364</f>
        <v>01/10/2017</v>
      </c>
      <c r="E234" s="470" t="s">
        <v>593</v>
      </c>
      <c r="F234" s="403"/>
      <c r="G234" s="403"/>
      <c r="H234" s="462"/>
      <c r="I234" s="462"/>
      <c r="J234" s="462" t="s">
        <v>74</v>
      </c>
      <c r="K234" s="410"/>
      <c r="L234" s="468">
        <v>26686</v>
      </c>
      <c r="M234" s="469"/>
      <c r="N234" s="890" t="s">
        <v>49</v>
      </c>
      <c r="O234" s="987">
        <v>56</v>
      </c>
      <c r="P234" s="987"/>
      <c r="Q234" s="1483"/>
      <c r="R234" s="1483"/>
      <c r="S234" s="1483"/>
      <c r="T234" s="1483"/>
      <c r="U234" s="1483"/>
      <c r="V234" s="1483"/>
      <c r="W234" s="1477"/>
      <c r="X234" s="1617"/>
      <c r="Y234" s="1940"/>
    </row>
    <row r="235" spans="1:25" ht="14.25" x14ac:dyDescent="0.2">
      <c r="A235" s="636" t="s">
        <v>513</v>
      </c>
      <c r="B235" s="429" t="s">
        <v>58</v>
      </c>
      <c r="C235" s="1271" t="s">
        <v>2390</v>
      </c>
      <c r="D235" s="408" t="s">
        <v>2449</v>
      </c>
      <c r="E235" s="441" t="s">
        <v>341</v>
      </c>
      <c r="F235" s="402">
        <f ca="1">DATEDIF(W235,$N$5,"Y")</f>
        <v>23</v>
      </c>
      <c r="G235" s="402">
        <f ca="1">DATEDIF(W235,$N$5,"YM")</f>
        <v>9</v>
      </c>
      <c r="H235" s="479" t="s">
        <v>40</v>
      </c>
      <c r="I235" s="479"/>
      <c r="J235" s="479" t="s">
        <v>238</v>
      </c>
      <c r="K235" s="440" t="s">
        <v>355</v>
      </c>
      <c r="L235" s="440" t="s">
        <v>72</v>
      </c>
      <c r="M235" s="480"/>
      <c r="N235" s="706" t="s">
        <v>44</v>
      </c>
      <c r="O235" s="987">
        <v>57</v>
      </c>
      <c r="P235" s="987"/>
      <c r="Q235" s="1709" t="s">
        <v>3665</v>
      </c>
      <c r="R235" s="1709" t="s">
        <v>34</v>
      </c>
      <c r="S235" s="1709" t="s">
        <v>3666</v>
      </c>
      <c r="T235" s="1709" t="s">
        <v>3667</v>
      </c>
      <c r="U235" s="1709"/>
      <c r="V235" s="1709" t="s">
        <v>3668</v>
      </c>
      <c r="W235" s="1477">
        <v>35490</v>
      </c>
      <c r="X235" s="1617" t="s">
        <v>2494</v>
      </c>
      <c r="Y235" s="1939">
        <f ca="1">DATEDIF(L236,$Y$8,"Y")</f>
        <v>49</v>
      </c>
    </row>
    <row r="236" spans="1:25" ht="15" thickBot="1" x14ac:dyDescent="0.25">
      <c r="A236" s="869"/>
      <c r="B236" s="1522"/>
      <c r="C236" s="1495" t="s">
        <v>577</v>
      </c>
      <c r="D236" s="1098" t="str">
        <f>SDM!F365</f>
        <v>01/10/2017</v>
      </c>
      <c r="E236" s="470" t="s">
        <v>563</v>
      </c>
      <c r="F236" s="403"/>
      <c r="G236" s="403"/>
      <c r="H236" s="477"/>
      <c r="I236" s="477"/>
      <c r="J236" s="477" t="s">
        <v>74</v>
      </c>
      <c r="K236" s="410"/>
      <c r="L236" s="468">
        <v>25996</v>
      </c>
      <c r="M236" s="478"/>
      <c r="N236" s="890" t="s">
        <v>49</v>
      </c>
      <c r="O236" s="987">
        <v>58</v>
      </c>
      <c r="P236" s="987"/>
      <c r="Q236" s="1711"/>
      <c r="R236" s="1711"/>
      <c r="S236" s="1711"/>
      <c r="T236" s="1711"/>
      <c r="U236" s="1711"/>
      <c r="V236" s="1711"/>
      <c r="W236" s="1477"/>
      <c r="X236" s="1617"/>
      <c r="Y236" s="1940"/>
    </row>
    <row r="237" spans="1:25" ht="14.25" x14ac:dyDescent="0.2">
      <c r="A237" s="636" t="s">
        <v>515</v>
      </c>
      <c r="B237" s="429" t="s">
        <v>70</v>
      </c>
      <c r="C237" s="1472" t="s">
        <v>4808</v>
      </c>
      <c r="D237" s="1497" t="s">
        <v>2449</v>
      </c>
      <c r="E237" s="897" t="s">
        <v>251</v>
      </c>
      <c r="F237" s="402">
        <f ca="1">DATEDIF(W237,$N$5,"Y")</f>
        <v>22</v>
      </c>
      <c r="G237" s="402">
        <f ca="1">DATEDIF(W237,$N$5,"YM")</f>
        <v>9</v>
      </c>
      <c r="H237" s="897" t="s">
        <v>40</v>
      </c>
      <c r="I237" s="897"/>
      <c r="J237" s="897" t="s">
        <v>238</v>
      </c>
      <c r="K237" s="708" t="s">
        <v>122</v>
      </c>
      <c r="L237" s="708" t="s">
        <v>252</v>
      </c>
      <c r="M237" s="486"/>
      <c r="N237" s="706" t="s">
        <v>44</v>
      </c>
      <c r="O237" s="987">
        <v>59</v>
      </c>
      <c r="P237" s="987"/>
      <c r="Q237" s="1712" t="s">
        <v>3669</v>
      </c>
      <c r="R237" s="1712" t="s">
        <v>50</v>
      </c>
      <c r="S237" s="1712" t="s">
        <v>3670</v>
      </c>
      <c r="T237" s="1712" t="s">
        <v>3671</v>
      </c>
      <c r="U237" s="1712"/>
      <c r="V237" s="1712" t="s">
        <v>3672</v>
      </c>
      <c r="W237" s="1477">
        <v>35855</v>
      </c>
      <c r="X237" s="1617" t="s">
        <v>2493</v>
      </c>
      <c r="Y237" s="1939">
        <f ca="1">DATEDIF(L238,$Y$8,"Y")</f>
        <v>50</v>
      </c>
    </row>
    <row r="238" spans="1:25" ht="15" thickBot="1" x14ac:dyDescent="0.25">
      <c r="A238" s="869"/>
      <c r="B238" s="1522"/>
      <c r="C238" s="1514" t="s">
        <v>579</v>
      </c>
      <c r="D238" s="1098" t="str">
        <f>SDM!F366</f>
        <v>01/10/2017</v>
      </c>
      <c r="E238" s="470" t="s">
        <v>490</v>
      </c>
      <c r="F238" s="403"/>
      <c r="G238" s="403"/>
      <c r="H238" s="446"/>
      <c r="I238" s="446"/>
      <c r="J238" s="446" t="s">
        <v>74</v>
      </c>
      <c r="K238" s="403"/>
      <c r="L238" s="447">
        <v>25820</v>
      </c>
      <c r="M238" s="448"/>
      <c r="N238" s="890" t="s">
        <v>49</v>
      </c>
      <c r="O238" s="987">
        <v>60</v>
      </c>
      <c r="P238" s="987"/>
      <c r="Q238" s="1483"/>
      <c r="R238" s="1483"/>
      <c r="S238" s="1483"/>
      <c r="T238" s="1483"/>
      <c r="U238" s="1483"/>
      <c r="V238" s="1483"/>
      <c r="W238" s="1477"/>
      <c r="X238" s="1617"/>
      <c r="Y238" s="1940"/>
    </row>
    <row r="239" spans="1:25" ht="14.25" x14ac:dyDescent="0.2">
      <c r="A239" s="636" t="s">
        <v>517</v>
      </c>
      <c r="B239" s="429" t="s">
        <v>38</v>
      </c>
      <c r="C239" s="1472" t="s">
        <v>581</v>
      </c>
      <c r="D239" s="408" t="s">
        <v>2449</v>
      </c>
      <c r="E239" s="897" t="s">
        <v>341</v>
      </c>
      <c r="F239" s="402">
        <f ca="1">DATEDIF(W239,$N$5,"Y")</f>
        <v>22</v>
      </c>
      <c r="G239" s="402">
        <f ca="1">DATEDIF(W239,$N$5,"YM")</f>
        <v>9</v>
      </c>
      <c r="H239" s="897" t="s">
        <v>40</v>
      </c>
      <c r="I239" s="897"/>
      <c r="J239" s="897" t="s">
        <v>121</v>
      </c>
      <c r="K239" s="708" t="s">
        <v>582</v>
      </c>
      <c r="L239" s="708" t="s">
        <v>54</v>
      </c>
      <c r="M239" s="486"/>
      <c r="N239" s="706" t="s">
        <v>44</v>
      </c>
      <c r="O239" s="987">
        <v>1</v>
      </c>
      <c r="P239" s="987"/>
      <c r="Q239" s="1709" t="s">
        <v>3673</v>
      </c>
      <c r="R239" s="1709" t="s">
        <v>50</v>
      </c>
      <c r="S239" s="1709" t="s">
        <v>3674</v>
      </c>
      <c r="T239" s="1709" t="s">
        <v>3675</v>
      </c>
      <c r="U239" s="1709"/>
      <c r="V239" s="1709" t="s">
        <v>3676</v>
      </c>
      <c r="W239" s="1477">
        <v>35855</v>
      </c>
      <c r="X239" s="1617" t="s">
        <v>2493</v>
      </c>
      <c r="Y239" s="1939">
        <f ca="1">DATEDIF(L240,$Y$8,"Y")</f>
        <v>45</v>
      </c>
    </row>
    <row r="240" spans="1:25" ht="15" thickBot="1" x14ac:dyDescent="0.25">
      <c r="A240" s="869"/>
      <c r="B240" s="1522"/>
      <c r="C240" s="1495" t="s">
        <v>583</v>
      </c>
      <c r="D240" s="1098" t="str">
        <f>SDM!F367</f>
        <v>01/10/2017</v>
      </c>
      <c r="E240" s="470" t="s">
        <v>236</v>
      </c>
      <c r="F240" s="403"/>
      <c r="G240" s="403"/>
      <c r="H240" s="462"/>
      <c r="I240" s="462"/>
      <c r="J240" s="462" t="s">
        <v>343</v>
      </c>
      <c r="K240" s="410"/>
      <c r="L240" s="468">
        <v>27725</v>
      </c>
      <c r="M240" s="469"/>
      <c r="N240" s="890" t="s">
        <v>49</v>
      </c>
      <c r="O240" s="987">
        <v>2</v>
      </c>
      <c r="P240" s="987"/>
      <c r="Q240" s="1711"/>
      <c r="R240" s="1711"/>
      <c r="S240" s="1711"/>
      <c r="T240" s="1711"/>
      <c r="U240" s="1711"/>
      <c r="V240" s="1711"/>
      <c r="W240" s="1477"/>
      <c r="X240" s="1617"/>
      <c r="Y240" s="1940"/>
    </row>
    <row r="241" spans="1:25" ht="14.25" x14ac:dyDescent="0.2">
      <c r="A241" s="636" t="s">
        <v>519</v>
      </c>
      <c r="B241" s="429" t="s">
        <v>192</v>
      </c>
      <c r="C241" s="1472" t="s">
        <v>585</v>
      </c>
      <c r="D241" s="1497" t="s">
        <v>2449</v>
      </c>
      <c r="E241" s="897" t="s">
        <v>1457</v>
      </c>
      <c r="F241" s="402">
        <f ca="1">DATEDIF(W241,$N$5,"Y")</f>
        <v>21</v>
      </c>
      <c r="G241" s="402">
        <f ca="1">DATEDIF(W241,$N$5,"YM")</f>
        <v>9</v>
      </c>
      <c r="H241" s="894" t="s">
        <v>40</v>
      </c>
      <c r="I241" s="894"/>
      <c r="J241" s="894" t="s">
        <v>461</v>
      </c>
      <c r="K241" s="708" t="s">
        <v>288</v>
      </c>
      <c r="L241" s="708" t="s">
        <v>2411</v>
      </c>
      <c r="M241" s="1061"/>
      <c r="N241" s="706" t="s">
        <v>44</v>
      </c>
      <c r="O241" s="987">
        <v>3</v>
      </c>
      <c r="P241" s="987"/>
      <c r="Q241" s="1712" t="s">
        <v>3677</v>
      </c>
      <c r="R241" s="1712" t="s">
        <v>50</v>
      </c>
      <c r="S241" s="1712" t="s">
        <v>3678</v>
      </c>
      <c r="T241" s="1712" t="s">
        <v>3679</v>
      </c>
      <c r="U241" s="1712"/>
      <c r="V241" s="1712" t="s">
        <v>3680</v>
      </c>
      <c r="W241" s="1477">
        <v>36220</v>
      </c>
      <c r="X241" s="1617" t="s">
        <v>2493</v>
      </c>
      <c r="Y241" s="1939">
        <f ca="1">DATEDIF(L242,$Y$8,"Y")</f>
        <v>45</v>
      </c>
    </row>
    <row r="242" spans="1:25" ht="15" thickBot="1" x14ac:dyDescent="0.25">
      <c r="A242" s="869"/>
      <c r="B242" s="1522"/>
      <c r="C242" s="1495" t="s">
        <v>586</v>
      </c>
      <c r="D242" s="1098" t="str">
        <f>SDM!F165</f>
        <v>01/10/2017</v>
      </c>
      <c r="E242" s="470" t="s">
        <v>236</v>
      </c>
      <c r="F242" s="403"/>
      <c r="G242" s="403"/>
      <c r="H242" s="477"/>
      <c r="I242" s="477"/>
      <c r="J242" s="477" t="s">
        <v>343</v>
      </c>
      <c r="K242" s="410"/>
      <c r="L242" s="468">
        <v>27386</v>
      </c>
      <c r="M242" s="534"/>
      <c r="N242" s="890" t="s">
        <v>49</v>
      </c>
      <c r="O242" s="987">
        <v>4</v>
      </c>
      <c r="P242" s="987"/>
      <c r="Q242" s="1483"/>
      <c r="R242" s="1483"/>
      <c r="S242" s="1483"/>
      <c r="T242" s="1483"/>
      <c r="U242" s="1483"/>
      <c r="V242" s="1483"/>
      <c r="W242" s="1477"/>
      <c r="X242" s="1617"/>
      <c r="Y242" s="1940"/>
    </row>
    <row r="243" spans="1:25" ht="14.25" x14ac:dyDescent="0.2">
      <c r="A243" s="636" t="s">
        <v>521</v>
      </c>
      <c r="B243" s="429" t="s">
        <v>169</v>
      </c>
      <c r="C243" s="1472" t="s">
        <v>565</v>
      </c>
      <c r="D243" s="1497" t="s">
        <v>2449</v>
      </c>
      <c r="E243" s="1062" t="s">
        <v>1498</v>
      </c>
      <c r="F243" s="402">
        <f ca="1">DATEDIF(W243,$N$5,"Y")</f>
        <v>9</v>
      </c>
      <c r="G243" s="402">
        <f ca="1">DATEDIF(W243,$N$5,"YM")</f>
        <v>11</v>
      </c>
      <c r="H243" s="1063" t="s">
        <v>40</v>
      </c>
      <c r="I243" s="897"/>
      <c r="J243" s="897" t="s">
        <v>566</v>
      </c>
      <c r="K243" s="892" t="s">
        <v>2451</v>
      </c>
      <c r="L243" s="1064" t="s">
        <v>54</v>
      </c>
      <c r="M243" s="810"/>
      <c r="N243" s="706" t="s">
        <v>44</v>
      </c>
      <c r="O243" s="987">
        <v>5</v>
      </c>
      <c r="P243" s="987"/>
      <c r="Q243" s="1709" t="s">
        <v>3681</v>
      </c>
      <c r="R243" s="1709" t="s">
        <v>50</v>
      </c>
      <c r="S243" s="1709" t="s">
        <v>3682</v>
      </c>
      <c r="T243" s="1709" t="s">
        <v>3683</v>
      </c>
      <c r="U243" s="1709"/>
      <c r="V243" s="1709" t="s">
        <v>3684</v>
      </c>
      <c r="W243" s="1477">
        <v>40544</v>
      </c>
      <c r="X243" s="1617" t="s">
        <v>2493</v>
      </c>
      <c r="Y243" s="1939">
        <f ca="1">DATEDIF(L244,$Y$8,"Y")</f>
        <v>37</v>
      </c>
    </row>
    <row r="244" spans="1:25" ht="15" thickBot="1" x14ac:dyDescent="0.25">
      <c r="A244" s="869"/>
      <c r="B244" s="1522"/>
      <c r="C244" s="1495" t="s">
        <v>567</v>
      </c>
      <c r="D244" s="1098" t="str">
        <f>SDM!F208</f>
        <v>01/10/2017</v>
      </c>
      <c r="E244" s="535" t="s">
        <v>568</v>
      </c>
      <c r="F244" s="403"/>
      <c r="G244" s="403"/>
      <c r="H244" s="1058"/>
      <c r="I244" s="462"/>
      <c r="J244" s="462" t="s">
        <v>2306</v>
      </c>
      <c r="K244" s="410"/>
      <c r="L244" s="460" t="s">
        <v>569</v>
      </c>
      <c r="M244" s="1065"/>
      <c r="N244" s="890" t="s">
        <v>49</v>
      </c>
      <c r="O244" s="987">
        <v>6</v>
      </c>
      <c r="P244" s="987"/>
      <c r="Q244" s="1711"/>
      <c r="R244" s="1711"/>
      <c r="S244" s="1711"/>
      <c r="T244" s="1711"/>
      <c r="U244" s="1711"/>
      <c r="V244" s="1711"/>
      <c r="W244" s="1477"/>
      <c r="X244" s="1617"/>
      <c r="Y244" s="1940"/>
    </row>
    <row r="245" spans="1:25" ht="14.25" x14ac:dyDescent="0.2">
      <c r="A245" s="636" t="s">
        <v>523</v>
      </c>
      <c r="B245" s="429" t="s">
        <v>195</v>
      </c>
      <c r="C245" s="1472" t="s">
        <v>571</v>
      </c>
      <c r="D245" s="408" t="s">
        <v>2449</v>
      </c>
      <c r="E245" s="1062" t="s">
        <v>349</v>
      </c>
      <c r="F245" s="402">
        <f ca="1">DATEDIF(W245,$N$5,"Y")</f>
        <v>9</v>
      </c>
      <c r="G245" s="402">
        <f ca="1">DATEDIF(W245,$N$5,"YM")</f>
        <v>11</v>
      </c>
      <c r="H245" s="1013" t="s">
        <v>40</v>
      </c>
      <c r="I245" s="1066"/>
      <c r="J245" s="897" t="s">
        <v>572</v>
      </c>
      <c r="K245" s="1067" t="s">
        <v>2453</v>
      </c>
      <c r="L245" s="854" t="s">
        <v>573</v>
      </c>
      <c r="M245" s="463"/>
      <c r="N245" s="706" t="s">
        <v>44</v>
      </c>
      <c r="O245" s="987">
        <v>7</v>
      </c>
      <c r="P245" s="987"/>
      <c r="Q245" s="1712" t="s">
        <v>3685</v>
      </c>
      <c r="R245" s="1712" t="s">
        <v>50</v>
      </c>
      <c r="S245" s="1712" t="s">
        <v>3686</v>
      </c>
      <c r="T245" s="1712" t="s">
        <v>3687</v>
      </c>
      <c r="U245" s="1712"/>
      <c r="V245" s="1712" t="s">
        <v>3688</v>
      </c>
      <c r="W245" s="1477">
        <v>40544</v>
      </c>
      <c r="X245" s="1617" t="s">
        <v>2493</v>
      </c>
      <c r="Y245" s="1939">
        <f ca="1">DATEDIF(L246,$Y$8,"Y")</f>
        <v>36</v>
      </c>
    </row>
    <row r="246" spans="1:25" ht="15" thickBot="1" x14ac:dyDescent="0.25">
      <c r="A246" s="869"/>
      <c r="B246" s="1522"/>
      <c r="C246" s="1495" t="s">
        <v>574</v>
      </c>
      <c r="D246" s="1098" t="str">
        <f>SDM!F266</f>
        <v>01/10/2017</v>
      </c>
      <c r="E246" s="535" t="s">
        <v>575</v>
      </c>
      <c r="F246" s="403"/>
      <c r="G246" s="403"/>
      <c r="H246" s="1069"/>
      <c r="I246" s="1070"/>
      <c r="J246" s="477" t="s">
        <v>74</v>
      </c>
      <c r="K246" s="415"/>
      <c r="L246" s="1071">
        <v>30819</v>
      </c>
      <c r="M246" s="529"/>
      <c r="N246" s="1068" t="s">
        <v>49</v>
      </c>
      <c r="O246" s="987">
        <v>8</v>
      </c>
      <c r="P246" s="987"/>
      <c r="Q246" s="1483"/>
      <c r="R246" s="1483"/>
      <c r="S246" s="1483"/>
      <c r="T246" s="1483"/>
      <c r="U246" s="1483"/>
      <c r="V246" s="1483"/>
      <c r="W246" s="1477"/>
      <c r="X246" s="1617"/>
      <c r="Y246" s="1940"/>
    </row>
    <row r="247" spans="1:25" ht="14.25" x14ac:dyDescent="0.2">
      <c r="A247" s="636" t="s">
        <v>527</v>
      </c>
      <c r="B247" s="429" t="s">
        <v>130</v>
      </c>
      <c r="C247" s="1472" t="s">
        <v>561</v>
      </c>
      <c r="D247" s="408" t="s">
        <v>2449</v>
      </c>
      <c r="E247" s="897" t="s">
        <v>509</v>
      </c>
      <c r="F247" s="402">
        <f ca="1">DATEDIF(W247,$N$5,"Y")</f>
        <v>28</v>
      </c>
      <c r="G247" s="402">
        <f ca="1">DATEDIF(W247,$N$5,"YM")</f>
        <v>9</v>
      </c>
      <c r="H247" s="1063" t="s">
        <v>40</v>
      </c>
      <c r="I247" s="897"/>
      <c r="J247" s="897" t="s">
        <v>510</v>
      </c>
      <c r="K247" s="708" t="s">
        <v>53</v>
      </c>
      <c r="L247" s="708" t="s">
        <v>54</v>
      </c>
      <c r="M247" s="486"/>
      <c r="N247" s="706" t="s">
        <v>44</v>
      </c>
      <c r="O247" s="987">
        <v>9</v>
      </c>
      <c r="P247" s="987"/>
      <c r="Q247" s="1709" t="s">
        <v>3689</v>
      </c>
      <c r="R247" s="1709" t="s">
        <v>34</v>
      </c>
      <c r="S247" s="1709" t="s">
        <v>3690</v>
      </c>
      <c r="T247" s="1709" t="s">
        <v>3691</v>
      </c>
      <c r="U247" s="1709"/>
      <c r="V247" s="1709" t="s">
        <v>3692</v>
      </c>
      <c r="W247" s="1477">
        <v>33664</v>
      </c>
      <c r="X247" s="1617" t="s">
        <v>2494</v>
      </c>
      <c r="Y247" s="1939">
        <f ca="1">DATEDIF(L248,$Y$8,"Y")</f>
        <v>57</v>
      </c>
    </row>
    <row r="248" spans="1:25" ht="15" thickBot="1" x14ac:dyDescent="0.25">
      <c r="A248" s="869"/>
      <c r="B248" s="1522"/>
      <c r="C248" s="1514" t="s">
        <v>562</v>
      </c>
      <c r="D248" s="1098" t="str">
        <f>SDM!F217</f>
        <v>01/10/2017</v>
      </c>
      <c r="E248" s="445" t="s">
        <v>563</v>
      </c>
      <c r="F248" s="403"/>
      <c r="G248" s="403"/>
      <c r="H248" s="1072"/>
      <c r="I248" s="446"/>
      <c r="J248" s="446" t="s">
        <v>343</v>
      </c>
      <c r="K248" s="403"/>
      <c r="L248" s="447">
        <v>23286</v>
      </c>
      <c r="M248" s="448"/>
      <c r="N248" s="890" t="s">
        <v>49</v>
      </c>
      <c r="O248" s="987">
        <v>10</v>
      </c>
      <c r="P248" s="987"/>
      <c r="Q248" s="1711"/>
      <c r="R248" s="1711"/>
      <c r="S248" s="1711"/>
      <c r="T248" s="1711"/>
      <c r="U248" s="1711"/>
      <c r="V248" s="1711"/>
      <c r="W248" s="1477"/>
      <c r="X248" s="1617"/>
      <c r="Y248" s="1940"/>
    </row>
    <row r="249" spans="1:25" ht="14.25" x14ac:dyDescent="0.2">
      <c r="A249" s="636" t="s">
        <v>533</v>
      </c>
      <c r="B249" s="429" t="s">
        <v>204</v>
      </c>
      <c r="C249" s="1472" t="s">
        <v>534</v>
      </c>
      <c r="D249" s="408" t="s">
        <v>2449</v>
      </c>
      <c r="E249" s="1016" t="s">
        <v>349</v>
      </c>
      <c r="F249" s="402">
        <f ca="1">DATEDIF(W249,$N$5,"Y")</f>
        <v>10</v>
      </c>
      <c r="G249" s="402">
        <f ca="1">DATEDIF(W249,$N$5,"YM")</f>
        <v>11</v>
      </c>
      <c r="H249" s="538" t="s">
        <v>40</v>
      </c>
      <c r="I249" s="923"/>
      <c r="J249" s="923" t="s">
        <v>535</v>
      </c>
      <c r="K249" s="638" t="s">
        <v>2461</v>
      </c>
      <c r="L249" s="948" t="s">
        <v>536</v>
      </c>
      <c r="M249" s="539"/>
      <c r="N249" s="706" t="s">
        <v>44</v>
      </c>
      <c r="O249" s="987">
        <v>11</v>
      </c>
      <c r="P249" s="987"/>
      <c r="Q249" s="1712" t="s">
        <v>3693</v>
      </c>
      <c r="R249" s="1712" t="s">
        <v>50</v>
      </c>
      <c r="S249" s="1712" t="s">
        <v>3694</v>
      </c>
      <c r="T249" s="1712" t="s">
        <v>3695</v>
      </c>
      <c r="U249" s="1712"/>
      <c r="V249" s="1712" t="s">
        <v>3696</v>
      </c>
      <c r="W249" s="1477">
        <v>40179</v>
      </c>
      <c r="X249" s="1617" t="s">
        <v>2493</v>
      </c>
      <c r="Y249" s="1939">
        <f ca="1">DATEDIF(L250,$Y$8,"Y")</f>
        <v>41</v>
      </c>
    </row>
    <row r="250" spans="1:25" ht="15" thickBot="1" x14ac:dyDescent="0.25">
      <c r="A250" s="869"/>
      <c r="B250" s="1522"/>
      <c r="C250" s="1495" t="s">
        <v>537</v>
      </c>
      <c r="D250" s="451" t="str">
        <f>SDM!F267</f>
        <v>01/04/2017</v>
      </c>
      <c r="E250" s="1073" t="s">
        <v>177</v>
      </c>
      <c r="F250" s="403"/>
      <c r="G250" s="403"/>
      <c r="H250" s="1074"/>
      <c r="I250" s="1065"/>
      <c r="J250" s="1065" t="s">
        <v>447</v>
      </c>
      <c r="K250" s="890"/>
      <c r="L250" s="893">
        <v>28960</v>
      </c>
      <c r="M250" s="1056"/>
      <c r="N250" s="890" t="s">
        <v>49</v>
      </c>
      <c r="O250" s="987">
        <v>12</v>
      </c>
      <c r="P250" s="987"/>
      <c r="Q250" s="1483"/>
      <c r="R250" s="1483"/>
      <c r="S250" s="1483"/>
      <c r="T250" s="1483"/>
      <c r="U250" s="1483"/>
      <c r="V250" s="1483"/>
      <c r="W250" s="1477"/>
      <c r="X250" s="1617"/>
      <c r="Y250" s="1940"/>
    </row>
    <row r="251" spans="1:25" ht="14.25" x14ac:dyDescent="0.2">
      <c r="A251" s="636" t="s">
        <v>538</v>
      </c>
      <c r="B251" s="429" t="s">
        <v>208</v>
      </c>
      <c r="C251" s="1093" t="s">
        <v>539</v>
      </c>
      <c r="D251" s="408" t="s">
        <v>2449</v>
      </c>
      <c r="E251" s="1016" t="s">
        <v>349</v>
      </c>
      <c r="F251" s="402">
        <f ca="1">DATEDIF(W251,$N$5,"Y")</f>
        <v>10</v>
      </c>
      <c r="G251" s="402">
        <f ca="1">DATEDIF(W251,$N$5,"YM")</f>
        <v>11</v>
      </c>
      <c r="H251" s="1035" t="s">
        <v>40</v>
      </c>
      <c r="I251" s="810"/>
      <c r="J251" s="810" t="s">
        <v>535</v>
      </c>
      <c r="K251" s="857" t="s">
        <v>2457</v>
      </c>
      <c r="L251" s="855" t="s">
        <v>540</v>
      </c>
      <c r="M251" s="710"/>
      <c r="N251" s="706" t="s">
        <v>44</v>
      </c>
      <c r="O251" s="987">
        <v>13</v>
      </c>
      <c r="P251" s="987"/>
      <c r="Q251" s="1709" t="s">
        <v>3697</v>
      </c>
      <c r="R251" s="1709" t="s">
        <v>50</v>
      </c>
      <c r="S251" s="1709" t="s">
        <v>3698</v>
      </c>
      <c r="T251" s="1709" t="s">
        <v>3699</v>
      </c>
      <c r="U251" s="1709"/>
      <c r="V251" s="1709" t="s">
        <v>3700</v>
      </c>
      <c r="W251" s="1477">
        <v>40179</v>
      </c>
      <c r="X251" s="1617" t="s">
        <v>2493</v>
      </c>
      <c r="Y251" s="1939">
        <f ca="1">DATEDIF(L252,$Y$8,"Y")</f>
        <v>41</v>
      </c>
    </row>
    <row r="252" spans="1:25" ht="15" thickBot="1" x14ac:dyDescent="0.25">
      <c r="A252" s="869"/>
      <c r="B252" s="1522"/>
      <c r="C252" s="1495" t="s">
        <v>541</v>
      </c>
      <c r="D252" s="451" t="str">
        <f>SDM!F268</f>
        <v>01/04/2017</v>
      </c>
      <c r="E252" s="1073" t="s">
        <v>177</v>
      </c>
      <c r="F252" s="403"/>
      <c r="G252" s="403"/>
      <c r="H252" s="1072"/>
      <c r="I252" s="1065"/>
      <c r="J252" s="1065" t="s">
        <v>447</v>
      </c>
      <c r="K252" s="890"/>
      <c r="L252" s="455">
        <v>29143</v>
      </c>
      <c r="M252" s="1024"/>
      <c r="N252" s="890" t="s">
        <v>49</v>
      </c>
      <c r="O252" s="987">
        <v>14</v>
      </c>
      <c r="P252" s="987"/>
      <c r="Q252" s="1711"/>
      <c r="R252" s="1711"/>
      <c r="S252" s="1711"/>
      <c r="T252" s="1711"/>
      <c r="U252" s="1711"/>
      <c r="V252" s="1711"/>
      <c r="W252" s="1477"/>
      <c r="X252" s="1617"/>
      <c r="Y252" s="1940"/>
    </row>
    <row r="253" spans="1:25" ht="14.25" x14ac:dyDescent="0.2">
      <c r="A253" s="636" t="s">
        <v>542</v>
      </c>
      <c r="B253" s="429" t="s">
        <v>213</v>
      </c>
      <c r="C253" s="1472" t="s">
        <v>5676</v>
      </c>
      <c r="D253" s="408" t="s">
        <v>2449</v>
      </c>
      <c r="E253" s="1016" t="s">
        <v>349</v>
      </c>
      <c r="F253" s="402">
        <f ca="1">DATEDIF(W253,$N$5,"Y")</f>
        <v>10</v>
      </c>
      <c r="G253" s="402">
        <f ca="1">DATEDIF(W253,$N$5,"YM")</f>
        <v>11</v>
      </c>
      <c r="H253" s="1016" t="s">
        <v>40</v>
      </c>
      <c r="I253" s="810"/>
      <c r="J253" s="441" t="s">
        <v>41</v>
      </c>
      <c r="K253" s="857">
        <v>2020</v>
      </c>
      <c r="L253" s="854" t="s">
        <v>54</v>
      </c>
      <c r="M253" s="723"/>
      <c r="N253" s="706" t="s">
        <v>44</v>
      </c>
      <c r="O253" s="987">
        <v>15</v>
      </c>
      <c r="P253" s="987"/>
      <c r="Q253" s="1712" t="s">
        <v>3701</v>
      </c>
      <c r="R253" s="1712" t="s">
        <v>50</v>
      </c>
      <c r="S253" s="1712" t="s">
        <v>3702</v>
      </c>
      <c r="T253" s="1712" t="s">
        <v>3703</v>
      </c>
      <c r="U253" s="1712"/>
      <c r="V253" s="1712" t="s">
        <v>3704</v>
      </c>
      <c r="W253" s="1477">
        <v>40179</v>
      </c>
      <c r="X253" s="1617" t="s">
        <v>2493</v>
      </c>
      <c r="Y253" s="1939">
        <f ca="1">DATEDIF(L254,$Y$8,"Y")</f>
        <v>39</v>
      </c>
    </row>
    <row r="254" spans="1:25" ht="15" thickBot="1" x14ac:dyDescent="0.25">
      <c r="A254" s="869"/>
      <c r="B254" s="1522"/>
      <c r="C254" s="1495" t="s">
        <v>543</v>
      </c>
      <c r="D254" s="451" t="str">
        <f>SDM!F269</f>
        <v>01/04/2017</v>
      </c>
      <c r="E254" s="1073" t="s">
        <v>177</v>
      </c>
      <c r="F254" s="403"/>
      <c r="G254" s="403"/>
      <c r="H254" s="498"/>
      <c r="I254" s="1065"/>
      <c r="J254" s="446" t="s">
        <v>48</v>
      </c>
      <c r="K254" s="890"/>
      <c r="L254" s="893">
        <v>29858</v>
      </c>
      <c r="M254" s="1056"/>
      <c r="N254" s="890" t="s">
        <v>49</v>
      </c>
      <c r="O254" s="987">
        <v>16</v>
      </c>
      <c r="P254" s="987"/>
      <c r="Q254" s="1483"/>
      <c r="R254" s="1483"/>
      <c r="S254" s="1483"/>
      <c r="T254" s="1483"/>
      <c r="U254" s="1483"/>
      <c r="V254" s="1483"/>
      <c r="W254" s="1477"/>
      <c r="X254" s="1617"/>
      <c r="Y254" s="1940"/>
    </row>
    <row r="255" spans="1:25" ht="14.25" x14ac:dyDescent="0.2">
      <c r="A255" s="636" t="s">
        <v>544</v>
      </c>
      <c r="B255" s="429" t="s">
        <v>219</v>
      </c>
      <c r="C255" s="1472" t="s">
        <v>5675</v>
      </c>
      <c r="D255" s="408" t="s">
        <v>2449</v>
      </c>
      <c r="E255" s="1016" t="s">
        <v>349</v>
      </c>
      <c r="F255" s="402">
        <f ca="1">DATEDIF(W255,$N$5,"Y")</f>
        <v>10</v>
      </c>
      <c r="G255" s="402">
        <f ca="1">DATEDIF(W255,$N$5,"YM")</f>
        <v>11</v>
      </c>
      <c r="H255" s="1891" t="s">
        <v>40</v>
      </c>
      <c r="I255" s="810"/>
      <c r="J255" s="441" t="s">
        <v>41</v>
      </c>
      <c r="K255" s="857">
        <v>2020</v>
      </c>
      <c r="L255" s="458" t="s">
        <v>54</v>
      </c>
      <c r="M255" s="723"/>
      <c r="N255" s="706" t="s">
        <v>44</v>
      </c>
      <c r="O255" s="987">
        <v>17</v>
      </c>
      <c r="P255" s="987"/>
      <c r="Q255" s="1709" t="s">
        <v>3705</v>
      </c>
      <c r="R255" s="1709" t="s">
        <v>50</v>
      </c>
      <c r="S255" s="1709" t="s">
        <v>3706</v>
      </c>
      <c r="T255" s="1709" t="s">
        <v>3707</v>
      </c>
      <c r="U255" s="1709"/>
      <c r="V255" s="1709" t="s">
        <v>3708</v>
      </c>
      <c r="W255" s="1477">
        <v>40179</v>
      </c>
      <c r="X255" s="1617" t="s">
        <v>2493</v>
      </c>
      <c r="Y255" s="1939">
        <f ca="1">DATEDIF(L256,$Y$8,"Y")</f>
        <v>38</v>
      </c>
    </row>
    <row r="256" spans="1:25" ht="15" thickBot="1" x14ac:dyDescent="0.25">
      <c r="A256" s="869"/>
      <c r="B256" s="1522"/>
      <c r="C256" s="1495" t="s">
        <v>545</v>
      </c>
      <c r="D256" s="451" t="str">
        <f>SDM!F270</f>
        <v>01/04/2017</v>
      </c>
      <c r="E256" s="1073" t="s">
        <v>177</v>
      </c>
      <c r="F256" s="403"/>
      <c r="G256" s="403"/>
      <c r="H256" s="498"/>
      <c r="I256" s="1065"/>
      <c r="J256" s="446" t="s">
        <v>48</v>
      </c>
      <c r="K256" s="890"/>
      <c r="L256" s="455" t="s">
        <v>546</v>
      </c>
      <c r="M256" s="1056"/>
      <c r="N256" s="890" t="s">
        <v>49</v>
      </c>
      <c r="O256" s="987">
        <v>18</v>
      </c>
      <c r="P256" s="987"/>
      <c r="Q256" s="1711"/>
      <c r="R256" s="1711"/>
      <c r="S256" s="1711"/>
      <c r="T256" s="1711"/>
      <c r="U256" s="1711"/>
      <c r="V256" s="1711"/>
      <c r="W256" s="1477"/>
      <c r="X256" s="1617"/>
      <c r="Y256" s="1940"/>
    </row>
    <row r="257" spans="1:25" ht="14.25" x14ac:dyDescent="0.2">
      <c r="A257" s="636" t="s">
        <v>547</v>
      </c>
      <c r="B257" s="429" t="s">
        <v>224</v>
      </c>
      <c r="C257" s="1472" t="s">
        <v>548</v>
      </c>
      <c r="D257" s="408" t="s">
        <v>2449</v>
      </c>
      <c r="E257" s="897" t="s">
        <v>549</v>
      </c>
      <c r="F257" s="402">
        <f ca="1">DATEDIF(W257,$N$5,"Y")</f>
        <v>29</v>
      </c>
      <c r="G257" s="402">
        <f ca="1">DATEDIF(W257,$N$5,"YM")</f>
        <v>9</v>
      </c>
      <c r="H257" s="1010" t="s">
        <v>40</v>
      </c>
      <c r="I257" s="894"/>
      <c r="J257" s="894" t="s">
        <v>550</v>
      </c>
      <c r="K257" s="708" t="s">
        <v>217</v>
      </c>
      <c r="L257" s="708" t="s">
        <v>160</v>
      </c>
      <c r="M257" s="723"/>
      <c r="N257" s="706" t="s">
        <v>44</v>
      </c>
      <c r="O257" s="987">
        <v>19</v>
      </c>
      <c r="P257" s="987"/>
      <c r="Q257" s="1712" t="s">
        <v>3709</v>
      </c>
      <c r="R257" s="1712" t="s">
        <v>34</v>
      </c>
      <c r="S257" s="1712" t="s">
        <v>3710</v>
      </c>
      <c r="T257" s="1712" t="s">
        <v>3711</v>
      </c>
      <c r="U257" s="1712"/>
      <c r="V257" s="1712" t="s">
        <v>3712</v>
      </c>
      <c r="W257" s="1477">
        <v>33298</v>
      </c>
      <c r="X257" s="1617" t="s">
        <v>2494</v>
      </c>
      <c r="Y257" s="1939">
        <f ca="1">DATEDIF(L258,$Y$8,"Y")</f>
        <v>55</v>
      </c>
    </row>
    <row r="258" spans="1:25" ht="15" thickBot="1" x14ac:dyDescent="0.25">
      <c r="A258" s="869"/>
      <c r="B258" s="1522"/>
      <c r="C258" s="1495" t="s">
        <v>551</v>
      </c>
      <c r="D258" s="1098" t="str">
        <f>SDM!F101</f>
        <v>01/04/2018</v>
      </c>
      <c r="E258" s="540" t="s">
        <v>40</v>
      </c>
      <c r="F258" s="403"/>
      <c r="G258" s="403"/>
      <c r="H258" s="1075"/>
      <c r="I258" s="477"/>
      <c r="J258" s="477" t="s">
        <v>74</v>
      </c>
      <c r="K258" s="410"/>
      <c r="L258" s="468">
        <v>24063</v>
      </c>
      <c r="M258" s="1056"/>
      <c r="N258" s="890" t="s">
        <v>49</v>
      </c>
      <c r="O258" s="987">
        <v>20</v>
      </c>
      <c r="P258" s="987"/>
      <c r="Q258" s="1483"/>
      <c r="R258" s="1483"/>
      <c r="S258" s="1483"/>
      <c r="T258" s="1483"/>
      <c r="U258" s="1483"/>
      <c r="V258" s="1483"/>
      <c r="W258" s="1477"/>
      <c r="X258" s="1617"/>
      <c r="Y258" s="1940"/>
    </row>
    <row r="259" spans="1:25" ht="14.25" x14ac:dyDescent="0.2">
      <c r="A259" s="636" t="s">
        <v>552</v>
      </c>
      <c r="B259" s="429" t="s">
        <v>231</v>
      </c>
      <c r="C259" s="1093" t="s">
        <v>553</v>
      </c>
      <c r="D259" s="408" t="s">
        <v>2449</v>
      </c>
      <c r="E259" s="730" t="s">
        <v>5031</v>
      </c>
      <c r="F259" s="402">
        <f ca="1">DATEDIF(W259,$N$5,"Y")</f>
        <v>14</v>
      </c>
      <c r="G259" s="402">
        <f ca="1">DATEDIF(W259,$N$5,"YM")</f>
        <v>8</v>
      </c>
      <c r="H259" s="441" t="s">
        <v>40</v>
      </c>
      <c r="I259" s="457"/>
      <c r="J259" s="441" t="s">
        <v>335</v>
      </c>
      <c r="K259" s="407" t="s">
        <v>2459</v>
      </c>
      <c r="L259" s="458" t="s">
        <v>54</v>
      </c>
      <c r="M259" s="528"/>
      <c r="N259" s="706" t="s">
        <v>44</v>
      </c>
      <c r="O259" s="987">
        <v>21</v>
      </c>
      <c r="P259" s="987"/>
      <c r="Q259" s="1709" t="s">
        <v>3713</v>
      </c>
      <c r="R259" s="1709" t="s">
        <v>50</v>
      </c>
      <c r="S259" s="1709" t="s">
        <v>3714</v>
      </c>
      <c r="T259" s="1709" t="s">
        <v>3715</v>
      </c>
      <c r="U259" s="1709"/>
      <c r="V259" s="1709" t="s">
        <v>3716</v>
      </c>
      <c r="W259" s="1477">
        <v>38808</v>
      </c>
      <c r="X259" s="1617" t="s">
        <v>2493</v>
      </c>
      <c r="Y259" s="1939">
        <f ca="1">DATEDIF(L260,$Y$8,"Y")</f>
        <v>45</v>
      </c>
    </row>
    <row r="260" spans="1:25" ht="15" thickBot="1" x14ac:dyDescent="0.25">
      <c r="A260" s="869"/>
      <c r="B260" s="1522"/>
      <c r="C260" s="1495" t="s">
        <v>554</v>
      </c>
      <c r="D260" s="1098" t="str">
        <f>SDM!F18</f>
        <v>01/04/2018</v>
      </c>
      <c r="E260" s="540" t="s">
        <v>40</v>
      </c>
      <c r="F260" s="403"/>
      <c r="G260" s="403"/>
      <c r="H260" s="462"/>
      <c r="I260" s="462"/>
      <c r="J260" s="462" t="s">
        <v>74</v>
      </c>
      <c r="K260" s="410"/>
      <c r="L260" s="467">
        <v>27474</v>
      </c>
      <c r="M260" s="1658"/>
      <c r="N260" s="890" t="s">
        <v>49</v>
      </c>
      <c r="O260" s="987">
        <v>22</v>
      </c>
      <c r="P260" s="987"/>
      <c r="Q260" s="1711"/>
      <c r="R260" s="1711"/>
      <c r="S260" s="1711"/>
      <c r="T260" s="1711"/>
      <c r="U260" s="1711"/>
      <c r="V260" s="1711"/>
      <c r="W260" s="1477"/>
      <c r="X260" s="1617"/>
      <c r="Y260" s="1940"/>
    </row>
    <row r="261" spans="1:25" ht="14.25" x14ac:dyDescent="0.2">
      <c r="A261" s="636" t="s">
        <v>555</v>
      </c>
      <c r="B261" s="429" t="s">
        <v>233</v>
      </c>
      <c r="C261" s="1472" t="s">
        <v>5702</v>
      </c>
      <c r="D261" s="408" t="s">
        <v>2449</v>
      </c>
      <c r="E261" s="897" t="s">
        <v>2283</v>
      </c>
      <c r="F261" s="402">
        <f ca="1">DATEDIF(W261,$N$5,"Y")</f>
        <v>21</v>
      </c>
      <c r="G261" s="402">
        <f ca="1">DATEDIF(W261,$N$5,"YM")</f>
        <v>9</v>
      </c>
      <c r="H261" s="897" t="s">
        <v>40</v>
      </c>
      <c r="I261" s="897"/>
      <c r="J261" s="897" t="s">
        <v>121</v>
      </c>
      <c r="K261" s="708">
        <v>2019</v>
      </c>
      <c r="L261" s="708" t="s">
        <v>332</v>
      </c>
      <c r="M261" s="486"/>
      <c r="N261" s="706" t="s">
        <v>44</v>
      </c>
      <c r="O261" s="987">
        <v>23</v>
      </c>
      <c r="P261" s="987"/>
      <c r="Q261" s="1709" t="s">
        <v>3745</v>
      </c>
      <c r="R261" s="1709" t="s">
        <v>34</v>
      </c>
      <c r="S261" s="1709" t="s">
        <v>3746</v>
      </c>
      <c r="T261" s="1709" t="s">
        <v>3747</v>
      </c>
      <c r="U261" s="1709"/>
      <c r="V261" s="1709" t="s">
        <v>3748</v>
      </c>
      <c r="W261" s="1477">
        <v>36220</v>
      </c>
      <c r="X261" s="1617" t="s">
        <v>2494</v>
      </c>
      <c r="Y261" s="1939">
        <f ca="1">DATEDIF(L262,$Y$8,"Y")</f>
        <v>45</v>
      </c>
    </row>
    <row r="262" spans="1:25" ht="15" thickBot="1" x14ac:dyDescent="0.25">
      <c r="A262" s="869"/>
      <c r="B262" s="1522"/>
      <c r="C262" s="1514" t="s">
        <v>610</v>
      </c>
      <c r="D262" s="1098" t="str">
        <f>SDM!F293</f>
        <v>01/04/2018</v>
      </c>
      <c r="E262" s="445" t="s">
        <v>5697</v>
      </c>
      <c r="F262" s="403"/>
      <c r="G262" s="403"/>
      <c r="H262" s="446"/>
      <c r="I262" s="446"/>
      <c r="J262" s="462" t="s">
        <v>74</v>
      </c>
      <c r="K262" s="403"/>
      <c r="L262" s="447">
        <v>27708</v>
      </c>
      <c r="M262" s="448"/>
      <c r="N262" s="890" t="s">
        <v>49</v>
      </c>
      <c r="O262" s="987">
        <v>24</v>
      </c>
      <c r="P262" s="987"/>
      <c r="Q262" s="1711"/>
      <c r="R262" s="1711"/>
      <c r="S262" s="1711"/>
      <c r="T262" s="1711"/>
      <c r="U262" s="1711"/>
      <c r="V262" s="1711"/>
      <c r="W262" s="1477"/>
      <c r="X262" s="1617"/>
      <c r="Y262" s="1940"/>
    </row>
    <row r="263" spans="1:25" ht="14.25" x14ac:dyDescent="0.2">
      <c r="A263" s="636" t="s">
        <v>560</v>
      </c>
      <c r="B263" s="429" t="s">
        <v>237</v>
      </c>
      <c r="C263" s="1472" t="s">
        <v>4809</v>
      </c>
      <c r="D263" s="408" t="s">
        <v>2449</v>
      </c>
      <c r="E263" s="897" t="s">
        <v>251</v>
      </c>
      <c r="F263" s="402">
        <f ca="1">DATEDIF(W263,$N$5,"Y")</f>
        <v>23</v>
      </c>
      <c r="G263" s="402">
        <f ca="1">DATEDIF(W263,$N$5,"YM")</f>
        <v>9</v>
      </c>
      <c r="H263" s="897" t="s">
        <v>40</v>
      </c>
      <c r="I263" s="897"/>
      <c r="J263" s="897" t="s">
        <v>238</v>
      </c>
      <c r="K263" s="708" t="s">
        <v>122</v>
      </c>
      <c r="L263" s="708" t="s">
        <v>54</v>
      </c>
      <c r="M263" s="486"/>
      <c r="N263" s="706" t="s">
        <v>44</v>
      </c>
      <c r="O263" s="987">
        <v>25</v>
      </c>
      <c r="P263" s="987"/>
      <c r="Q263" s="1712" t="s">
        <v>3725</v>
      </c>
      <c r="R263" s="1712" t="s">
        <v>50</v>
      </c>
      <c r="S263" s="1712" t="s">
        <v>3726</v>
      </c>
      <c r="T263" s="1712" t="s">
        <v>3727</v>
      </c>
      <c r="U263" s="1712"/>
      <c r="V263" s="1712" t="s">
        <v>3728</v>
      </c>
      <c r="W263" s="1477">
        <v>35490</v>
      </c>
      <c r="X263" s="1617" t="s">
        <v>2493</v>
      </c>
      <c r="Y263" s="1939">
        <f ca="1">DATEDIF(L264,$Y$8,"Y")</f>
        <v>42</v>
      </c>
    </row>
    <row r="264" spans="1:25" ht="15" thickBot="1" x14ac:dyDescent="0.25">
      <c r="A264" s="869"/>
      <c r="B264" s="1522"/>
      <c r="C264" s="1495" t="s">
        <v>590</v>
      </c>
      <c r="D264" s="1098" t="str">
        <f>SDM!F368</f>
        <v>01/04/2018</v>
      </c>
      <c r="E264" s="470" t="s">
        <v>563</v>
      </c>
      <c r="F264" s="403"/>
      <c r="G264" s="403"/>
      <c r="H264" s="462"/>
      <c r="I264" s="462"/>
      <c r="J264" s="462" t="s">
        <v>74</v>
      </c>
      <c r="K264" s="410"/>
      <c r="L264" s="468">
        <v>28534</v>
      </c>
      <c r="M264" s="469"/>
      <c r="N264" s="890" t="s">
        <v>49</v>
      </c>
      <c r="O264" s="987">
        <v>26</v>
      </c>
      <c r="P264" s="987"/>
      <c r="Q264" s="1483"/>
      <c r="R264" s="1483"/>
      <c r="S264" s="1483"/>
      <c r="T264" s="1483"/>
      <c r="U264" s="1483"/>
      <c r="V264" s="1483"/>
      <c r="W264" s="1477"/>
      <c r="X264" s="1617"/>
      <c r="Y264" s="1940"/>
    </row>
    <row r="265" spans="1:25" ht="14.25" x14ac:dyDescent="0.2">
      <c r="A265" s="636" t="s">
        <v>564</v>
      </c>
      <c r="B265" s="429" t="s">
        <v>242</v>
      </c>
      <c r="C265" s="1093" t="s">
        <v>605</v>
      </c>
      <c r="D265" s="408" t="s">
        <v>2449</v>
      </c>
      <c r="E265" s="457" t="s">
        <v>341</v>
      </c>
      <c r="F265" s="402">
        <f ca="1">DATEDIF(W265,$N$5,"Y")</f>
        <v>22</v>
      </c>
      <c r="G265" s="402">
        <f ca="1">DATEDIF(W265,$N$5,"YM")</f>
        <v>9</v>
      </c>
      <c r="H265" s="457" t="s">
        <v>40</v>
      </c>
      <c r="I265" s="457"/>
      <c r="J265" s="457" t="s">
        <v>121</v>
      </c>
      <c r="K265" s="405" t="s">
        <v>355</v>
      </c>
      <c r="L265" s="405" t="s">
        <v>606</v>
      </c>
      <c r="M265" s="459"/>
      <c r="N265" s="706" t="s">
        <v>44</v>
      </c>
      <c r="O265" s="987">
        <v>27</v>
      </c>
      <c r="P265" s="987"/>
      <c r="Q265" s="1712" t="s">
        <v>3717</v>
      </c>
      <c r="R265" s="1712" t="s">
        <v>50</v>
      </c>
      <c r="S265" s="1712" t="s">
        <v>3718</v>
      </c>
      <c r="T265" s="1712" t="s">
        <v>3719</v>
      </c>
      <c r="U265" s="1712"/>
      <c r="V265" s="1712" t="s">
        <v>3720</v>
      </c>
      <c r="W265" s="1477">
        <v>35855</v>
      </c>
      <c r="X265" s="1617" t="s">
        <v>2494</v>
      </c>
      <c r="Y265" s="1939">
        <f ca="1">DATEDIF(L266,$Y$8,"Y")</f>
        <v>50</v>
      </c>
    </row>
    <row r="266" spans="1:25" ht="15" thickBot="1" x14ac:dyDescent="0.25">
      <c r="A266" s="869"/>
      <c r="B266" s="1522"/>
      <c r="C266" s="1495" t="s">
        <v>607</v>
      </c>
      <c r="D266" s="1098" t="str">
        <f>SDM!F369</f>
        <v>01/04/2018</v>
      </c>
      <c r="E266" s="456" t="s">
        <v>608</v>
      </c>
      <c r="F266" s="403"/>
      <c r="G266" s="403"/>
      <c r="H266" s="457"/>
      <c r="I266" s="457"/>
      <c r="J266" s="457" t="s">
        <v>343</v>
      </c>
      <c r="K266" s="405"/>
      <c r="L266" s="458">
        <v>25634</v>
      </c>
      <c r="M266" s="459"/>
      <c r="N266" s="890" t="s">
        <v>49</v>
      </c>
      <c r="O266" s="987">
        <v>28</v>
      </c>
      <c r="P266" s="987"/>
      <c r="Q266" s="1483"/>
      <c r="R266" s="1483"/>
      <c r="S266" s="1483"/>
      <c r="T266" s="1483"/>
      <c r="U266" s="1483"/>
      <c r="V266" s="1483"/>
      <c r="W266" s="1477"/>
      <c r="X266" s="1617"/>
      <c r="Y266" s="1940"/>
    </row>
    <row r="267" spans="1:25" ht="14.25" x14ac:dyDescent="0.2">
      <c r="A267" s="636" t="s">
        <v>570</v>
      </c>
      <c r="B267" s="429" t="s">
        <v>246</v>
      </c>
      <c r="C267" s="1093" t="s">
        <v>612</v>
      </c>
      <c r="D267" s="408" t="s">
        <v>2449</v>
      </c>
      <c r="E267" s="441" t="s">
        <v>636</v>
      </c>
      <c r="F267" s="402">
        <f ca="1">DATEDIF(W267,$N$5,"Y")</f>
        <v>27</v>
      </c>
      <c r="G267" s="402">
        <f ca="1">DATEDIF(W267,$N$5,"YM")</f>
        <v>9</v>
      </c>
      <c r="H267" s="479" t="s">
        <v>40</v>
      </c>
      <c r="I267" s="479"/>
      <c r="J267" s="479" t="s">
        <v>614</v>
      </c>
      <c r="K267" s="440" t="s">
        <v>185</v>
      </c>
      <c r="L267" s="440" t="s">
        <v>54</v>
      </c>
      <c r="M267" s="480"/>
      <c r="N267" s="706" t="s">
        <v>44</v>
      </c>
      <c r="O267" s="987">
        <v>29</v>
      </c>
      <c r="P267" s="987"/>
      <c r="Q267" s="1712" t="s">
        <v>3741</v>
      </c>
      <c r="R267" s="1712" t="s">
        <v>34</v>
      </c>
      <c r="S267" s="1712" t="s">
        <v>3742</v>
      </c>
      <c r="T267" s="1712" t="s">
        <v>3743</v>
      </c>
      <c r="U267" s="1712"/>
      <c r="V267" s="1712" t="s">
        <v>3744</v>
      </c>
      <c r="W267" s="1477">
        <v>34029</v>
      </c>
      <c r="X267" s="1617" t="s">
        <v>2493</v>
      </c>
      <c r="Y267" s="1939">
        <f ca="1">DATEDIF(L268,$Y$8,"Y")</f>
        <v>48</v>
      </c>
    </row>
    <row r="268" spans="1:25" ht="15" thickBot="1" x14ac:dyDescent="0.25">
      <c r="A268" s="869"/>
      <c r="B268" s="1522"/>
      <c r="C268" s="1514" t="s">
        <v>615</v>
      </c>
      <c r="D268" s="1098" t="str">
        <f>SDM!F146</f>
        <v>01/04/2018</v>
      </c>
      <c r="E268" s="445" t="s">
        <v>4518</v>
      </c>
      <c r="F268" s="403"/>
      <c r="G268" s="403"/>
      <c r="H268" s="473"/>
      <c r="I268" s="473"/>
      <c r="J268" s="473" t="s">
        <v>617</v>
      </c>
      <c r="K268" s="403"/>
      <c r="L268" s="447">
        <v>26269</v>
      </c>
      <c r="M268" s="474"/>
      <c r="N268" s="890" t="s">
        <v>49</v>
      </c>
      <c r="O268" s="987">
        <v>30</v>
      </c>
      <c r="P268" s="987"/>
      <c r="Q268" s="1483"/>
      <c r="R268" s="1483"/>
      <c r="S268" s="1483"/>
      <c r="T268" s="1483"/>
      <c r="U268" s="1483"/>
      <c r="V268" s="1483"/>
      <c r="W268" s="1477"/>
      <c r="X268" s="1617"/>
      <c r="Y268" s="1940"/>
    </row>
    <row r="269" spans="1:25" ht="14.25" x14ac:dyDescent="0.2">
      <c r="A269" s="636" t="s">
        <v>576</v>
      </c>
      <c r="B269" s="429" t="s">
        <v>249</v>
      </c>
      <c r="C269" s="1271" t="s">
        <v>4810</v>
      </c>
      <c r="D269" s="408" t="s">
        <v>2449</v>
      </c>
      <c r="E269" s="441" t="s">
        <v>251</v>
      </c>
      <c r="F269" s="402">
        <f ca="1">DATEDIF(W269,$N$5,"Y")</f>
        <v>21</v>
      </c>
      <c r="G269" s="402">
        <f ca="1">DATEDIF(W269,$N$5,"YM")</f>
        <v>9</v>
      </c>
      <c r="H269" s="441" t="s">
        <v>40</v>
      </c>
      <c r="I269" s="441"/>
      <c r="J269" s="441" t="s">
        <v>238</v>
      </c>
      <c r="K269" s="440" t="s">
        <v>217</v>
      </c>
      <c r="L269" s="440" t="s">
        <v>156</v>
      </c>
      <c r="M269" s="442"/>
      <c r="N269" s="706" t="s">
        <v>44</v>
      </c>
      <c r="O269" s="987">
        <v>31</v>
      </c>
      <c r="P269" s="987"/>
      <c r="Q269" s="1712" t="s">
        <v>3749</v>
      </c>
      <c r="R269" s="1712" t="s">
        <v>50</v>
      </c>
      <c r="S269" s="1712" t="s">
        <v>3750</v>
      </c>
      <c r="T269" s="1712" t="s">
        <v>3751</v>
      </c>
      <c r="U269" s="1712"/>
      <c r="V269" s="1712" t="s">
        <v>3752</v>
      </c>
      <c r="W269" s="1477">
        <v>36220</v>
      </c>
      <c r="X269" s="1617" t="s">
        <v>2493</v>
      </c>
      <c r="Y269" s="1939">
        <f ca="1">DATEDIF(L270,$Y$8,"Y")</f>
        <v>43</v>
      </c>
    </row>
    <row r="270" spans="1:25" ht="15" thickBot="1" x14ac:dyDescent="0.25">
      <c r="A270" s="869"/>
      <c r="B270" s="1522"/>
      <c r="C270" s="1495" t="s">
        <v>588</v>
      </c>
      <c r="D270" s="1098" t="str">
        <f>SDM!F370</f>
        <v>01/10/2018</v>
      </c>
      <c r="E270" s="456" t="s">
        <v>563</v>
      </c>
      <c r="F270" s="403"/>
      <c r="G270" s="403"/>
      <c r="H270" s="457"/>
      <c r="I270" s="457"/>
      <c r="J270" s="457" t="s">
        <v>168</v>
      </c>
      <c r="K270" s="403"/>
      <c r="L270" s="447">
        <v>28284</v>
      </c>
      <c r="M270" s="448"/>
      <c r="N270" s="890" t="s">
        <v>49</v>
      </c>
      <c r="O270" s="987">
        <v>32</v>
      </c>
      <c r="P270" s="987"/>
      <c r="Q270" s="1483"/>
      <c r="R270" s="1483"/>
      <c r="S270" s="1483"/>
      <c r="T270" s="1483"/>
      <c r="U270" s="1483"/>
      <c r="V270" s="1483"/>
      <c r="W270" s="1477"/>
      <c r="X270" s="1617"/>
      <c r="Y270" s="1940"/>
    </row>
    <row r="271" spans="1:25" ht="14.25" x14ac:dyDescent="0.2">
      <c r="A271" s="636" t="s">
        <v>578</v>
      </c>
      <c r="B271" s="429" t="s">
        <v>254</v>
      </c>
      <c r="C271" s="1472" t="s">
        <v>619</v>
      </c>
      <c r="D271" s="1497" t="s">
        <v>2449</v>
      </c>
      <c r="E271" s="984" t="s">
        <v>251</v>
      </c>
      <c r="F271" s="402">
        <f ca="1">DATEDIF(W271,$N$5,"Y")</f>
        <v>11</v>
      </c>
      <c r="G271" s="402">
        <f ca="1">DATEDIF(W271,$N$5,"YM")</f>
        <v>9</v>
      </c>
      <c r="H271" s="894" t="s">
        <v>40</v>
      </c>
      <c r="I271" s="894"/>
      <c r="J271" s="897" t="s">
        <v>238</v>
      </c>
      <c r="K271" s="407" t="s">
        <v>2457</v>
      </c>
      <c r="L271" s="458" t="s">
        <v>88</v>
      </c>
      <c r="M271" s="472"/>
      <c r="N271" s="706" t="s">
        <v>44</v>
      </c>
      <c r="O271" s="987">
        <v>33</v>
      </c>
      <c r="P271" s="987"/>
      <c r="Q271" s="1709" t="s">
        <v>3721</v>
      </c>
      <c r="R271" s="1709" t="s">
        <v>50</v>
      </c>
      <c r="S271" s="1709" t="s">
        <v>3722</v>
      </c>
      <c r="T271" s="1709" t="s">
        <v>3723</v>
      </c>
      <c r="U271" s="1709"/>
      <c r="V271" s="1709" t="s">
        <v>3724</v>
      </c>
      <c r="W271" s="1477">
        <v>39873</v>
      </c>
      <c r="X271" s="1617" t="s">
        <v>2493</v>
      </c>
      <c r="Y271" s="1939">
        <f ca="1">DATEDIF(L272,$Y$8,"Y")</f>
        <v>38</v>
      </c>
    </row>
    <row r="272" spans="1:25" ht="15" thickBot="1" x14ac:dyDescent="0.25">
      <c r="A272" s="869"/>
      <c r="B272" s="1522"/>
      <c r="C272" s="1495" t="s">
        <v>620</v>
      </c>
      <c r="D272" s="1098" t="str">
        <f>SDM!F320</f>
        <v>01/04/2019</v>
      </c>
      <c r="E272" s="484" t="s">
        <v>621</v>
      </c>
      <c r="F272" s="403"/>
      <c r="G272" s="403"/>
      <c r="H272" s="477"/>
      <c r="I272" s="477"/>
      <c r="J272" s="462" t="s">
        <v>168</v>
      </c>
      <c r="K272" s="410"/>
      <c r="L272" s="467">
        <v>30216</v>
      </c>
      <c r="M272" s="478"/>
      <c r="N272" s="890" t="s">
        <v>49</v>
      </c>
      <c r="O272" s="987">
        <v>34</v>
      </c>
      <c r="P272" s="987"/>
      <c r="Q272" s="1711"/>
      <c r="R272" s="1711"/>
      <c r="S272" s="1711"/>
      <c r="T272" s="1711"/>
      <c r="U272" s="1711"/>
      <c r="V272" s="1711"/>
      <c r="W272" s="1477"/>
      <c r="X272" s="1617"/>
      <c r="Y272" s="1940"/>
    </row>
    <row r="273" spans="1:25" ht="14.25" x14ac:dyDescent="0.2">
      <c r="A273" s="636" t="s">
        <v>580</v>
      </c>
      <c r="B273" s="429" t="s">
        <v>258</v>
      </c>
      <c r="C273" s="1472" t="s">
        <v>597</v>
      </c>
      <c r="D273" s="1501" t="s">
        <v>5063</v>
      </c>
      <c r="E273" s="710" t="s">
        <v>5040</v>
      </c>
      <c r="F273" s="402">
        <f ca="1">DATEDIF(W273,$N$5,"Y")</f>
        <v>28</v>
      </c>
      <c r="G273" s="402">
        <f ca="1">DATEDIF(W273,$N$5,"YM")</f>
        <v>9</v>
      </c>
      <c r="H273" s="1035" t="s">
        <v>40</v>
      </c>
      <c r="I273" s="897"/>
      <c r="J273" s="897" t="s">
        <v>328</v>
      </c>
      <c r="K273" s="708" t="s">
        <v>71</v>
      </c>
      <c r="L273" s="708" t="s">
        <v>54</v>
      </c>
      <c r="M273" s="486"/>
      <c r="N273" s="706" t="s">
        <v>44</v>
      </c>
      <c r="O273" s="987">
        <v>37</v>
      </c>
      <c r="P273" s="987"/>
      <c r="Q273" s="1709" t="s">
        <v>3729</v>
      </c>
      <c r="R273" s="1709" t="s">
        <v>50</v>
      </c>
      <c r="S273" s="1709" t="s">
        <v>3730</v>
      </c>
      <c r="T273" s="1709" t="s">
        <v>3731</v>
      </c>
      <c r="U273" s="1709"/>
      <c r="V273" s="1709" t="s">
        <v>3732</v>
      </c>
      <c r="W273" s="1477">
        <v>33664</v>
      </c>
      <c r="X273" s="1617" t="s">
        <v>2494</v>
      </c>
      <c r="Y273" s="1939">
        <f ca="1">DATEDIF(L274,$Y$8,"Y")</f>
        <v>55</v>
      </c>
    </row>
    <row r="274" spans="1:25" ht="15" thickBot="1" x14ac:dyDescent="0.25">
      <c r="A274" s="869"/>
      <c r="B274" s="1522"/>
      <c r="C274" s="1495" t="s">
        <v>598</v>
      </c>
      <c r="D274" s="1098" t="str">
        <f>SDM!F232</f>
        <v>01/04/2019</v>
      </c>
      <c r="E274" s="484" t="s">
        <v>330</v>
      </c>
      <c r="F274" s="403"/>
      <c r="G274" s="403"/>
      <c r="H274" s="1058"/>
      <c r="I274" s="462"/>
      <c r="J274" s="462" t="s">
        <v>599</v>
      </c>
      <c r="K274" s="410"/>
      <c r="L274" s="468">
        <v>23763</v>
      </c>
      <c r="M274" s="469"/>
      <c r="N274" s="890" t="s">
        <v>49</v>
      </c>
      <c r="O274" s="987">
        <v>38</v>
      </c>
      <c r="P274" s="987"/>
      <c r="Q274" s="1711"/>
      <c r="R274" s="1711"/>
      <c r="S274" s="1711"/>
      <c r="T274" s="1711"/>
      <c r="U274" s="1711"/>
      <c r="V274" s="1711"/>
      <c r="W274" s="1477"/>
      <c r="X274" s="1617"/>
      <c r="Y274" s="1940"/>
    </row>
    <row r="275" spans="1:25" ht="14.25" x14ac:dyDescent="0.2">
      <c r="A275" s="636" t="s">
        <v>584</v>
      </c>
      <c r="B275" s="429" t="s">
        <v>265</v>
      </c>
      <c r="C275" s="1271" t="s">
        <v>601</v>
      </c>
      <c r="D275" s="1501" t="s">
        <v>5063</v>
      </c>
      <c r="E275" s="730" t="s">
        <v>4492</v>
      </c>
      <c r="F275" s="402">
        <f ca="1">DATEDIF(W275,$N$5,"Y")</f>
        <v>29</v>
      </c>
      <c r="G275" s="402">
        <f ca="1">DATEDIF(W275,$N$5,"YM")</f>
        <v>9</v>
      </c>
      <c r="H275" s="1016" t="s">
        <v>40</v>
      </c>
      <c r="I275" s="441"/>
      <c r="J275" s="441" t="s">
        <v>373</v>
      </c>
      <c r="K275" s="440" t="s">
        <v>336</v>
      </c>
      <c r="L275" s="440" t="s">
        <v>252</v>
      </c>
      <c r="M275" s="442"/>
      <c r="N275" s="706" t="s">
        <v>44</v>
      </c>
      <c r="O275" s="987">
        <v>39</v>
      </c>
      <c r="P275" s="987"/>
      <c r="Q275" s="1712" t="s">
        <v>3733</v>
      </c>
      <c r="R275" s="1712" t="s">
        <v>34</v>
      </c>
      <c r="S275" s="1712" t="s">
        <v>3734</v>
      </c>
      <c r="T275" s="1712" t="s">
        <v>3735</v>
      </c>
      <c r="U275" s="1712"/>
      <c r="V275" s="1712" t="s">
        <v>3736</v>
      </c>
      <c r="W275" s="1477">
        <v>33298</v>
      </c>
      <c r="X275" s="1617" t="s">
        <v>2494</v>
      </c>
      <c r="Y275" s="1939">
        <f ca="1">DATEDIF(L276,$Y$8,"Y")</f>
        <v>56</v>
      </c>
    </row>
    <row r="276" spans="1:25" ht="15" thickBot="1" x14ac:dyDescent="0.25">
      <c r="A276" s="869"/>
      <c r="B276" s="1522"/>
      <c r="C276" s="1093" t="s">
        <v>602</v>
      </c>
      <c r="D276" s="499" t="str">
        <f>SDM!F85</f>
        <v>01/04/2019</v>
      </c>
      <c r="E276" s="470" t="s">
        <v>5388</v>
      </c>
      <c r="F276" s="403"/>
      <c r="G276" s="403"/>
      <c r="H276" s="498"/>
      <c r="I276" s="457"/>
      <c r="J276" s="457" t="s">
        <v>603</v>
      </c>
      <c r="K276" s="403"/>
      <c r="L276" s="447">
        <v>23644</v>
      </c>
      <c r="M276" s="448"/>
      <c r="N276" s="890" t="s">
        <v>49</v>
      </c>
      <c r="O276" s="987">
        <v>40</v>
      </c>
      <c r="P276" s="987"/>
      <c r="Q276" s="1483"/>
      <c r="R276" s="1483"/>
      <c r="S276" s="1483"/>
      <c r="T276" s="1483"/>
      <c r="U276" s="1483"/>
      <c r="V276" s="1483"/>
      <c r="W276" s="1477"/>
      <c r="X276" s="1617"/>
      <c r="Y276" s="1940"/>
    </row>
    <row r="277" spans="1:25" ht="14.25" x14ac:dyDescent="0.2">
      <c r="A277" s="636" t="s">
        <v>587</v>
      </c>
      <c r="B277" s="429" t="s">
        <v>271</v>
      </c>
      <c r="C277" s="1271" t="s">
        <v>624</v>
      </c>
      <c r="D277" s="1501" t="s">
        <v>5063</v>
      </c>
      <c r="E277" s="545" t="s">
        <v>2785</v>
      </c>
      <c r="F277" s="402">
        <f ca="1">DATEDIF(W277,$N$5,"Y")</f>
        <v>25</v>
      </c>
      <c r="G277" s="402">
        <f ca="1">DATEDIF(W277,$N$5,"YM")</f>
        <v>9</v>
      </c>
      <c r="H277" s="1016" t="s">
        <v>40</v>
      </c>
      <c r="I277" s="441"/>
      <c r="J277" s="441" t="s">
        <v>461</v>
      </c>
      <c r="K277" s="440" t="s">
        <v>277</v>
      </c>
      <c r="L277" s="440" t="s">
        <v>54</v>
      </c>
      <c r="M277" s="442"/>
      <c r="N277" s="706" t="s">
        <v>44</v>
      </c>
      <c r="O277" s="987">
        <v>45</v>
      </c>
      <c r="P277" s="987"/>
      <c r="Q277" s="1709" t="s">
        <v>3753</v>
      </c>
      <c r="R277" s="1709" t="s">
        <v>50</v>
      </c>
      <c r="S277" s="1709" t="s">
        <v>3754</v>
      </c>
      <c r="T277" s="1709" t="s">
        <v>3755</v>
      </c>
      <c r="U277" s="1709"/>
      <c r="V277" s="1709" t="s">
        <v>3756</v>
      </c>
      <c r="W277" s="1477">
        <v>34759</v>
      </c>
      <c r="X277" s="1617" t="s">
        <v>2493</v>
      </c>
      <c r="Y277" s="1939">
        <f ca="1">DATEDIF(L278,$Y$8,"Y")</f>
        <v>48</v>
      </c>
    </row>
    <row r="278" spans="1:25" ht="15" thickBot="1" x14ac:dyDescent="0.25">
      <c r="A278" s="869"/>
      <c r="B278" s="1522"/>
      <c r="C278" s="1514" t="s">
        <v>625</v>
      </c>
      <c r="D278" s="1098" t="str">
        <f>SDM!F166</f>
        <v>01/04/2016</v>
      </c>
      <c r="E278" s="546">
        <v>39612</v>
      </c>
      <c r="F278" s="403"/>
      <c r="G278" s="403"/>
      <c r="H278" s="1072"/>
      <c r="I278" s="446"/>
      <c r="J278" s="446" t="s">
        <v>343</v>
      </c>
      <c r="K278" s="403"/>
      <c r="L278" s="447">
        <v>26549</v>
      </c>
      <c r="M278" s="448"/>
      <c r="N278" s="890" t="s">
        <v>49</v>
      </c>
      <c r="O278" s="987">
        <v>46</v>
      </c>
      <c r="P278" s="987"/>
      <c r="Q278" s="1711"/>
      <c r="R278" s="1711"/>
      <c r="S278" s="1711"/>
      <c r="T278" s="1711"/>
      <c r="U278" s="1711"/>
      <c r="V278" s="1711"/>
      <c r="W278" s="1477"/>
      <c r="X278" s="1617"/>
      <c r="Y278" s="1940"/>
    </row>
    <row r="279" spans="1:25" ht="14.25" x14ac:dyDescent="0.2">
      <c r="A279" s="636" t="s">
        <v>589</v>
      </c>
      <c r="B279" s="429" t="s">
        <v>273</v>
      </c>
      <c r="C279" s="1472" t="s">
        <v>650</v>
      </c>
      <c r="D279" s="1501" t="s">
        <v>5063</v>
      </c>
      <c r="E279" s="452" t="s">
        <v>341</v>
      </c>
      <c r="F279" s="402">
        <f ca="1">DATEDIF(W279,$N$5,"Y")</f>
        <v>15</v>
      </c>
      <c r="G279" s="402">
        <f ca="1">DATEDIF(W279,$N$5,"YM")</f>
        <v>11</v>
      </c>
      <c r="H279" s="512" t="s">
        <v>40</v>
      </c>
      <c r="I279" s="452"/>
      <c r="J279" s="452" t="s">
        <v>121</v>
      </c>
      <c r="K279" s="453" t="s">
        <v>288</v>
      </c>
      <c r="L279" s="453" t="s">
        <v>54</v>
      </c>
      <c r="M279" s="454"/>
      <c r="N279" s="443" t="s">
        <v>44</v>
      </c>
      <c r="O279" s="987">
        <v>59</v>
      </c>
      <c r="P279" s="987"/>
      <c r="Q279" s="1712" t="s">
        <v>3780</v>
      </c>
      <c r="R279" s="1712" t="s">
        <v>50</v>
      </c>
      <c r="S279" s="1712" t="s">
        <v>3781</v>
      </c>
      <c r="T279" s="1712" t="s">
        <v>3782</v>
      </c>
      <c r="U279" s="1712"/>
      <c r="V279" s="1712" t="s">
        <v>3783</v>
      </c>
      <c r="W279" s="1477">
        <v>38353</v>
      </c>
      <c r="X279" s="1617" t="s">
        <v>2493</v>
      </c>
      <c r="Y279" s="1939">
        <f ca="1">DATEDIF(L280,$Y$8,"Y")</f>
        <v>47</v>
      </c>
    </row>
    <row r="280" spans="1:25" ht="15" thickBot="1" x14ac:dyDescent="0.25">
      <c r="A280" s="869"/>
      <c r="B280" s="1522"/>
      <c r="C280" s="1495" t="s">
        <v>651</v>
      </c>
      <c r="D280" s="1098" t="str">
        <f>SDM!F375</f>
        <v>01/10/2019</v>
      </c>
      <c r="E280" s="1565" t="s">
        <v>2391</v>
      </c>
      <c r="F280" s="403"/>
      <c r="G280" s="403"/>
      <c r="H280" s="1058"/>
      <c r="I280" s="462"/>
      <c r="J280" s="462" t="s">
        <v>343</v>
      </c>
      <c r="K280" s="410"/>
      <c r="L280" s="468">
        <v>26715</v>
      </c>
      <c r="M280" s="469"/>
      <c r="N280" s="890" t="s">
        <v>49</v>
      </c>
      <c r="O280" s="987">
        <v>60</v>
      </c>
      <c r="P280" s="987"/>
      <c r="Q280" s="1483"/>
      <c r="R280" s="1483"/>
      <c r="S280" s="1483"/>
      <c r="T280" s="1483"/>
      <c r="U280" s="1483"/>
      <c r="V280" s="1483"/>
      <c r="W280" s="1477"/>
      <c r="X280" s="1617"/>
      <c r="Y280" s="1940"/>
    </row>
    <row r="281" spans="1:25" ht="14.25" x14ac:dyDescent="0.2">
      <c r="A281" s="636" t="s">
        <v>591</v>
      </c>
      <c r="B281" s="429" t="s">
        <v>276</v>
      </c>
      <c r="C281" s="1093" t="s">
        <v>666</v>
      </c>
      <c r="D281" s="1501" t="s">
        <v>5063</v>
      </c>
      <c r="E281" s="457" t="s">
        <v>341</v>
      </c>
      <c r="F281" s="402">
        <f ca="1">DATEDIF(W281,$N$5,"Y")</f>
        <v>15</v>
      </c>
      <c r="G281" s="402">
        <f ca="1">DATEDIF(W281,$N$5,"YM")</f>
        <v>11</v>
      </c>
      <c r="H281" s="498" t="s">
        <v>40</v>
      </c>
      <c r="I281" s="457"/>
      <c r="J281" s="457" t="s">
        <v>121</v>
      </c>
      <c r="K281" s="405" t="s">
        <v>299</v>
      </c>
      <c r="L281" s="405" t="s">
        <v>152</v>
      </c>
      <c r="M281" s="459"/>
      <c r="N281" s="637" t="s">
        <v>44</v>
      </c>
      <c r="O281" s="987">
        <v>5</v>
      </c>
      <c r="P281" s="987"/>
      <c r="Q281" s="1709" t="s">
        <v>3800</v>
      </c>
      <c r="R281" s="1709" t="s">
        <v>50</v>
      </c>
      <c r="S281" s="1709" t="s">
        <v>3801</v>
      </c>
      <c r="T281" s="1709" t="s">
        <v>3802</v>
      </c>
      <c r="U281" s="1709"/>
      <c r="V281" s="1709" t="s">
        <v>3803</v>
      </c>
      <c r="W281" s="1477">
        <v>38353</v>
      </c>
      <c r="X281" s="1617" t="s">
        <v>2493</v>
      </c>
      <c r="Y281" s="1939">
        <f ca="1">DATEDIF(L282,$Y$8,"Y")</f>
        <v>38</v>
      </c>
    </row>
    <row r="282" spans="1:25" ht="15" thickBot="1" x14ac:dyDescent="0.25">
      <c r="A282" s="869"/>
      <c r="B282" s="1522"/>
      <c r="C282" s="1514" t="s">
        <v>667</v>
      </c>
      <c r="D282" s="1098" t="str">
        <f>SDM!F379</f>
        <v>01/10/2019</v>
      </c>
      <c r="E282" s="1565" t="s">
        <v>2391</v>
      </c>
      <c r="F282" s="403"/>
      <c r="G282" s="403"/>
      <c r="H282" s="1072"/>
      <c r="I282" s="446"/>
      <c r="J282" s="446" t="s">
        <v>343</v>
      </c>
      <c r="K282" s="403"/>
      <c r="L282" s="447">
        <v>30274</v>
      </c>
      <c r="M282" s="448"/>
      <c r="N282" s="890" t="s">
        <v>49</v>
      </c>
      <c r="O282" s="987">
        <v>6</v>
      </c>
      <c r="P282" s="987"/>
      <c r="Q282" s="1711"/>
      <c r="R282" s="1711"/>
      <c r="S282" s="1711"/>
      <c r="T282" s="1711"/>
      <c r="U282" s="1711"/>
      <c r="V282" s="1711"/>
      <c r="W282" s="1477"/>
      <c r="X282" s="1617"/>
      <c r="Y282" s="1940"/>
    </row>
    <row r="283" spans="1:25" ht="14.25" x14ac:dyDescent="0.2">
      <c r="A283" s="636" t="s">
        <v>594</v>
      </c>
      <c r="B283" s="429" t="s">
        <v>280</v>
      </c>
      <c r="C283" s="1271" t="s">
        <v>672</v>
      </c>
      <c r="D283" s="1501" t="s">
        <v>5063</v>
      </c>
      <c r="E283" s="457" t="s">
        <v>341</v>
      </c>
      <c r="F283" s="402">
        <f ca="1">DATEDIF(W283,$N$5,"Y")</f>
        <v>15</v>
      </c>
      <c r="G283" s="402">
        <f ca="1">DATEDIF(W283,$N$5,"YM")</f>
        <v>11</v>
      </c>
      <c r="H283" s="441" t="s">
        <v>40</v>
      </c>
      <c r="I283" s="441"/>
      <c r="J283" s="441" t="s">
        <v>121</v>
      </c>
      <c r="K283" s="440" t="s">
        <v>81</v>
      </c>
      <c r="L283" s="440" t="s">
        <v>54</v>
      </c>
      <c r="M283" s="442"/>
      <c r="N283" s="443" t="s">
        <v>44</v>
      </c>
      <c r="O283" s="987">
        <v>9</v>
      </c>
      <c r="P283" s="987"/>
      <c r="Q283" s="1709" t="s">
        <v>3808</v>
      </c>
      <c r="R283" s="1709" t="s">
        <v>50</v>
      </c>
      <c r="S283" s="1709" t="s">
        <v>3809</v>
      </c>
      <c r="T283" s="1709" t="s">
        <v>3810</v>
      </c>
      <c r="U283" s="1709"/>
      <c r="V283" s="1709" t="s">
        <v>3811</v>
      </c>
      <c r="W283" s="1477">
        <v>38353</v>
      </c>
      <c r="X283" s="1617" t="s">
        <v>2493</v>
      </c>
      <c r="Y283" s="1939">
        <f ca="1">DATEDIF(L284,$Y$8,"Y")</f>
        <v>39</v>
      </c>
    </row>
    <row r="284" spans="1:25" ht="15" thickBot="1" x14ac:dyDescent="0.25">
      <c r="A284" s="869"/>
      <c r="B284" s="1522"/>
      <c r="C284" s="1495" t="s">
        <v>673</v>
      </c>
      <c r="D284" s="1098" t="str">
        <f>SDM!F378</f>
        <v>01/10/2019</v>
      </c>
      <c r="E284" s="1566" t="s">
        <v>2391</v>
      </c>
      <c r="F284" s="403"/>
      <c r="G284" s="403"/>
      <c r="H284" s="462"/>
      <c r="I284" s="462"/>
      <c r="J284" s="462" t="s">
        <v>343</v>
      </c>
      <c r="K284" s="410"/>
      <c r="L284" s="468">
        <v>29696</v>
      </c>
      <c r="M284" s="469"/>
      <c r="N284" s="1041" t="s">
        <v>49</v>
      </c>
      <c r="O284" s="987">
        <v>10</v>
      </c>
      <c r="P284" s="987"/>
      <c r="Q284" s="1711"/>
      <c r="R284" s="1711"/>
      <c r="S284" s="1711"/>
      <c r="T284" s="1711"/>
      <c r="U284" s="1711"/>
      <c r="V284" s="1711"/>
      <c r="W284" s="1477"/>
      <c r="X284" s="1617"/>
      <c r="Y284" s="1940"/>
    </row>
    <row r="285" spans="1:25" ht="14.25" x14ac:dyDescent="0.2">
      <c r="A285" s="636" t="s">
        <v>596</v>
      </c>
      <c r="B285" s="429" t="s">
        <v>286</v>
      </c>
      <c r="C285" s="1472" t="s">
        <v>653</v>
      </c>
      <c r="D285" s="1501" t="s">
        <v>5063</v>
      </c>
      <c r="E285" s="452" t="s">
        <v>341</v>
      </c>
      <c r="F285" s="402">
        <f ca="1">DATEDIF(W285,$N$5,"Y")</f>
        <v>15</v>
      </c>
      <c r="G285" s="402">
        <f ca="1">DATEDIF(W285,$N$5,"YM")</f>
        <v>11</v>
      </c>
      <c r="H285" s="452" t="s">
        <v>40</v>
      </c>
      <c r="I285" s="452"/>
      <c r="J285" s="452" t="s">
        <v>121</v>
      </c>
      <c r="K285" s="453" t="s">
        <v>81</v>
      </c>
      <c r="L285" s="453" t="s">
        <v>654</v>
      </c>
      <c r="M285" s="454"/>
      <c r="N285" s="443" t="s">
        <v>44</v>
      </c>
      <c r="O285" s="987">
        <v>61</v>
      </c>
      <c r="P285" s="987"/>
      <c r="Q285" s="1709" t="s">
        <v>3784</v>
      </c>
      <c r="R285" s="1709" t="s">
        <v>50</v>
      </c>
      <c r="S285" s="1709" t="s">
        <v>3785</v>
      </c>
      <c r="T285" s="1709" t="s">
        <v>3786</v>
      </c>
      <c r="U285" s="1709"/>
      <c r="V285" s="1709" t="s">
        <v>3787</v>
      </c>
      <c r="W285" s="1477">
        <v>38353</v>
      </c>
      <c r="X285" s="1617" t="s">
        <v>2493</v>
      </c>
      <c r="Y285" s="1939">
        <f ca="1">DATEDIF(L286,$Y$8,"Y")</f>
        <v>39</v>
      </c>
    </row>
    <row r="286" spans="1:25" ht="15" thickBot="1" x14ac:dyDescent="0.25">
      <c r="A286" s="869"/>
      <c r="B286" s="1522"/>
      <c r="C286" s="1495" t="s">
        <v>655</v>
      </c>
      <c r="D286" s="1098" t="str">
        <f>SDM!F376</f>
        <v>01/10/2019</v>
      </c>
      <c r="E286" s="1565" t="s">
        <v>2391</v>
      </c>
      <c r="F286" s="403"/>
      <c r="G286" s="403"/>
      <c r="H286" s="462"/>
      <c r="I286" s="462"/>
      <c r="J286" s="462" t="s">
        <v>343</v>
      </c>
      <c r="K286" s="410"/>
      <c r="L286" s="468">
        <v>29568</v>
      </c>
      <c r="M286" s="469"/>
      <c r="N286" s="890" t="s">
        <v>49</v>
      </c>
      <c r="O286" s="987">
        <v>1</v>
      </c>
      <c r="P286" s="987"/>
      <c r="Q286" s="1711"/>
      <c r="R286" s="1711"/>
      <c r="S286" s="1711"/>
      <c r="T286" s="1711"/>
      <c r="U286" s="1711"/>
      <c r="V286" s="1711"/>
      <c r="W286" s="1477"/>
      <c r="X286" s="1617"/>
      <c r="Y286" s="1940"/>
    </row>
    <row r="287" spans="1:25" ht="14.25" x14ac:dyDescent="0.2">
      <c r="A287" s="636" t="s">
        <v>600</v>
      </c>
      <c r="B287" s="429" t="s">
        <v>291</v>
      </c>
      <c r="C287" s="1093" t="s">
        <v>659</v>
      </c>
      <c r="D287" s="1501" t="s">
        <v>5063</v>
      </c>
      <c r="E287" s="457" t="s">
        <v>341</v>
      </c>
      <c r="F287" s="402">
        <f ca="1">DATEDIF(W287,$N$5,"Y")</f>
        <v>15</v>
      </c>
      <c r="G287" s="402">
        <f ca="1">DATEDIF(W287,$N$5,"YM")</f>
        <v>11</v>
      </c>
      <c r="H287" s="549" t="s">
        <v>40</v>
      </c>
      <c r="I287" s="457"/>
      <c r="J287" s="457" t="s">
        <v>121</v>
      </c>
      <c r="K287" s="405" t="s">
        <v>81</v>
      </c>
      <c r="L287" s="405" t="s">
        <v>76</v>
      </c>
      <c r="M287" s="459"/>
      <c r="N287" s="637" t="s">
        <v>44</v>
      </c>
      <c r="O287" s="987">
        <v>1</v>
      </c>
      <c r="P287" s="987"/>
      <c r="Q287" s="1709" t="s">
        <v>3792</v>
      </c>
      <c r="R287" s="1709" t="s">
        <v>34</v>
      </c>
      <c r="S287" s="1709" t="s">
        <v>3793</v>
      </c>
      <c r="T287" s="1709" t="s">
        <v>3794</v>
      </c>
      <c r="U287" s="1709"/>
      <c r="V287" s="1709" t="s">
        <v>3795</v>
      </c>
      <c r="W287" s="1477">
        <v>38353</v>
      </c>
      <c r="X287" s="1617" t="s">
        <v>2493</v>
      </c>
      <c r="Y287" s="1939">
        <f ca="1">DATEDIF(L288,$Y$8,"Y")</f>
        <v>39</v>
      </c>
    </row>
    <row r="288" spans="1:25" ht="15" thickBot="1" x14ac:dyDescent="0.25">
      <c r="A288" s="869"/>
      <c r="B288" s="1522"/>
      <c r="C288" s="1495" t="s">
        <v>660</v>
      </c>
      <c r="D288" s="1098" t="str">
        <f>SDM!F377</f>
        <v>01/10/2019</v>
      </c>
      <c r="E288" s="1567" t="s">
        <v>2391</v>
      </c>
      <c r="F288" s="403"/>
      <c r="G288" s="403"/>
      <c r="H288" s="1478"/>
      <c r="I288" s="462"/>
      <c r="J288" s="462" t="s">
        <v>343</v>
      </c>
      <c r="K288" s="410"/>
      <c r="L288" s="468">
        <v>29799</v>
      </c>
      <c r="M288" s="469"/>
      <c r="N288" s="1041" t="s">
        <v>49</v>
      </c>
      <c r="O288" s="987">
        <v>2</v>
      </c>
      <c r="P288" s="987"/>
      <c r="Q288" s="1711"/>
      <c r="R288" s="1711"/>
      <c r="S288" s="1711"/>
      <c r="T288" s="1711"/>
      <c r="U288" s="1711"/>
      <c r="V288" s="1711"/>
      <c r="W288" s="1477"/>
      <c r="X288" s="1617"/>
      <c r="Y288" s="1940"/>
    </row>
    <row r="289" spans="1:25" ht="14.25" x14ac:dyDescent="0.2">
      <c r="A289" s="636" t="s">
        <v>604</v>
      </c>
      <c r="B289" s="429" t="s">
        <v>297</v>
      </c>
      <c r="C289" s="1093" t="s">
        <v>675</v>
      </c>
      <c r="D289" s="1501" t="s">
        <v>5063</v>
      </c>
      <c r="E289" s="457" t="s">
        <v>341</v>
      </c>
      <c r="F289" s="402">
        <f ca="1">DATEDIF(W289,$N$5,"Y")</f>
        <v>15</v>
      </c>
      <c r="G289" s="402">
        <f ca="1">DATEDIF(W289,$N$5,"YM")</f>
        <v>11</v>
      </c>
      <c r="H289" s="457" t="s">
        <v>40</v>
      </c>
      <c r="I289" s="457"/>
      <c r="J289" s="457" t="s">
        <v>121</v>
      </c>
      <c r="K289" s="405" t="s">
        <v>81</v>
      </c>
      <c r="L289" s="405" t="s">
        <v>107</v>
      </c>
      <c r="M289" s="459"/>
      <c r="N289" s="637" t="s">
        <v>44</v>
      </c>
      <c r="O289" s="987">
        <v>11</v>
      </c>
      <c r="P289" s="987"/>
      <c r="Q289" s="1712" t="s">
        <v>3812</v>
      </c>
      <c r="R289" s="1712" t="s">
        <v>50</v>
      </c>
      <c r="S289" s="1712" t="s">
        <v>3813</v>
      </c>
      <c r="T289" s="1712" t="s">
        <v>3814</v>
      </c>
      <c r="U289" s="1712"/>
      <c r="V289" s="1712" t="s">
        <v>3815</v>
      </c>
      <c r="W289" s="1477">
        <v>38353</v>
      </c>
      <c r="X289" s="1617" t="s">
        <v>2494</v>
      </c>
      <c r="Y289" s="1939">
        <f ca="1">DATEDIF(L290,$Y$8,"Y")</f>
        <v>41</v>
      </c>
    </row>
    <row r="290" spans="1:25" ht="15" thickBot="1" x14ac:dyDescent="0.25">
      <c r="A290" s="869"/>
      <c r="B290" s="1522"/>
      <c r="C290" s="1514" t="s">
        <v>676</v>
      </c>
      <c r="D290" s="1098" t="str">
        <f>SDM!F381</f>
        <v>01/10/2019</v>
      </c>
      <c r="E290" s="1566" t="s">
        <v>2391</v>
      </c>
      <c r="F290" s="403"/>
      <c r="G290" s="403"/>
      <c r="H290" s="1078"/>
      <c r="I290" s="446"/>
      <c r="J290" s="446" t="s">
        <v>343</v>
      </c>
      <c r="K290" s="403"/>
      <c r="L290" s="447">
        <v>28882</v>
      </c>
      <c r="M290" s="448"/>
      <c r="N290" s="890" t="s">
        <v>49</v>
      </c>
      <c r="O290" s="987">
        <v>12</v>
      </c>
      <c r="P290" s="987"/>
      <c r="Q290" s="1483"/>
      <c r="R290" s="1483"/>
      <c r="S290" s="1483"/>
      <c r="T290" s="1483"/>
      <c r="U290" s="1483"/>
      <c r="V290" s="1483"/>
      <c r="W290" s="1477"/>
      <c r="X290" s="1617"/>
      <c r="Y290" s="1940"/>
    </row>
    <row r="291" spans="1:25" ht="14.25" x14ac:dyDescent="0.2">
      <c r="A291" s="636" t="s">
        <v>609</v>
      </c>
      <c r="B291" s="429" t="s">
        <v>301</v>
      </c>
      <c r="C291" s="1271" t="s">
        <v>639</v>
      </c>
      <c r="D291" s="1501" t="s">
        <v>5063</v>
      </c>
      <c r="E291" s="442" t="s">
        <v>636</v>
      </c>
      <c r="F291" s="402">
        <f ca="1">DATEDIF(W291,$N$5,"Y")</f>
        <v>23</v>
      </c>
      <c r="G291" s="402">
        <f ca="1">DATEDIF(W291,$N$5,"YM")</f>
        <v>9</v>
      </c>
      <c r="H291" s="1077" t="s">
        <v>40</v>
      </c>
      <c r="I291" s="441"/>
      <c r="J291" s="441" t="s">
        <v>614</v>
      </c>
      <c r="K291" s="440" t="s">
        <v>97</v>
      </c>
      <c r="L291" s="440" t="s">
        <v>640</v>
      </c>
      <c r="M291" s="442"/>
      <c r="N291" s="443" t="s">
        <v>44</v>
      </c>
      <c r="O291" s="987">
        <v>53</v>
      </c>
      <c r="P291" s="987"/>
      <c r="Q291" s="1709" t="s">
        <v>3768</v>
      </c>
      <c r="R291" s="1709" t="s">
        <v>50</v>
      </c>
      <c r="S291" s="1709" t="s">
        <v>3769</v>
      </c>
      <c r="T291" s="1709" t="s">
        <v>3770</v>
      </c>
      <c r="U291" s="1709"/>
      <c r="V291" s="1709" t="s">
        <v>3771</v>
      </c>
      <c r="W291" s="1477">
        <v>35490</v>
      </c>
      <c r="X291" s="1617" t="s">
        <v>2493</v>
      </c>
      <c r="Y291" s="1939">
        <f ca="1">DATEDIF(L292,$Y$8,"Y")</f>
        <v>50</v>
      </c>
    </row>
    <row r="292" spans="1:25" ht="15" thickBot="1" x14ac:dyDescent="0.25">
      <c r="A292" s="869"/>
      <c r="B292" s="1522"/>
      <c r="C292" s="1514" t="s">
        <v>641</v>
      </c>
      <c r="D292" s="1098" t="str">
        <f>SDM!F148</f>
        <v>01/10/2019</v>
      </c>
      <c r="E292" s="1568" t="s">
        <v>2476</v>
      </c>
      <c r="F292" s="403"/>
      <c r="G292" s="403"/>
      <c r="H292" s="1479"/>
      <c r="I292" s="446"/>
      <c r="J292" s="446" t="s">
        <v>617</v>
      </c>
      <c r="K292" s="403"/>
      <c r="L292" s="447">
        <v>25640</v>
      </c>
      <c r="M292" s="448"/>
      <c r="N292" s="890" t="s">
        <v>49</v>
      </c>
      <c r="O292" s="987">
        <v>54</v>
      </c>
      <c r="P292" s="987"/>
      <c r="Q292" s="1711"/>
      <c r="R292" s="1711"/>
      <c r="S292" s="1711"/>
      <c r="T292" s="1711"/>
      <c r="U292" s="1711"/>
      <c r="V292" s="1711"/>
      <c r="W292" s="1477"/>
      <c r="X292" s="1617"/>
      <c r="Y292" s="1940"/>
    </row>
    <row r="293" spans="1:25" ht="14.25" x14ac:dyDescent="0.2">
      <c r="A293" s="636" t="s">
        <v>611</v>
      </c>
      <c r="B293" s="429" t="s">
        <v>305</v>
      </c>
      <c r="C293" s="1093" t="s">
        <v>662</v>
      </c>
      <c r="D293" s="1501" t="s">
        <v>5063</v>
      </c>
      <c r="E293" s="1480" t="s">
        <v>341</v>
      </c>
      <c r="F293" s="402">
        <f ca="1">DATEDIF(W293,$N$5,"Y")</f>
        <v>15</v>
      </c>
      <c r="G293" s="402">
        <f ca="1">DATEDIF(W293,$N$5,"YM")</f>
        <v>11</v>
      </c>
      <c r="H293" s="498" t="s">
        <v>40</v>
      </c>
      <c r="I293" s="457"/>
      <c r="J293" s="457" t="s">
        <v>121</v>
      </c>
      <c r="K293" s="405" t="s">
        <v>81</v>
      </c>
      <c r="L293" s="405" t="s">
        <v>663</v>
      </c>
      <c r="M293" s="459"/>
      <c r="N293" s="637" t="s">
        <v>44</v>
      </c>
      <c r="O293" s="987">
        <v>3</v>
      </c>
      <c r="P293" s="987"/>
      <c r="Q293" s="1712" t="s">
        <v>3796</v>
      </c>
      <c r="R293" s="1712" t="s">
        <v>50</v>
      </c>
      <c r="S293" s="1712" t="s">
        <v>3797</v>
      </c>
      <c r="T293" s="1712" t="s">
        <v>3798</v>
      </c>
      <c r="U293" s="1712"/>
      <c r="V293" s="1712" t="s">
        <v>3799</v>
      </c>
      <c r="W293" s="1477">
        <v>38353</v>
      </c>
      <c r="X293" s="1617" t="s">
        <v>2493</v>
      </c>
      <c r="Y293" s="1939">
        <f ca="1">DATEDIF(L294,$Y$8,"Y")</f>
        <v>39</v>
      </c>
    </row>
    <row r="294" spans="1:25" ht="15" thickBot="1" x14ac:dyDescent="0.25">
      <c r="A294" s="869"/>
      <c r="B294" s="1522"/>
      <c r="C294" s="1495" t="s">
        <v>664</v>
      </c>
      <c r="D294" s="1098" t="str">
        <f>SDM!F383</f>
        <v>01/10/2019</v>
      </c>
      <c r="E294" s="1566" t="s">
        <v>2391</v>
      </c>
      <c r="F294" s="403"/>
      <c r="G294" s="403"/>
      <c r="H294" s="1058"/>
      <c r="I294" s="462"/>
      <c r="J294" s="462" t="s">
        <v>343</v>
      </c>
      <c r="K294" s="410"/>
      <c r="L294" s="468">
        <v>29797</v>
      </c>
      <c r="M294" s="469"/>
      <c r="N294" s="890" t="s">
        <v>49</v>
      </c>
      <c r="O294" s="987">
        <v>4</v>
      </c>
      <c r="P294" s="987"/>
      <c r="Q294" s="1483"/>
      <c r="R294" s="1483"/>
      <c r="S294" s="1483"/>
      <c r="T294" s="1483"/>
      <c r="U294" s="1483"/>
      <c r="V294" s="1483"/>
      <c r="W294" s="1477"/>
      <c r="X294" s="1617"/>
      <c r="Y294" s="1940"/>
    </row>
    <row r="295" spans="1:25" ht="14.25" x14ac:dyDescent="0.2">
      <c r="A295" s="636" t="s">
        <v>618</v>
      </c>
      <c r="B295" s="429" t="s">
        <v>311</v>
      </c>
      <c r="C295" s="1271" t="s">
        <v>643</v>
      </c>
      <c r="D295" s="1501" t="s">
        <v>5063</v>
      </c>
      <c r="E295" s="441" t="s">
        <v>644</v>
      </c>
      <c r="F295" s="402">
        <f ca="1">DATEDIF(W295,$N$5,"Y")</f>
        <v>20</v>
      </c>
      <c r="G295" s="402">
        <f ca="1">DATEDIF(W295,$N$5,"YM")</f>
        <v>9</v>
      </c>
      <c r="H295" s="1481" t="s">
        <v>40</v>
      </c>
      <c r="I295" s="441"/>
      <c r="J295" s="479" t="s">
        <v>261</v>
      </c>
      <c r="K295" s="440" t="s">
        <v>582</v>
      </c>
      <c r="L295" s="440" t="s">
        <v>489</v>
      </c>
      <c r="M295" s="442"/>
      <c r="N295" s="443" t="s">
        <v>44</v>
      </c>
      <c r="O295" s="987">
        <v>55</v>
      </c>
      <c r="P295" s="987"/>
      <c r="Q295" s="1712" t="s">
        <v>3772</v>
      </c>
      <c r="R295" s="1712" t="s">
        <v>50</v>
      </c>
      <c r="S295" s="1712" t="s">
        <v>3773</v>
      </c>
      <c r="T295" s="1712" t="s">
        <v>3774</v>
      </c>
      <c r="U295" s="1712"/>
      <c r="V295" s="1712" t="s">
        <v>3775</v>
      </c>
      <c r="W295" s="1477">
        <v>36586</v>
      </c>
      <c r="X295" s="1617" t="s">
        <v>2493</v>
      </c>
      <c r="Y295" s="1939">
        <f ca="1">DATEDIF(L296,$Y$8,"Y")</f>
        <v>46</v>
      </c>
    </row>
    <row r="296" spans="1:25" ht="15" thickBot="1" x14ac:dyDescent="0.25">
      <c r="A296" s="869"/>
      <c r="B296" s="1522"/>
      <c r="C296" s="1495" t="s">
        <v>645</v>
      </c>
      <c r="D296" s="1098" t="str">
        <f>SDM!F95</f>
        <v>01/10/2019</v>
      </c>
      <c r="E296" s="1569" t="s">
        <v>2472</v>
      </c>
      <c r="F296" s="403"/>
      <c r="G296" s="403"/>
      <c r="H296" s="462"/>
      <c r="I296" s="462"/>
      <c r="J296" s="462" t="s">
        <v>264</v>
      </c>
      <c r="K296" s="410"/>
      <c r="L296" s="468">
        <v>27345</v>
      </c>
      <c r="M296" s="469"/>
      <c r="N296" s="890" t="s">
        <v>49</v>
      </c>
      <c r="O296" s="987">
        <v>56</v>
      </c>
      <c r="P296" s="987"/>
      <c r="Q296" s="1483"/>
      <c r="R296" s="1483"/>
      <c r="S296" s="1483"/>
      <c r="T296" s="1483"/>
      <c r="U296" s="1483"/>
      <c r="V296" s="1483"/>
      <c r="W296" s="1477"/>
      <c r="X296" s="1617"/>
      <c r="Y296" s="1940"/>
    </row>
    <row r="297" spans="1:25" ht="14.25" x14ac:dyDescent="0.2">
      <c r="A297" s="636" t="s">
        <v>622</v>
      </c>
      <c r="B297" s="429" t="s">
        <v>317</v>
      </c>
      <c r="C297" s="1472" t="s">
        <v>678</v>
      </c>
      <c r="D297" s="1501" t="s">
        <v>5063</v>
      </c>
      <c r="E297" s="536" t="s">
        <v>644</v>
      </c>
      <c r="F297" s="402">
        <f ca="1">DATEDIF(W297,$N$5,"Y")</f>
        <v>30</v>
      </c>
      <c r="G297" s="402">
        <f ca="1">DATEDIF(W297,$N$5,"YM")</f>
        <v>9</v>
      </c>
      <c r="H297" s="512" t="s">
        <v>40</v>
      </c>
      <c r="I297" s="452"/>
      <c r="J297" s="452" t="s">
        <v>261</v>
      </c>
      <c r="K297" s="404" t="s">
        <v>2453</v>
      </c>
      <c r="L297" s="453" t="s">
        <v>679</v>
      </c>
      <c r="M297" s="454"/>
      <c r="N297" s="443" t="s">
        <v>44</v>
      </c>
      <c r="O297" s="987">
        <v>13</v>
      </c>
      <c r="P297" s="987"/>
      <c r="Q297" s="1709" t="s">
        <v>3816</v>
      </c>
      <c r="R297" s="1709" t="s">
        <v>34</v>
      </c>
      <c r="S297" s="1709" t="s">
        <v>3817</v>
      </c>
      <c r="T297" s="1709" t="s">
        <v>3818</v>
      </c>
      <c r="U297" s="1709"/>
      <c r="V297" s="1709" t="s">
        <v>3819</v>
      </c>
      <c r="W297" s="1477">
        <v>32933</v>
      </c>
      <c r="X297" s="1617" t="s">
        <v>2494</v>
      </c>
      <c r="Y297" s="1939">
        <f ca="1">DATEDIF(L298,$Y$8,"Y")</f>
        <v>56</v>
      </c>
    </row>
    <row r="298" spans="1:25" ht="15" thickBot="1" x14ac:dyDescent="0.25">
      <c r="A298" s="869"/>
      <c r="B298" s="1522"/>
      <c r="C298" s="1514" t="s">
        <v>680</v>
      </c>
      <c r="D298" s="1098" t="str">
        <f>SDM!F94</f>
        <v>01/10/2019</v>
      </c>
      <c r="E298" s="1569" t="s">
        <v>2472</v>
      </c>
      <c r="F298" s="403"/>
      <c r="G298" s="403"/>
      <c r="H298" s="1072"/>
      <c r="I298" s="446"/>
      <c r="J298" s="446" t="s">
        <v>264</v>
      </c>
      <c r="K298" s="403"/>
      <c r="L298" s="447">
        <v>23529</v>
      </c>
      <c r="M298" s="448"/>
      <c r="N298" s="890" t="s">
        <v>49</v>
      </c>
      <c r="O298" s="987">
        <v>14</v>
      </c>
      <c r="P298" s="987"/>
      <c r="Q298" s="1711"/>
      <c r="R298" s="1711"/>
      <c r="S298" s="1711"/>
      <c r="T298" s="1711"/>
      <c r="U298" s="1711"/>
      <c r="V298" s="1711"/>
      <c r="W298" s="1477"/>
      <c r="X298" s="1617"/>
      <c r="Y298" s="1940"/>
    </row>
    <row r="299" spans="1:25" ht="14.25" x14ac:dyDescent="0.2">
      <c r="A299" s="636" t="s">
        <v>623</v>
      </c>
      <c r="B299" s="429" t="s">
        <v>324</v>
      </c>
      <c r="C299" s="1093" t="s">
        <v>686</v>
      </c>
      <c r="D299" s="1501" t="s">
        <v>5063</v>
      </c>
      <c r="E299" s="1535" t="s">
        <v>349</v>
      </c>
      <c r="F299" s="402">
        <f ca="1">DATEDIF(W299,$N$5,"Y")</f>
        <v>9</v>
      </c>
      <c r="G299" s="402">
        <f ca="1">DATEDIF(W299,$N$5,"YM")</f>
        <v>11</v>
      </c>
      <c r="H299" s="457" t="s">
        <v>40</v>
      </c>
      <c r="I299" s="457"/>
      <c r="J299" s="457" t="s">
        <v>444</v>
      </c>
      <c r="K299" s="407" t="s">
        <v>2451</v>
      </c>
      <c r="L299" s="458" t="s">
        <v>54</v>
      </c>
      <c r="M299" s="459"/>
      <c r="N299" s="443" t="s">
        <v>44</v>
      </c>
      <c r="O299" s="987">
        <v>17</v>
      </c>
      <c r="P299" s="987"/>
      <c r="Q299" s="1709" t="s">
        <v>3824</v>
      </c>
      <c r="R299" s="1709" t="s">
        <v>50</v>
      </c>
      <c r="S299" s="1709" t="s">
        <v>3825</v>
      </c>
      <c r="T299" s="1709" t="s">
        <v>3826</v>
      </c>
      <c r="U299" s="1709"/>
      <c r="V299" s="1709" t="s">
        <v>3827</v>
      </c>
      <c r="W299" s="1477">
        <v>40544</v>
      </c>
      <c r="X299" s="1617" t="s">
        <v>2493</v>
      </c>
      <c r="Y299" s="1939">
        <f ca="1">DATEDIF(L300,$Y$8,"Y")</f>
        <v>34</v>
      </c>
    </row>
    <row r="300" spans="1:25" ht="15" thickBot="1" x14ac:dyDescent="0.25">
      <c r="A300" s="869"/>
      <c r="B300" s="1522"/>
      <c r="C300" s="1093" t="s">
        <v>687</v>
      </c>
      <c r="D300" s="1098" t="str">
        <f>SDM!F272</f>
        <v>01/10/2019</v>
      </c>
      <c r="E300" s="1570" t="s">
        <v>2479</v>
      </c>
      <c r="F300" s="403"/>
      <c r="G300" s="403"/>
      <c r="H300" s="1078"/>
      <c r="I300" s="457"/>
      <c r="J300" s="462" t="s">
        <v>688</v>
      </c>
      <c r="K300" s="405"/>
      <c r="L300" s="455" t="s">
        <v>689</v>
      </c>
      <c r="M300" s="459"/>
      <c r="N300" s="890" t="s">
        <v>49</v>
      </c>
      <c r="O300" s="987">
        <v>18</v>
      </c>
      <c r="P300" s="987"/>
      <c r="Q300" s="1711"/>
      <c r="R300" s="1711"/>
      <c r="S300" s="1711"/>
      <c r="T300" s="1711"/>
      <c r="U300" s="1711"/>
      <c r="V300" s="1711"/>
      <c r="W300" s="1477"/>
      <c r="X300" s="1617"/>
      <c r="Y300" s="1940"/>
    </row>
    <row r="301" spans="1:25" ht="14.25" x14ac:dyDescent="0.2">
      <c r="A301" s="636" t="s">
        <v>626</v>
      </c>
      <c r="B301" s="429" t="s">
        <v>327</v>
      </c>
      <c r="C301" s="1515" t="s">
        <v>2373</v>
      </c>
      <c r="D301" s="1501" t="s">
        <v>5063</v>
      </c>
      <c r="E301" s="452" t="s">
        <v>349</v>
      </c>
      <c r="F301" s="402">
        <f ca="1">DATEDIF(W301,$N$5,"Y")</f>
        <v>14</v>
      </c>
      <c r="G301" s="402">
        <f ca="1">DATEDIF(W301,$N$5,"YM")</f>
        <v>8</v>
      </c>
      <c r="H301" s="550"/>
      <c r="I301" s="551"/>
      <c r="J301" s="504" t="s">
        <v>2374</v>
      </c>
      <c r="K301" s="419" t="s">
        <v>2462</v>
      </c>
      <c r="L301" s="453" t="s">
        <v>54</v>
      </c>
      <c r="M301" s="537"/>
      <c r="N301" s="443" t="s">
        <v>44</v>
      </c>
      <c r="O301" s="987">
        <v>19</v>
      </c>
      <c r="P301" s="987"/>
      <c r="Q301" s="1712" t="s">
        <v>3828</v>
      </c>
      <c r="R301" s="1712" t="s">
        <v>50</v>
      </c>
      <c r="S301" s="1712" t="s">
        <v>3829</v>
      </c>
      <c r="T301" s="1712" t="s">
        <v>3830</v>
      </c>
      <c r="U301" s="1712"/>
      <c r="V301" s="1712" t="s">
        <v>3831</v>
      </c>
      <c r="W301" s="1477">
        <v>38808</v>
      </c>
      <c r="X301" s="1617" t="s">
        <v>2493</v>
      </c>
      <c r="Y301" s="1939">
        <f ca="1">DATEDIF(L302,$Y$8,"Y")</f>
        <v>32</v>
      </c>
    </row>
    <row r="302" spans="1:25" ht="15" thickBot="1" x14ac:dyDescent="0.25">
      <c r="A302" s="869"/>
      <c r="B302" s="1522"/>
      <c r="C302" s="1495" t="s">
        <v>4886</v>
      </c>
      <c r="D302" s="1098" t="str">
        <f>SDM!F271</f>
        <v>01/10/2019</v>
      </c>
      <c r="E302" s="1650" t="s">
        <v>1472</v>
      </c>
      <c r="F302" s="403"/>
      <c r="G302" s="403"/>
      <c r="H302" s="1058"/>
      <c r="I302" s="1081"/>
      <c r="J302" s="473" t="s">
        <v>92</v>
      </c>
      <c r="K302" s="1082"/>
      <c r="L302" s="1536" t="s">
        <v>2375</v>
      </c>
      <c r="M302" s="1537"/>
      <c r="N302" s="890" t="s">
        <v>49</v>
      </c>
      <c r="O302" s="987">
        <v>20</v>
      </c>
      <c r="P302" s="987"/>
      <c r="Q302" s="1483"/>
      <c r="R302" s="1483"/>
      <c r="S302" s="1483"/>
      <c r="T302" s="1483"/>
      <c r="U302" s="1483"/>
      <c r="V302" s="1483"/>
      <c r="W302" s="1477"/>
      <c r="X302" s="1617"/>
      <c r="Y302" s="1940"/>
    </row>
    <row r="303" spans="1:25" ht="14.25" x14ac:dyDescent="0.2">
      <c r="A303" s="636" t="s">
        <v>631</v>
      </c>
      <c r="B303" s="429" t="s">
        <v>331</v>
      </c>
      <c r="C303" s="1472" t="s">
        <v>5699</v>
      </c>
      <c r="D303" s="1501" t="s">
        <v>5063</v>
      </c>
      <c r="E303" s="457" t="s">
        <v>2283</v>
      </c>
      <c r="F303" s="402">
        <f ca="1">DATEDIF(W303,$N$5,"Y")</f>
        <v>15</v>
      </c>
      <c r="G303" s="402">
        <f ca="1">DATEDIF(W303,$N$5,"YM")</f>
        <v>11</v>
      </c>
      <c r="H303" s="512" t="s">
        <v>40</v>
      </c>
      <c r="I303" s="452"/>
      <c r="J303" s="452" t="s">
        <v>121</v>
      </c>
      <c r="K303" s="453">
        <v>2019</v>
      </c>
      <c r="L303" s="453" t="s">
        <v>88</v>
      </c>
      <c r="M303" s="454"/>
      <c r="N303" s="443" t="s">
        <v>44</v>
      </c>
      <c r="O303" s="987">
        <v>59</v>
      </c>
      <c r="P303" s="987"/>
      <c r="Q303" s="1712" t="s">
        <v>3788</v>
      </c>
      <c r="R303" s="1712" t="s">
        <v>50</v>
      </c>
      <c r="S303" s="1712" t="s">
        <v>3789</v>
      </c>
      <c r="T303" s="1712" t="s">
        <v>3790</v>
      </c>
      <c r="U303" s="1712"/>
      <c r="V303" s="1712" t="s">
        <v>3791</v>
      </c>
      <c r="W303" s="1477">
        <v>38353</v>
      </c>
      <c r="X303" s="1617" t="s">
        <v>2494</v>
      </c>
      <c r="Y303" s="1939">
        <f ca="1">DATEDIF(L304,$Y$8,"Y")</f>
        <v>41</v>
      </c>
    </row>
    <row r="304" spans="1:25" ht="15" thickBot="1" x14ac:dyDescent="0.25">
      <c r="A304" s="869"/>
      <c r="B304" s="1522"/>
      <c r="C304" s="1495" t="s">
        <v>657</v>
      </c>
      <c r="D304" s="1098" t="str">
        <f>SDM!F382</f>
        <v>01/10/2019</v>
      </c>
      <c r="E304" s="1922" t="s">
        <v>5700</v>
      </c>
      <c r="F304" s="403"/>
      <c r="G304" s="403"/>
      <c r="H304" s="1058"/>
      <c r="I304" s="462"/>
      <c r="J304" s="473" t="s">
        <v>74</v>
      </c>
      <c r="K304" s="410"/>
      <c r="L304" s="468">
        <v>29137</v>
      </c>
      <c r="M304" s="469"/>
      <c r="N304" s="890" t="s">
        <v>49</v>
      </c>
      <c r="O304" s="987">
        <v>60</v>
      </c>
      <c r="P304" s="987"/>
      <c r="Q304" s="1483"/>
      <c r="R304" s="1483"/>
      <c r="S304" s="1483"/>
      <c r="T304" s="1483"/>
      <c r="U304" s="1483"/>
      <c r="V304" s="1483"/>
      <c r="W304" s="1477"/>
      <c r="X304" s="1617"/>
      <c r="Y304" s="1940"/>
    </row>
    <row r="305" spans="1:25" ht="14.25" x14ac:dyDescent="0.2">
      <c r="A305" s="636" t="s">
        <v>634</v>
      </c>
      <c r="B305" s="429" t="s">
        <v>333</v>
      </c>
      <c r="C305" s="1271" t="s">
        <v>669</v>
      </c>
      <c r="D305" s="1501" t="s">
        <v>5063</v>
      </c>
      <c r="E305" s="457" t="s">
        <v>341</v>
      </c>
      <c r="F305" s="402">
        <f ca="1">DATEDIF(W305,$N$5,"Y")</f>
        <v>15</v>
      </c>
      <c r="G305" s="402">
        <f ca="1">DATEDIF(W305,$N$5,"YM")</f>
        <v>11</v>
      </c>
      <c r="H305" s="502" t="s">
        <v>40</v>
      </c>
      <c r="I305" s="441"/>
      <c r="J305" s="441" t="s">
        <v>121</v>
      </c>
      <c r="K305" s="440" t="s">
        <v>81</v>
      </c>
      <c r="L305" s="440" t="s">
        <v>88</v>
      </c>
      <c r="M305" s="442"/>
      <c r="N305" s="443" t="s">
        <v>44</v>
      </c>
      <c r="O305" s="987">
        <v>7</v>
      </c>
      <c r="P305" s="987"/>
      <c r="Q305" s="1712" t="s">
        <v>3804</v>
      </c>
      <c r="R305" s="1712" t="s">
        <v>50</v>
      </c>
      <c r="S305" s="1712" t="s">
        <v>3805</v>
      </c>
      <c r="T305" s="1712" t="s">
        <v>3806</v>
      </c>
      <c r="U305" s="1712"/>
      <c r="V305" s="1712" t="s">
        <v>3807</v>
      </c>
      <c r="W305" s="1477">
        <v>38353</v>
      </c>
      <c r="X305" s="1617" t="s">
        <v>2493</v>
      </c>
      <c r="Y305" s="1939">
        <f ca="1">DATEDIF(L306,$Y$8,"Y")</f>
        <v>39</v>
      </c>
    </row>
    <row r="306" spans="1:25" ht="15" thickBot="1" x14ac:dyDescent="0.25">
      <c r="A306" s="869"/>
      <c r="B306" s="1522"/>
      <c r="C306" s="1514" t="s">
        <v>670</v>
      </c>
      <c r="D306" s="1098" t="str">
        <f>SDM!F380</f>
        <v>01/10/2019</v>
      </c>
      <c r="E306" s="1566" t="s">
        <v>2391</v>
      </c>
      <c r="F306" s="403"/>
      <c r="G306" s="403"/>
      <c r="H306" s="1072"/>
      <c r="I306" s="446"/>
      <c r="J306" s="446" t="s">
        <v>343</v>
      </c>
      <c r="K306" s="403"/>
      <c r="L306" s="447">
        <v>29767</v>
      </c>
      <c r="M306" s="448"/>
      <c r="N306" s="890" t="s">
        <v>49</v>
      </c>
      <c r="O306" s="987">
        <v>8</v>
      </c>
      <c r="P306" s="987"/>
      <c r="Q306" s="1483"/>
      <c r="R306" s="1483"/>
      <c r="S306" s="1483"/>
      <c r="T306" s="1483"/>
      <c r="U306" s="1483"/>
      <c r="V306" s="1483"/>
      <c r="W306" s="1477"/>
      <c r="X306" s="1617"/>
      <c r="Y306" s="1940"/>
    </row>
    <row r="307" spans="1:25" ht="14.25" x14ac:dyDescent="0.2">
      <c r="A307" s="636" t="s">
        <v>638</v>
      </c>
      <c r="B307" s="429" t="s">
        <v>339</v>
      </c>
      <c r="C307" s="1271" t="s">
        <v>635</v>
      </c>
      <c r="D307" s="1501" t="s">
        <v>5063</v>
      </c>
      <c r="E307" s="441" t="s">
        <v>636</v>
      </c>
      <c r="F307" s="402">
        <f ca="1">DATEDIF(W307,$N$5,"Y")</f>
        <v>24</v>
      </c>
      <c r="G307" s="402">
        <f ca="1">DATEDIF(W307,$N$5,"YM")</f>
        <v>9</v>
      </c>
      <c r="H307" s="502" t="s">
        <v>40</v>
      </c>
      <c r="I307" s="441"/>
      <c r="J307" s="441" t="s">
        <v>478</v>
      </c>
      <c r="K307" s="402" t="s">
        <v>2458</v>
      </c>
      <c r="L307" s="440" t="s">
        <v>54</v>
      </c>
      <c r="M307" s="442"/>
      <c r="N307" s="443" t="s">
        <v>44</v>
      </c>
      <c r="O307" s="987">
        <v>51</v>
      </c>
      <c r="P307" s="987"/>
      <c r="Q307" s="1712" t="s">
        <v>3764</v>
      </c>
      <c r="R307" s="1712" t="s">
        <v>34</v>
      </c>
      <c r="S307" s="1712" t="s">
        <v>3765</v>
      </c>
      <c r="T307" s="1712" t="s">
        <v>3766</v>
      </c>
      <c r="U307" s="1712"/>
      <c r="V307" s="1712" t="s">
        <v>3767</v>
      </c>
      <c r="W307" s="1477">
        <v>35125</v>
      </c>
      <c r="X307" s="1617" t="s">
        <v>2493</v>
      </c>
      <c r="Y307" s="1939">
        <f ca="1">DATEDIF(L308,$Y$8,"Y")</f>
        <v>45</v>
      </c>
    </row>
    <row r="308" spans="1:25" ht="15" thickBot="1" x14ac:dyDescent="0.25">
      <c r="A308" s="869"/>
      <c r="B308" s="1522"/>
      <c r="C308" s="1514" t="s">
        <v>637</v>
      </c>
      <c r="D308" s="1098" t="str">
        <f>SDM!F147</f>
        <v>01/10/2019</v>
      </c>
      <c r="E308" s="1571" t="s">
        <v>2476</v>
      </c>
      <c r="F308" s="403"/>
      <c r="G308" s="403"/>
      <c r="H308" s="1538"/>
      <c r="I308" s="446"/>
      <c r="J308" s="446" t="s">
        <v>343</v>
      </c>
      <c r="K308" s="403"/>
      <c r="L308" s="447">
        <v>27724</v>
      </c>
      <c r="M308" s="448"/>
      <c r="N308" s="890" t="s">
        <v>49</v>
      </c>
      <c r="O308" s="987">
        <v>52</v>
      </c>
      <c r="P308" s="987"/>
      <c r="Q308" s="1483"/>
      <c r="R308" s="1483"/>
      <c r="S308" s="1483"/>
      <c r="T308" s="1483"/>
      <c r="U308" s="1483"/>
      <c r="V308" s="1483"/>
      <c r="W308" s="1477"/>
      <c r="X308" s="1617"/>
      <c r="Y308" s="1940"/>
    </row>
    <row r="309" spans="1:25" s="805" customFormat="1" ht="14.25" x14ac:dyDescent="0.2">
      <c r="A309" s="636" t="s">
        <v>642</v>
      </c>
      <c r="B309" s="429" t="s">
        <v>344</v>
      </c>
      <c r="C309" s="1472" t="s">
        <v>823</v>
      </c>
      <c r="D309" s="1501" t="s">
        <v>5063</v>
      </c>
      <c r="E309" s="530" t="s">
        <v>341</v>
      </c>
      <c r="F309" s="402">
        <f ca="1">DATEDIF(W309,$N$5,"Y")</f>
        <v>15</v>
      </c>
      <c r="G309" s="402">
        <f ca="1">DATEDIF(W309,$N$5,"YM")</f>
        <v>11</v>
      </c>
      <c r="H309" s="461"/>
      <c r="I309" s="536"/>
      <c r="J309" s="441" t="s">
        <v>121</v>
      </c>
      <c r="K309" s="404" t="s">
        <v>4686</v>
      </c>
      <c r="L309" s="531" t="s">
        <v>824</v>
      </c>
      <c r="M309" s="454"/>
      <c r="N309" s="443" t="s">
        <v>44</v>
      </c>
      <c r="O309" s="987">
        <v>21</v>
      </c>
      <c r="P309" s="987"/>
      <c r="Q309" s="1717" t="s">
        <v>3832</v>
      </c>
      <c r="R309" s="1717" t="s">
        <v>50</v>
      </c>
      <c r="S309" s="1717" t="s">
        <v>4405</v>
      </c>
      <c r="T309" s="1717" t="s">
        <v>3833</v>
      </c>
      <c r="U309" s="1717"/>
      <c r="V309" s="1717" t="s">
        <v>3834</v>
      </c>
      <c r="W309" s="1477">
        <v>38353</v>
      </c>
      <c r="X309" s="1617" t="s">
        <v>2494</v>
      </c>
      <c r="Y309" s="1939">
        <f ca="1">DATEDIF(L310,$Y$8,"Y")</f>
        <v>40</v>
      </c>
    </row>
    <row r="310" spans="1:25" ht="15" thickBot="1" x14ac:dyDescent="0.25">
      <c r="A310" s="869"/>
      <c r="B310" s="1522"/>
      <c r="C310" s="1093" t="s">
        <v>825</v>
      </c>
      <c r="D310" s="1098" t="str">
        <f>SDM!F385</f>
        <v>01/04/2020</v>
      </c>
      <c r="E310" s="1565" t="s">
        <v>2469</v>
      </c>
      <c r="F310" s="403"/>
      <c r="G310" s="403"/>
      <c r="H310" s="1065"/>
      <c r="I310" s="497"/>
      <c r="J310" s="457" t="s">
        <v>343</v>
      </c>
      <c r="K310" s="405"/>
      <c r="L310" s="455" t="s">
        <v>826</v>
      </c>
      <c r="M310" s="459"/>
      <c r="N310" s="890" t="s">
        <v>49</v>
      </c>
      <c r="O310" s="987">
        <v>22</v>
      </c>
      <c r="P310" s="987"/>
      <c r="Q310" s="1711"/>
      <c r="R310" s="1711"/>
      <c r="S310" s="1711"/>
      <c r="T310" s="1711"/>
      <c r="U310" s="1711"/>
      <c r="V310" s="1711"/>
      <c r="W310" s="1477"/>
      <c r="X310" s="1617"/>
      <c r="Y310" s="1940"/>
    </row>
    <row r="311" spans="1:25" ht="14.25" x14ac:dyDescent="0.2">
      <c r="A311" s="636" t="s">
        <v>646</v>
      </c>
      <c r="B311" s="429" t="s">
        <v>348</v>
      </c>
      <c r="C311" s="1472" t="s">
        <v>791</v>
      </c>
      <c r="D311" s="1501" t="s">
        <v>5063</v>
      </c>
      <c r="E311" s="1772" t="s">
        <v>2283</v>
      </c>
      <c r="F311" s="402">
        <f ca="1">DATEDIF(W311,$N$5,"Y")</f>
        <v>9</v>
      </c>
      <c r="G311" s="402">
        <f ca="1">DATEDIF(W311,$N$5,"YM")</f>
        <v>11</v>
      </c>
      <c r="H311" s="552" t="s">
        <v>40</v>
      </c>
      <c r="I311" s="452"/>
      <c r="J311" s="452" t="s">
        <v>121</v>
      </c>
      <c r="K311" s="404" t="s">
        <v>2458</v>
      </c>
      <c r="L311" s="531" t="s">
        <v>54</v>
      </c>
      <c r="M311" s="454"/>
      <c r="N311" s="443" t="s">
        <v>44</v>
      </c>
      <c r="O311" s="987">
        <v>23</v>
      </c>
      <c r="P311" s="987"/>
      <c r="Q311" s="1712" t="s">
        <v>3835</v>
      </c>
      <c r="R311" s="1712" t="s">
        <v>34</v>
      </c>
      <c r="S311" s="1712" t="s">
        <v>3836</v>
      </c>
      <c r="T311" s="1712" t="s">
        <v>3837</v>
      </c>
      <c r="U311" s="1712"/>
      <c r="V311" s="1712" t="s">
        <v>3838</v>
      </c>
      <c r="W311" s="1477">
        <v>40544</v>
      </c>
      <c r="X311" s="1617" t="s">
        <v>2493</v>
      </c>
      <c r="Y311" s="1939">
        <f ca="1">DATEDIF(L312,$Y$8,"Y")</f>
        <v>35</v>
      </c>
    </row>
    <row r="312" spans="1:25" ht="15" thickBot="1" x14ac:dyDescent="0.25">
      <c r="A312" s="869"/>
      <c r="B312" s="1522"/>
      <c r="C312" s="1495" t="s">
        <v>792</v>
      </c>
      <c r="D312" s="1098" t="str">
        <f>SDM!F386</f>
        <v>01/04/2020</v>
      </c>
      <c r="E312" s="533" t="s">
        <v>568</v>
      </c>
      <c r="F312" s="403"/>
      <c r="G312" s="403"/>
      <c r="H312" s="1773"/>
      <c r="I312" s="462"/>
      <c r="J312" s="462" t="s">
        <v>684</v>
      </c>
      <c r="K312" s="410"/>
      <c r="L312" s="468">
        <v>31286</v>
      </c>
      <c r="M312" s="469"/>
      <c r="N312" s="890" t="s">
        <v>49</v>
      </c>
      <c r="O312" s="987">
        <v>24</v>
      </c>
      <c r="P312" s="987"/>
      <c r="Q312" s="1483"/>
      <c r="R312" s="1483"/>
      <c r="S312" s="1483"/>
      <c r="T312" s="1483"/>
      <c r="U312" s="1483"/>
      <c r="V312" s="1483"/>
      <c r="W312" s="1477"/>
      <c r="X312" s="1617"/>
      <c r="Y312" s="1940"/>
    </row>
    <row r="313" spans="1:25" ht="14.25" x14ac:dyDescent="0.2">
      <c r="A313" s="636" t="s">
        <v>649</v>
      </c>
      <c r="B313" s="429" t="s">
        <v>352</v>
      </c>
      <c r="C313" s="1472" t="s">
        <v>797</v>
      </c>
      <c r="D313" s="1501" t="s">
        <v>5063</v>
      </c>
      <c r="E313" s="553" t="s">
        <v>349</v>
      </c>
      <c r="F313" s="402">
        <f ca="1">DATEDIF(W313,$N$5,"Y")</f>
        <v>6</v>
      </c>
      <c r="G313" s="402">
        <f ca="1">DATEDIF(W313,$N$5,"YM")</f>
        <v>10</v>
      </c>
      <c r="H313" s="554"/>
      <c r="I313" s="452"/>
      <c r="J313" s="452" t="s">
        <v>444</v>
      </c>
      <c r="K313" s="404" t="s">
        <v>2458</v>
      </c>
      <c r="L313" s="531" t="s">
        <v>43</v>
      </c>
      <c r="M313" s="532"/>
      <c r="N313" s="443" t="s">
        <v>44</v>
      </c>
      <c r="O313" s="987">
        <v>25</v>
      </c>
      <c r="P313" s="987"/>
      <c r="Q313" s="1709" t="s">
        <v>3839</v>
      </c>
      <c r="R313" s="1709" t="s">
        <v>50</v>
      </c>
      <c r="S313" s="1709" t="s">
        <v>3840</v>
      </c>
      <c r="T313" s="1709" t="s">
        <v>3841</v>
      </c>
      <c r="U313" s="1709"/>
      <c r="V313" s="1709" t="s">
        <v>3842</v>
      </c>
      <c r="W313" s="1477">
        <v>41671</v>
      </c>
      <c r="X313" s="1617" t="s">
        <v>2493</v>
      </c>
      <c r="Y313" s="1939">
        <f ca="1">DATEDIF(L314,$Y$8,"Y")</f>
        <v>35</v>
      </c>
    </row>
    <row r="314" spans="1:25" ht="15" thickBot="1" x14ac:dyDescent="0.25">
      <c r="A314" s="869"/>
      <c r="B314" s="1522"/>
      <c r="C314" s="1495" t="s">
        <v>798</v>
      </c>
      <c r="D314" s="1498" t="str">
        <f>SDM!F264</f>
        <v>01/04/2020</v>
      </c>
      <c r="E314" s="1902" t="s">
        <v>5704</v>
      </c>
      <c r="F314" s="403"/>
      <c r="G314" s="403"/>
      <c r="H314" s="1083"/>
      <c r="I314" s="462"/>
      <c r="J314" s="462" t="s">
        <v>688</v>
      </c>
      <c r="K314" s="410"/>
      <c r="L314" s="467">
        <v>31257</v>
      </c>
      <c r="M314" s="495"/>
      <c r="N314" s="890" t="s">
        <v>49</v>
      </c>
      <c r="O314" s="987">
        <v>26</v>
      </c>
      <c r="P314" s="987"/>
      <c r="Q314" s="1711"/>
      <c r="R314" s="1711"/>
      <c r="S314" s="1711"/>
      <c r="T314" s="1711"/>
      <c r="U314" s="1711"/>
      <c r="V314" s="1711"/>
      <c r="W314" s="1477"/>
      <c r="X314" s="1617"/>
      <c r="Y314" s="1940"/>
    </row>
    <row r="315" spans="1:25" s="1923" customFormat="1" ht="14.25" x14ac:dyDescent="0.2">
      <c r="A315" s="636" t="s">
        <v>652</v>
      </c>
      <c r="B315" s="429" t="s">
        <v>358</v>
      </c>
      <c r="C315" s="1093" t="s">
        <v>5723</v>
      </c>
      <c r="D315" s="1501" t="s">
        <v>5063</v>
      </c>
      <c r="E315" s="1902"/>
      <c r="F315" s="402">
        <f ca="1">DATEDIF(W315,$N$5,"Y")</f>
        <v>15</v>
      </c>
      <c r="G315" s="402">
        <f ca="1">DATEDIF(W315,$N$5,"YM")</f>
        <v>10</v>
      </c>
      <c r="H315" s="556"/>
      <c r="I315" s="457"/>
      <c r="J315" s="452" t="s">
        <v>5708</v>
      </c>
      <c r="K315" s="405"/>
      <c r="L315" s="455" t="s">
        <v>5709</v>
      </c>
      <c r="M315" s="459"/>
      <c r="N315" s="443" t="s">
        <v>44</v>
      </c>
      <c r="O315" s="987"/>
      <c r="P315" s="1924"/>
      <c r="Q315" s="1925"/>
      <c r="R315" s="1925"/>
      <c r="S315" s="1925"/>
      <c r="T315" s="1925"/>
      <c r="U315" s="1925"/>
      <c r="V315" s="1925"/>
      <c r="W315" s="1926">
        <v>38384</v>
      </c>
      <c r="X315" s="1926" t="s">
        <v>2493</v>
      </c>
      <c r="Y315" s="1927"/>
    </row>
    <row r="316" spans="1:25" s="1923" customFormat="1" ht="15" thickBot="1" x14ac:dyDescent="0.25">
      <c r="A316" s="869"/>
      <c r="B316" s="1522"/>
      <c r="C316" s="1093" t="s">
        <v>5707</v>
      </c>
      <c r="D316" s="1498" t="str">
        <f>SDM!F273</f>
        <v>01/04/2012</v>
      </c>
      <c r="E316" s="1902"/>
      <c r="F316" s="403"/>
      <c r="G316" s="403"/>
      <c r="H316" s="556"/>
      <c r="I316" s="457"/>
      <c r="J316" s="462" t="s">
        <v>5715</v>
      </c>
      <c r="K316" s="405"/>
      <c r="L316" s="455">
        <v>28701</v>
      </c>
      <c r="M316" s="459"/>
      <c r="N316" s="890" t="s">
        <v>49</v>
      </c>
      <c r="O316" s="987"/>
      <c r="P316" s="1924"/>
      <c r="Q316" s="1925"/>
      <c r="R316" s="1925"/>
      <c r="S316" s="1925"/>
      <c r="T316" s="1925"/>
      <c r="U316" s="1925"/>
      <c r="V316" s="1925"/>
      <c r="W316" s="1926"/>
      <c r="X316" s="1926"/>
      <c r="Y316" s="1927"/>
    </row>
    <row r="317" spans="1:25" ht="14.25" x14ac:dyDescent="0.2">
      <c r="A317" s="636" t="s">
        <v>656</v>
      </c>
      <c r="B317" s="429" t="s">
        <v>362</v>
      </c>
      <c r="C317" s="1271" t="s">
        <v>627</v>
      </c>
      <c r="D317" s="1501" t="s">
        <v>5063</v>
      </c>
      <c r="E317" s="441" t="s">
        <v>628</v>
      </c>
      <c r="F317" s="402">
        <f ca="1">DATEDIF(W317,$N$5,"Y")</f>
        <v>30</v>
      </c>
      <c r="G317" s="402">
        <f ca="1">DATEDIF(W317,$N$5,"YM")</f>
        <v>9</v>
      </c>
      <c r="H317" s="441" t="s">
        <v>40</v>
      </c>
      <c r="I317" s="441"/>
      <c r="J317" s="441" t="s">
        <v>629</v>
      </c>
      <c r="K317" s="440" t="s">
        <v>217</v>
      </c>
      <c r="L317" s="440" t="s">
        <v>54</v>
      </c>
      <c r="M317" s="442"/>
      <c r="N317" s="582" t="s">
        <v>44</v>
      </c>
      <c r="O317" s="987">
        <v>47</v>
      </c>
      <c r="P317" s="987"/>
      <c r="Q317" s="1712" t="s">
        <v>3757</v>
      </c>
      <c r="R317" s="1712" t="s">
        <v>50</v>
      </c>
      <c r="S317" s="1712" t="s">
        <v>3758</v>
      </c>
      <c r="T317" s="1712" t="s">
        <v>3759</v>
      </c>
      <c r="U317" s="1712"/>
      <c r="V317" s="1712" t="s">
        <v>3760</v>
      </c>
      <c r="W317" s="1477">
        <v>32933</v>
      </c>
      <c r="X317" s="1617" t="s">
        <v>2493</v>
      </c>
      <c r="Y317" s="1939">
        <f ca="1">DATEDIF(L318,$Y$8,"Y")</f>
        <v>49</v>
      </c>
    </row>
    <row r="318" spans="1:25" ht="15" thickBot="1" x14ac:dyDescent="0.25">
      <c r="A318" s="869"/>
      <c r="B318" s="1522"/>
      <c r="C318" s="1495" t="s">
        <v>630</v>
      </c>
      <c r="D318" s="1098" t="str">
        <f>SDM!F52</f>
        <v>01/10/2020</v>
      </c>
      <c r="E318" s="540" t="s">
        <v>40</v>
      </c>
      <c r="F318" s="403"/>
      <c r="G318" s="403"/>
      <c r="H318" s="462"/>
      <c r="I318" s="462"/>
      <c r="J318" s="462" t="s">
        <v>74</v>
      </c>
      <c r="K318" s="410"/>
      <c r="L318" s="468">
        <v>25954</v>
      </c>
      <c r="M318" s="469"/>
      <c r="N318" s="890" t="s">
        <v>49</v>
      </c>
      <c r="O318" s="987">
        <v>48</v>
      </c>
      <c r="P318" s="987"/>
      <c r="Q318" s="1483"/>
      <c r="R318" s="1483"/>
      <c r="S318" s="1483"/>
      <c r="T318" s="1483"/>
      <c r="U318" s="1483"/>
      <c r="V318" s="1483"/>
      <c r="W318" s="1477"/>
      <c r="X318" s="1617"/>
      <c r="Y318" s="1940"/>
    </row>
    <row r="319" spans="1:25" ht="14.25" x14ac:dyDescent="0.2">
      <c r="A319" s="636" t="s">
        <v>658</v>
      </c>
      <c r="B319" s="1521">
        <v>1</v>
      </c>
      <c r="C319" s="1472" t="s">
        <v>877</v>
      </c>
      <c r="D319" s="1502" t="s">
        <v>2450</v>
      </c>
      <c r="E319" s="536" t="s">
        <v>5640</v>
      </c>
      <c r="F319" s="402">
        <f ca="1">DATEDIF(W319,$N$5,"Y")</f>
        <v>20</v>
      </c>
      <c r="G319" s="402">
        <f ca="1">DATEDIF(W319,$N$5,"YM")</f>
        <v>9</v>
      </c>
      <c r="H319" s="536" t="s">
        <v>40</v>
      </c>
      <c r="I319" s="452"/>
      <c r="J319" s="452" t="s">
        <v>614</v>
      </c>
      <c r="K319" s="453" t="s">
        <v>62</v>
      </c>
      <c r="L319" s="453" t="s">
        <v>54</v>
      </c>
      <c r="M319" s="454"/>
      <c r="N319" s="443" t="s">
        <v>44</v>
      </c>
      <c r="O319" s="987">
        <v>3</v>
      </c>
      <c r="P319" s="987"/>
      <c r="Q319" s="1709" t="s">
        <v>3994</v>
      </c>
      <c r="R319" s="1709" t="s">
        <v>34</v>
      </c>
      <c r="S319" s="1709" t="s">
        <v>3995</v>
      </c>
      <c r="T319" s="1709" t="s">
        <v>3996</v>
      </c>
      <c r="U319" s="1709"/>
      <c r="V319" s="1709" t="s">
        <v>3997</v>
      </c>
      <c r="W319" s="1477">
        <v>36586</v>
      </c>
      <c r="X319" s="1617" t="s">
        <v>2493</v>
      </c>
      <c r="Y319" s="1939">
        <f ca="1">DATEDIF(L320,$Y$8,"Y")</f>
        <v>40</v>
      </c>
    </row>
    <row r="320" spans="1:25" ht="15" thickBot="1" x14ac:dyDescent="0.25">
      <c r="A320" s="869"/>
      <c r="B320" s="1523"/>
      <c r="C320" s="1495" t="s">
        <v>878</v>
      </c>
      <c r="D320" s="1098" t="str">
        <f>SDM!F150</f>
        <v>01/10/2019</v>
      </c>
      <c r="E320" s="1106" t="s">
        <v>490</v>
      </c>
      <c r="F320" s="403"/>
      <c r="G320" s="403"/>
      <c r="H320" s="1097"/>
      <c r="I320" s="462"/>
      <c r="J320" s="477" t="s">
        <v>617</v>
      </c>
      <c r="K320" s="410"/>
      <c r="L320" s="468">
        <v>29522</v>
      </c>
      <c r="M320" s="469"/>
      <c r="N320" s="1104" t="s">
        <v>49</v>
      </c>
      <c r="O320" s="987">
        <v>4</v>
      </c>
      <c r="P320" s="987"/>
      <c r="Q320" s="1711"/>
      <c r="R320" s="1711"/>
      <c r="S320" s="1711"/>
      <c r="T320" s="1711"/>
      <c r="U320" s="1711"/>
      <c r="V320" s="1711"/>
      <c r="W320" s="1477"/>
      <c r="X320" s="1617"/>
      <c r="Y320" s="1940"/>
    </row>
    <row r="321" spans="1:25" ht="14.25" x14ac:dyDescent="0.2">
      <c r="A321" s="636" t="s">
        <v>665</v>
      </c>
      <c r="B321" s="1521">
        <v>2</v>
      </c>
      <c r="C321" s="1472" t="s">
        <v>4759</v>
      </c>
      <c r="D321" s="1501" t="s">
        <v>2450</v>
      </c>
      <c r="E321" s="542" t="s">
        <v>2283</v>
      </c>
      <c r="F321" s="402">
        <f ca="1">DATEDIF(W321,$N$5,"Y")</f>
        <v>17</v>
      </c>
      <c r="G321" s="402">
        <f ca="1">DATEDIF(W321,$N$5,"YM")</f>
        <v>0</v>
      </c>
      <c r="H321" s="894" t="s">
        <v>40</v>
      </c>
      <c r="I321" s="969"/>
      <c r="J321" s="441" t="s">
        <v>238</v>
      </c>
      <c r="K321" s="857" t="s">
        <v>2453</v>
      </c>
      <c r="L321" s="736" t="s">
        <v>160</v>
      </c>
      <c r="M321" s="969"/>
      <c r="N321" s="706" t="s">
        <v>44</v>
      </c>
      <c r="O321" s="987">
        <v>41</v>
      </c>
      <c r="P321" s="987"/>
      <c r="Q321" s="1709" t="s">
        <v>3737</v>
      </c>
      <c r="R321" s="1709" t="s">
        <v>34</v>
      </c>
      <c r="S321" s="1709" t="s">
        <v>3738</v>
      </c>
      <c r="T321" s="1709" t="s">
        <v>3739</v>
      </c>
      <c r="U321" s="1709"/>
      <c r="V321" s="1709" t="s">
        <v>3740</v>
      </c>
      <c r="W321" s="1477">
        <v>37956</v>
      </c>
      <c r="X321" s="1617" t="s">
        <v>2494</v>
      </c>
      <c r="Y321" s="1939">
        <f ca="1">DATEDIF(L322,$Y$8,"Y")</f>
        <v>40</v>
      </c>
    </row>
    <row r="322" spans="1:25" ht="15" thickBot="1" x14ac:dyDescent="0.25">
      <c r="A322" s="869"/>
      <c r="B322" s="1523"/>
      <c r="C322" s="1495" t="s">
        <v>2804</v>
      </c>
      <c r="D322" s="1098" t="str">
        <f>SDM!F372</f>
        <v>01/10/2015</v>
      </c>
      <c r="E322" s="1076" t="s">
        <v>4994</v>
      </c>
      <c r="F322" s="403"/>
      <c r="G322" s="403"/>
      <c r="H322" s="904"/>
      <c r="I322" s="904"/>
      <c r="J322" s="462" t="s">
        <v>74</v>
      </c>
      <c r="K322" s="890"/>
      <c r="L322" s="468">
        <v>29396</v>
      </c>
      <c r="M322" s="904"/>
      <c r="N322" s="890" t="s">
        <v>49</v>
      </c>
      <c r="O322" s="987">
        <v>42</v>
      </c>
      <c r="P322" s="987"/>
      <c r="Q322" s="1711"/>
      <c r="R322" s="1711"/>
      <c r="S322" s="1711"/>
      <c r="T322" s="1711"/>
      <c r="U322" s="1711"/>
      <c r="V322" s="1711"/>
      <c r="W322" s="1477"/>
      <c r="X322" s="1617"/>
      <c r="Y322" s="1940"/>
    </row>
    <row r="323" spans="1:25" ht="14.25" x14ac:dyDescent="0.2">
      <c r="A323" s="636" t="s">
        <v>668</v>
      </c>
      <c r="B323" s="1521">
        <v>3</v>
      </c>
      <c r="C323" s="1093" t="s">
        <v>632</v>
      </c>
      <c r="D323" s="1501" t="s">
        <v>2450</v>
      </c>
      <c r="E323" s="457" t="s">
        <v>341</v>
      </c>
      <c r="F323" s="402">
        <f ca="1">DATEDIF(W323,$N$5,"Y")</f>
        <v>27</v>
      </c>
      <c r="G323" s="402">
        <f ca="1">DATEDIF(W323,$N$5,"YM")</f>
        <v>9</v>
      </c>
      <c r="H323" s="498" t="s">
        <v>40</v>
      </c>
      <c r="I323" s="457"/>
      <c r="J323" s="457" t="s">
        <v>121</v>
      </c>
      <c r="K323" s="405" t="s">
        <v>53</v>
      </c>
      <c r="L323" s="405" t="s">
        <v>156</v>
      </c>
      <c r="M323" s="459"/>
      <c r="N323" s="637" t="s">
        <v>44</v>
      </c>
      <c r="O323" s="987">
        <v>49</v>
      </c>
      <c r="P323" s="987"/>
      <c r="Q323" s="1709" t="s">
        <v>2839</v>
      </c>
      <c r="R323" s="1709" t="s">
        <v>50</v>
      </c>
      <c r="S323" s="1709" t="s">
        <v>3761</v>
      </c>
      <c r="T323" s="1709" t="s">
        <v>3762</v>
      </c>
      <c r="U323" s="1709"/>
      <c r="V323" s="1709" t="s">
        <v>3763</v>
      </c>
      <c r="W323" s="1477">
        <v>34029</v>
      </c>
      <c r="X323" s="1617" t="s">
        <v>2494</v>
      </c>
      <c r="Y323" s="1939">
        <f ca="1">DATEDIF(L324,$Y$8,"Y")</f>
        <v>46</v>
      </c>
    </row>
    <row r="324" spans="1:25" ht="15" thickBot="1" x14ac:dyDescent="0.25">
      <c r="A324" s="869"/>
      <c r="B324" s="1523"/>
      <c r="C324" s="1495" t="s">
        <v>633</v>
      </c>
      <c r="D324" s="1098" t="str">
        <f>SDM!F373</f>
        <v>01/10/2016</v>
      </c>
      <c r="E324" s="544" t="s">
        <v>2391</v>
      </c>
      <c r="F324" s="403"/>
      <c r="G324" s="403"/>
      <c r="H324" s="1058"/>
      <c r="I324" s="462"/>
      <c r="J324" s="462" t="s">
        <v>343</v>
      </c>
      <c r="K324" s="410"/>
      <c r="L324" s="468">
        <v>27001</v>
      </c>
      <c r="M324" s="469"/>
      <c r="N324" s="890" t="s">
        <v>49</v>
      </c>
      <c r="O324" s="987">
        <v>50</v>
      </c>
      <c r="P324" s="987"/>
      <c r="Q324" s="1711"/>
      <c r="R324" s="1711"/>
      <c r="S324" s="1711"/>
      <c r="T324" s="1711"/>
      <c r="U324" s="1711"/>
      <c r="V324" s="1711"/>
      <c r="W324" s="1477"/>
      <c r="X324" s="1617"/>
      <c r="Y324" s="1940"/>
    </row>
    <row r="325" spans="1:25" ht="14.25" x14ac:dyDescent="0.2">
      <c r="A325" s="636" t="s">
        <v>671</v>
      </c>
      <c r="B325" s="1521">
        <v>4</v>
      </c>
      <c r="C325" s="1472" t="s">
        <v>647</v>
      </c>
      <c r="D325" s="1502" t="s">
        <v>2450</v>
      </c>
      <c r="E325" s="548" t="s">
        <v>341</v>
      </c>
      <c r="F325" s="402">
        <f ca="1">DATEDIF(W325,$N$5,"Y")</f>
        <v>15</v>
      </c>
      <c r="G325" s="402">
        <f ca="1">DATEDIF(W325,$N$5,"YM")</f>
        <v>11</v>
      </c>
      <c r="H325" s="512" t="s">
        <v>40</v>
      </c>
      <c r="I325" s="452"/>
      <c r="J325" s="452" t="s">
        <v>121</v>
      </c>
      <c r="K325" s="453" t="s">
        <v>498</v>
      </c>
      <c r="L325" s="453" t="s">
        <v>252</v>
      </c>
      <c r="M325" s="454"/>
      <c r="N325" s="443" t="s">
        <v>44</v>
      </c>
      <c r="O325" s="987">
        <v>57</v>
      </c>
      <c r="P325" s="987"/>
      <c r="Q325" s="1709" t="s">
        <v>3776</v>
      </c>
      <c r="R325" s="1709" t="s">
        <v>50</v>
      </c>
      <c r="S325" s="1709" t="s">
        <v>3777</v>
      </c>
      <c r="T325" s="1709" t="s">
        <v>3778</v>
      </c>
      <c r="U325" s="1709"/>
      <c r="V325" s="1709" t="s">
        <v>3779</v>
      </c>
      <c r="W325" s="1477">
        <v>38353</v>
      </c>
      <c r="X325" s="1617" t="s">
        <v>2493</v>
      </c>
      <c r="Y325" s="1939">
        <f ca="1">DATEDIF(L326,$Y$8,"Y")</f>
        <v>47</v>
      </c>
    </row>
    <row r="326" spans="1:25" ht="15" thickBot="1" x14ac:dyDescent="0.25">
      <c r="A326" s="869"/>
      <c r="B326" s="1523"/>
      <c r="C326" s="1495" t="s">
        <v>648</v>
      </c>
      <c r="D326" s="1098" t="str">
        <f>SDM!F374</f>
        <v>01/10/2019</v>
      </c>
      <c r="E326" s="1565" t="s">
        <v>2391</v>
      </c>
      <c r="F326" s="403"/>
      <c r="G326" s="403"/>
      <c r="H326" s="1058"/>
      <c r="I326" s="462"/>
      <c r="J326" s="462" t="s">
        <v>343</v>
      </c>
      <c r="K326" s="410"/>
      <c r="L326" s="468">
        <v>26997</v>
      </c>
      <c r="M326" s="469"/>
      <c r="N326" s="890" t="s">
        <v>49</v>
      </c>
      <c r="O326" s="987">
        <v>58</v>
      </c>
      <c r="P326" s="987"/>
      <c r="Q326" s="1711"/>
      <c r="R326" s="1711"/>
      <c r="S326" s="1711"/>
      <c r="T326" s="1711"/>
      <c r="U326" s="1711"/>
      <c r="V326" s="1711"/>
      <c r="W326" s="1477"/>
      <c r="X326" s="1617"/>
      <c r="Y326" s="1940"/>
    </row>
    <row r="327" spans="1:25" ht="14.25" x14ac:dyDescent="0.2">
      <c r="A327" s="636" t="s">
        <v>674</v>
      </c>
      <c r="B327" s="1521">
        <v>5</v>
      </c>
      <c r="C327" s="1472" t="s">
        <v>4760</v>
      </c>
      <c r="D327" s="1501" t="s">
        <v>2450</v>
      </c>
      <c r="E327" s="530" t="s">
        <v>251</v>
      </c>
      <c r="F327" s="402">
        <f ca="1">DATEDIF(W327,$N$5,"Y")</f>
        <v>9</v>
      </c>
      <c r="G327" s="402">
        <f ca="1">DATEDIF(W327,$N$5,"YM")</f>
        <v>11</v>
      </c>
      <c r="H327" s="461" t="s">
        <v>40</v>
      </c>
      <c r="I327" s="536"/>
      <c r="J327" s="452" t="s">
        <v>121</v>
      </c>
      <c r="K327" s="404" t="s">
        <v>2458</v>
      </c>
      <c r="L327" s="531" t="s">
        <v>489</v>
      </c>
      <c r="M327" s="454"/>
      <c r="N327" s="443" t="s">
        <v>44</v>
      </c>
      <c r="O327" s="987">
        <v>15</v>
      </c>
      <c r="P327" s="987"/>
      <c r="Q327" s="1712" t="s">
        <v>3820</v>
      </c>
      <c r="R327" s="1712" t="s">
        <v>34</v>
      </c>
      <c r="S327" s="1712" t="s">
        <v>3821</v>
      </c>
      <c r="T327" s="1712" t="s">
        <v>3822</v>
      </c>
      <c r="U327" s="1712"/>
      <c r="V327" s="1712" t="s">
        <v>3823</v>
      </c>
      <c r="W327" s="1477">
        <v>40544</v>
      </c>
      <c r="X327" s="1617" t="s">
        <v>2493</v>
      </c>
      <c r="Y327" s="1939">
        <f ca="1">DATEDIF(L328,$Y$8,"Y")</f>
        <v>33</v>
      </c>
    </row>
    <row r="328" spans="1:25" ht="15" thickBot="1" x14ac:dyDescent="0.25">
      <c r="A328" s="869"/>
      <c r="B328" s="1523"/>
      <c r="C328" s="1495" t="s">
        <v>683</v>
      </c>
      <c r="D328" s="1098" t="str">
        <f>SDM!F384</f>
        <v>01/10/2019</v>
      </c>
      <c r="E328" s="1566" t="s">
        <v>2391</v>
      </c>
      <c r="F328" s="403"/>
      <c r="G328" s="403"/>
      <c r="H328" s="1079"/>
      <c r="I328" s="1080"/>
      <c r="J328" s="462" t="s">
        <v>684</v>
      </c>
      <c r="K328" s="410"/>
      <c r="L328" s="467">
        <v>32016</v>
      </c>
      <c r="M328" s="459"/>
      <c r="N328" s="1041" t="s">
        <v>49</v>
      </c>
      <c r="O328" s="987">
        <v>16</v>
      </c>
      <c r="P328" s="987"/>
      <c r="Q328" s="1483"/>
      <c r="R328" s="1483"/>
      <c r="S328" s="1483"/>
      <c r="T328" s="1483"/>
      <c r="U328" s="1483"/>
      <c r="V328" s="1483"/>
      <c r="W328" s="1477"/>
      <c r="X328" s="1617"/>
      <c r="Y328" s="1940"/>
    </row>
    <row r="329" spans="1:25" ht="14.25" x14ac:dyDescent="0.2">
      <c r="A329" s="636" t="s">
        <v>677</v>
      </c>
      <c r="B329" s="1521">
        <v>6</v>
      </c>
      <c r="C329" s="1472" t="s">
        <v>800</v>
      </c>
      <c r="D329" s="1501" t="s">
        <v>2450</v>
      </c>
      <c r="E329" s="553" t="s">
        <v>349</v>
      </c>
      <c r="F329" s="402">
        <f ca="1">DATEDIF(W329,$N$5,"Y")</f>
        <v>25</v>
      </c>
      <c r="G329" s="402">
        <f ca="1">DATEDIF(W329,$N$5,"YM")</f>
        <v>9</v>
      </c>
      <c r="H329" s="526"/>
      <c r="I329" s="461"/>
      <c r="J329" s="452" t="s">
        <v>444</v>
      </c>
      <c r="K329" s="413" t="s">
        <v>2415</v>
      </c>
      <c r="L329" s="531" t="s">
        <v>54</v>
      </c>
      <c r="M329" s="532"/>
      <c r="N329" s="443" t="s">
        <v>44</v>
      </c>
      <c r="O329" s="987">
        <v>27</v>
      </c>
      <c r="P329" s="987"/>
      <c r="Q329" s="1712" t="s">
        <v>3843</v>
      </c>
      <c r="R329" s="1712" t="s">
        <v>50</v>
      </c>
      <c r="S329" s="1712" t="s">
        <v>3844</v>
      </c>
      <c r="T329" s="1712" t="s">
        <v>3845</v>
      </c>
      <c r="U329" s="1712"/>
      <c r="V329" s="1712" t="s">
        <v>3846</v>
      </c>
      <c r="W329" s="1477">
        <v>34759</v>
      </c>
      <c r="X329" s="1617" t="s">
        <v>2493</v>
      </c>
      <c r="Y329" s="1939">
        <f ca="1">DATEDIF(L330,$Y$8,"Y")</f>
        <v>32</v>
      </c>
    </row>
    <row r="330" spans="1:25" ht="15" thickBot="1" x14ac:dyDescent="0.25">
      <c r="A330" s="869"/>
      <c r="B330" s="1523"/>
      <c r="C330" s="1495" t="s">
        <v>801</v>
      </c>
      <c r="D330" s="1498" t="str">
        <f>SDM!F274</f>
        <v>01/04/2017</v>
      </c>
      <c r="E330" s="1572" t="s">
        <v>2475</v>
      </c>
      <c r="F330" s="403"/>
      <c r="G330" s="403"/>
      <c r="H330" s="1084"/>
      <c r="I330" s="1065"/>
      <c r="J330" s="462" t="s">
        <v>688</v>
      </c>
      <c r="K330" s="414"/>
      <c r="L330" s="467" t="s">
        <v>802</v>
      </c>
      <c r="M330" s="495"/>
      <c r="N330" s="890" t="s">
        <v>49</v>
      </c>
      <c r="O330" s="987">
        <v>28</v>
      </c>
      <c r="P330" s="987"/>
      <c r="Q330" s="1483"/>
      <c r="R330" s="1483"/>
      <c r="S330" s="1483"/>
      <c r="T330" s="1483"/>
      <c r="U330" s="1483"/>
      <c r="V330" s="1483"/>
      <c r="W330" s="1477"/>
      <c r="X330" s="1617"/>
      <c r="Y330" s="1940"/>
    </row>
    <row r="331" spans="1:25" ht="14.25" x14ac:dyDescent="0.2">
      <c r="A331" s="636" t="s">
        <v>681</v>
      </c>
      <c r="B331" s="1521">
        <v>7</v>
      </c>
      <c r="C331" s="1472" t="s">
        <v>776</v>
      </c>
      <c r="D331" s="1501" t="s">
        <v>2450</v>
      </c>
      <c r="E331" s="452" t="s">
        <v>2580</v>
      </c>
      <c r="F331" s="402">
        <f ca="1">DATEDIF(W331,$N$5,"Y")</f>
        <v>25</v>
      </c>
      <c r="G331" s="402">
        <f ca="1">DATEDIF(W331,$N$5,"YM")</f>
        <v>9</v>
      </c>
      <c r="H331" s="512" t="s">
        <v>40</v>
      </c>
      <c r="I331" s="452"/>
      <c r="J331" s="452" t="s">
        <v>777</v>
      </c>
      <c r="K331" s="453" t="s">
        <v>151</v>
      </c>
      <c r="L331" s="453" t="s">
        <v>278</v>
      </c>
      <c r="M331" s="454"/>
      <c r="N331" s="443" t="s">
        <v>44</v>
      </c>
      <c r="O331" s="987">
        <v>29</v>
      </c>
      <c r="P331" s="987"/>
      <c r="Q331" s="1709" t="s">
        <v>3847</v>
      </c>
      <c r="R331" s="1709" t="s">
        <v>50</v>
      </c>
      <c r="S331" s="1709" t="s">
        <v>3848</v>
      </c>
      <c r="T331" s="1709" t="s">
        <v>3849</v>
      </c>
      <c r="U331" s="1709"/>
      <c r="V331" s="1709" t="s">
        <v>3850</v>
      </c>
      <c r="W331" s="1477">
        <v>34759</v>
      </c>
      <c r="X331" s="1617" t="s">
        <v>2494</v>
      </c>
      <c r="Y331" s="1939">
        <f ca="1">DATEDIF(L332,$Y$8,"Y")</f>
        <v>47</v>
      </c>
    </row>
    <row r="332" spans="1:25" ht="15" thickBot="1" x14ac:dyDescent="0.25">
      <c r="A332" s="869"/>
      <c r="B332" s="1523"/>
      <c r="C332" s="1495" t="s">
        <v>778</v>
      </c>
      <c r="D332" s="1498" t="str">
        <f>SDM!F173</f>
        <v>01/10/2017</v>
      </c>
      <c r="E332" s="470" t="s">
        <v>73</v>
      </c>
      <c r="F332" s="403"/>
      <c r="G332" s="403"/>
      <c r="H332" s="1058"/>
      <c r="I332" s="462"/>
      <c r="J332" s="462" t="s">
        <v>779</v>
      </c>
      <c r="K332" s="410"/>
      <c r="L332" s="468">
        <v>26847</v>
      </c>
      <c r="M332" s="469"/>
      <c r="N332" s="890" t="s">
        <v>49</v>
      </c>
      <c r="O332" s="987">
        <v>30</v>
      </c>
      <c r="P332" s="987"/>
      <c r="Q332" s="1711"/>
      <c r="R332" s="1711"/>
      <c r="S332" s="1711"/>
      <c r="T332" s="1711"/>
      <c r="U332" s="1711"/>
      <c r="V332" s="1711"/>
      <c r="W332" s="1477"/>
      <c r="X332" s="1617"/>
      <c r="Y332" s="1940"/>
    </row>
    <row r="333" spans="1:25" ht="14.25" x14ac:dyDescent="0.2">
      <c r="A333" s="636" t="s">
        <v>685</v>
      </c>
      <c r="B333" s="1521">
        <v>8</v>
      </c>
      <c r="C333" s="1271" t="s">
        <v>807</v>
      </c>
      <c r="D333" s="1502" t="s">
        <v>2450</v>
      </c>
      <c r="E333" s="545" t="s">
        <v>943</v>
      </c>
      <c r="F333" s="402">
        <f ca="1">DATEDIF(W333,$N$5,"Y")</f>
        <v>23</v>
      </c>
      <c r="G333" s="402">
        <f ca="1">DATEDIF(W333,$N$5,"YM")</f>
        <v>9</v>
      </c>
      <c r="H333" s="502" t="s">
        <v>40</v>
      </c>
      <c r="I333" s="441"/>
      <c r="J333" s="441" t="s">
        <v>121</v>
      </c>
      <c r="K333" s="440" t="s">
        <v>151</v>
      </c>
      <c r="L333" s="440" t="s">
        <v>156</v>
      </c>
      <c r="M333" s="442"/>
      <c r="N333" s="443" t="s">
        <v>44</v>
      </c>
      <c r="O333" s="987">
        <v>31</v>
      </c>
      <c r="P333" s="987"/>
      <c r="Q333" s="1712" t="s">
        <v>3851</v>
      </c>
      <c r="R333" s="1712" t="s">
        <v>34</v>
      </c>
      <c r="S333" s="1712" t="s">
        <v>3852</v>
      </c>
      <c r="T333" s="1712" t="s">
        <v>3853</v>
      </c>
      <c r="U333" s="1712"/>
      <c r="V333" s="1712" t="s">
        <v>3854</v>
      </c>
      <c r="W333" s="1477">
        <v>35490</v>
      </c>
      <c r="X333" s="1617" t="s">
        <v>2494</v>
      </c>
      <c r="Y333" s="1939">
        <f ca="1">DATEDIF(L334,$Y$8,"Y")</f>
        <v>45</v>
      </c>
    </row>
    <row r="334" spans="1:25" ht="15" thickBot="1" x14ac:dyDescent="0.25">
      <c r="A334" s="869"/>
      <c r="B334" s="1523"/>
      <c r="C334" s="1495" t="s">
        <v>808</v>
      </c>
      <c r="D334" s="1498" t="str">
        <f>SDM!F388</f>
        <v>01/10/2017</v>
      </c>
      <c r="E334" s="535" t="s">
        <v>2443</v>
      </c>
      <c r="F334" s="403"/>
      <c r="G334" s="403"/>
      <c r="H334" s="1058"/>
      <c r="I334" s="462"/>
      <c r="J334" s="446" t="s">
        <v>343</v>
      </c>
      <c r="K334" s="410"/>
      <c r="L334" s="468">
        <v>27558</v>
      </c>
      <c r="M334" s="469"/>
      <c r="N334" s="890" t="s">
        <v>49</v>
      </c>
      <c r="O334" s="987">
        <v>32</v>
      </c>
      <c r="P334" s="987"/>
      <c r="Q334" s="1483"/>
      <c r="R334" s="1483"/>
      <c r="S334" s="1483"/>
      <c r="T334" s="1483"/>
      <c r="U334" s="1483"/>
      <c r="V334" s="1483"/>
      <c r="W334" s="1477"/>
      <c r="X334" s="1617"/>
      <c r="Y334" s="1940"/>
    </row>
    <row r="335" spans="1:25" ht="14.25" x14ac:dyDescent="0.2">
      <c r="A335" s="636" t="s">
        <v>690</v>
      </c>
      <c r="B335" s="1521">
        <v>9</v>
      </c>
      <c r="C335" s="1271" t="s">
        <v>820</v>
      </c>
      <c r="D335" s="1502" t="s">
        <v>2450</v>
      </c>
      <c r="E335" s="545" t="s">
        <v>943</v>
      </c>
      <c r="F335" s="402">
        <f ca="1">DATEDIF(W335,$N$5,"Y")</f>
        <v>20</v>
      </c>
      <c r="G335" s="402">
        <f ca="1">DATEDIF(W335,$N$5,"YM")</f>
        <v>9</v>
      </c>
      <c r="H335" s="441" t="s">
        <v>40</v>
      </c>
      <c r="I335" s="441"/>
      <c r="J335" s="441" t="s">
        <v>121</v>
      </c>
      <c r="K335" s="440" t="s">
        <v>406</v>
      </c>
      <c r="L335" s="440" t="s">
        <v>76</v>
      </c>
      <c r="M335" s="442"/>
      <c r="N335" s="443" t="s">
        <v>44</v>
      </c>
      <c r="O335" s="987">
        <v>33</v>
      </c>
      <c r="P335" s="987"/>
      <c r="Q335" s="1712" t="s">
        <v>3859</v>
      </c>
      <c r="R335" s="1712" t="s">
        <v>34</v>
      </c>
      <c r="S335" s="1712" t="s">
        <v>3860</v>
      </c>
      <c r="T335" s="1712" t="s">
        <v>3861</v>
      </c>
      <c r="U335" s="1712"/>
      <c r="V335" s="1712" t="s">
        <v>3862</v>
      </c>
      <c r="W335" s="1477">
        <v>36586</v>
      </c>
      <c r="X335" s="1617" t="s">
        <v>2493</v>
      </c>
      <c r="Y335" s="1939">
        <f ca="1">DATEDIF(L336,$Y$8,"Y")</f>
        <v>41</v>
      </c>
    </row>
    <row r="336" spans="1:25" ht="15" thickBot="1" x14ac:dyDescent="0.25">
      <c r="A336" s="869"/>
      <c r="B336" s="1523"/>
      <c r="C336" s="1495" t="s">
        <v>821</v>
      </c>
      <c r="D336" s="1498" t="str">
        <f>SDM!F389</f>
        <v>01/10/2017</v>
      </c>
      <c r="E336" s="535" t="s">
        <v>2443</v>
      </c>
      <c r="F336" s="403"/>
      <c r="G336" s="403"/>
      <c r="H336" s="462"/>
      <c r="I336" s="462"/>
      <c r="J336" s="462" t="s">
        <v>343</v>
      </c>
      <c r="K336" s="410"/>
      <c r="L336" s="468">
        <v>29066</v>
      </c>
      <c r="M336" s="469"/>
      <c r="N336" s="1085" t="s">
        <v>49</v>
      </c>
      <c r="O336" s="987">
        <v>34</v>
      </c>
      <c r="P336" s="987"/>
      <c r="Q336" s="1483"/>
      <c r="R336" s="1483"/>
      <c r="S336" s="1483"/>
      <c r="T336" s="1483"/>
      <c r="U336" s="1483"/>
      <c r="V336" s="1483"/>
      <c r="W336" s="1477"/>
      <c r="X336" s="1617"/>
      <c r="Y336" s="1940"/>
    </row>
    <row r="337" spans="1:25" ht="14.25" x14ac:dyDescent="0.2">
      <c r="A337" s="636" t="s">
        <v>694</v>
      </c>
      <c r="B337" s="1521">
        <v>10</v>
      </c>
      <c r="C337" s="923" t="s">
        <v>4812</v>
      </c>
      <c r="D337" s="1503" t="s">
        <v>2450</v>
      </c>
      <c r="E337" s="461" t="s">
        <v>251</v>
      </c>
      <c r="F337" s="402">
        <f ca="1">DATEDIF(W337,$N$5,"Y")</f>
        <v>12</v>
      </c>
      <c r="G337" s="402">
        <f ca="1">DATEDIF(W337,$N$5,"YM")</f>
        <v>11</v>
      </c>
      <c r="H337" s="555"/>
      <c r="I337" s="461"/>
      <c r="J337" s="482" t="s">
        <v>2379</v>
      </c>
      <c r="K337" s="417" t="s">
        <v>2415</v>
      </c>
      <c r="L337" s="443" t="s">
        <v>88</v>
      </c>
      <c r="M337" s="464"/>
      <c r="N337" s="443" t="s">
        <v>44</v>
      </c>
      <c r="O337" s="987">
        <v>35</v>
      </c>
      <c r="P337" s="987"/>
      <c r="Q337" s="1709" t="s">
        <v>3863</v>
      </c>
      <c r="R337" s="1709" t="s">
        <v>50</v>
      </c>
      <c r="S337" s="1709" t="s">
        <v>3864</v>
      </c>
      <c r="T337" s="1709" t="s">
        <v>3865</v>
      </c>
      <c r="U337" s="1709"/>
      <c r="V337" s="1709" t="s">
        <v>3866</v>
      </c>
      <c r="W337" s="1477">
        <v>39448</v>
      </c>
      <c r="X337" s="1617" t="s">
        <v>2493</v>
      </c>
      <c r="Y337" s="1939">
        <f ca="1">DATEDIF(L338,$Y$8,"Y")</f>
        <v>41</v>
      </c>
    </row>
    <row r="338" spans="1:25" ht="15" thickBot="1" x14ac:dyDescent="0.25">
      <c r="A338" s="869"/>
      <c r="B338" s="1523"/>
      <c r="C338" s="1495" t="s">
        <v>2413</v>
      </c>
      <c r="D338" s="1498" t="str">
        <f>SDM!F387</f>
        <v>01/10/2017</v>
      </c>
      <c r="E338" s="1086" t="s">
        <v>2414</v>
      </c>
      <c r="F338" s="403"/>
      <c r="G338" s="403"/>
      <c r="H338" s="556"/>
      <c r="I338" s="1087"/>
      <c r="J338" s="1088" t="s">
        <v>74</v>
      </c>
      <c r="K338" s="425"/>
      <c r="L338" s="1089">
        <v>28903</v>
      </c>
      <c r="M338" s="464"/>
      <c r="N338" s="1085" t="s">
        <v>49</v>
      </c>
      <c r="O338" s="987">
        <v>36</v>
      </c>
      <c r="P338" s="987"/>
      <c r="Q338" s="1711"/>
      <c r="R338" s="1711"/>
      <c r="S338" s="1711"/>
      <c r="T338" s="1711"/>
      <c r="U338" s="1711"/>
      <c r="V338" s="1711"/>
      <c r="W338" s="1477"/>
      <c r="X338" s="1617"/>
      <c r="Y338" s="1940"/>
    </row>
    <row r="339" spans="1:25" s="805" customFormat="1" ht="14.25" x14ac:dyDescent="0.2">
      <c r="A339" s="636" t="s">
        <v>696</v>
      </c>
      <c r="B339" s="1521">
        <v>11</v>
      </c>
      <c r="C339" s="1093" t="s">
        <v>794</v>
      </c>
      <c r="D339" s="1501" t="s">
        <v>2450</v>
      </c>
      <c r="E339" s="557" t="s">
        <v>349</v>
      </c>
      <c r="F339" s="402">
        <f ca="1">DATEDIF(W339,$N$5,"Y")</f>
        <v>6</v>
      </c>
      <c r="G339" s="402">
        <f ca="1">DATEDIF(W339,$N$5,"YM")</f>
        <v>10</v>
      </c>
      <c r="H339" s="558"/>
      <c r="I339" s="452"/>
      <c r="J339" s="452" t="s">
        <v>444</v>
      </c>
      <c r="K339" s="404" t="s">
        <v>4683</v>
      </c>
      <c r="L339" s="531" t="s">
        <v>186</v>
      </c>
      <c r="M339" s="454"/>
      <c r="N339" s="443" t="s">
        <v>44</v>
      </c>
      <c r="O339" s="987">
        <v>37</v>
      </c>
      <c r="P339" s="987"/>
      <c r="Q339" s="1482" t="s">
        <v>2838</v>
      </c>
      <c r="R339" s="1482" t="s">
        <v>50</v>
      </c>
      <c r="S339" s="1482" t="s">
        <v>3867</v>
      </c>
      <c r="T339" s="1482" t="s">
        <v>3868</v>
      </c>
      <c r="U339" s="1482"/>
      <c r="V339" s="1482" t="s">
        <v>3869</v>
      </c>
      <c r="W339" s="1477">
        <v>41671</v>
      </c>
      <c r="X339" s="1617" t="s">
        <v>2493</v>
      </c>
      <c r="Y339" s="1939">
        <f ca="1">DATEDIF(L340,$Y$8,"Y")</f>
        <v>40</v>
      </c>
    </row>
    <row r="340" spans="1:25" ht="15" thickBot="1" x14ac:dyDescent="0.25">
      <c r="A340" s="869"/>
      <c r="B340" s="1523"/>
      <c r="C340" s="1093" t="s">
        <v>795</v>
      </c>
      <c r="D340" s="1504" t="str">
        <f>SDM!F275</f>
        <v>01/10/2017</v>
      </c>
      <c r="E340" s="535" t="s">
        <v>2478</v>
      </c>
      <c r="F340" s="403"/>
      <c r="G340" s="403"/>
      <c r="H340" s="1090"/>
      <c r="I340" s="462"/>
      <c r="J340" s="462" t="s">
        <v>688</v>
      </c>
      <c r="K340" s="410"/>
      <c r="L340" s="467">
        <v>29488</v>
      </c>
      <c r="M340" s="469"/>
      <c r="N340" s="890" t="s">
        <v>49</v>
      </c>
      <c r="O340" s="987">
        <v>38</v>
      </c>
      <c r="P340" s="987"/>
      <c r="Q340" s="1483"/>
      <c r="R340" s="1483"/>
      <c r="S340" s="1483"/>
      <c r="T340" s="1483"/>
      <c r="U340" s="1483"/>
      <c r="V340" s="1483"/>
      <c r="W340" s="1477"/>
      <c r="X340" s="1617"/>
      <c r="Y340" s="1940"/>
    </row>
    <row r="341" spans="1:25" ht="14.25" x14ac:dyDescent="0.2">
      <c r="A341" s="636" t="s">
        <v>699</v>
      </c>
      <c r="B341" s="1521">
        <v>12</v>
      </c>
      <c r="C341" s="1472" t="s">
        <v>804</v>
      </c>
      <c r="D341" s="1501" t="s">
        <v>2450</v>
      </c>
      <c r="E341" s="557" t="s">
        <v>349</v>
      </c>
      <c r="F341" s="402">
        <f ca="1">DATEDIF(W341,$N$5,"Y")</f>
        <v>6</v>
      </c>
      <c r="G341" s="402">
        <f ca="1">DATEDIF(W341,$N$5,"YM")</f>
        <v>10</v>
      </c>
      <c r="H341" s="556"/>
      <c r="I341" s="457"/>
      <c r="J341" s="452" t="s">
        <v>444</v>
      </c>
      <c r="K341" s="407" t="s">
        <v>2415</v>
      </c>
      <c r="L341" s="458" t="s">
        <v>54</v>
      </c>
      <c r="M341" s="459"/>
      <c r="N341" s="443" t="s">
        <v>44</v>
      </c>
      <c r="O341" s="987">
        <v>39</v>
      </c>
      <c r="P341" s="987"/>
      <c r="Q341" s="1709" t="s">
        <v>4394</v>
      </c>
      <c r="R341" s="1709" t="s">
        <v>50</v>
      </c>
      <c r="S341" s="1709" t="s">
        <v>4395</v>
      </c>
      <c r="T341" s="1709" t="s">
        <v>4396</v>
      </c>
      <c r="U341" s="1709"/>
      <c r="V341" s="1709" t="s">
        <v>4397</v>
      </c>
      <c r="W341" s="1477">
        <v>41671</v>
      </c>
      <c r="X341" s="1617" t="s">
        <v>2493</v>
      </c>
      <c r="Y341" s="1939">
        <f ca="1">DATEDIF(L342,$Y$8,"Y")</f>
        <v>32</v>
      </c>
    </row>
    <row r="342" spans="1:25" ht="15" thickBot="1" x14ac:dyDescent="0.25">
      <c r="A342" s="869"/>
      <c r="B342" s="1523"/>
      <c r="C342" s="1495" t="s">
        <v>805</v>
      </c>
      <c r="D342" s="1505" t="str">
        <f>SDM!F276</f>
        <v>01/10/2017</v>
      </c>
      <c r="E342" s="535" t="s">
        <v>2477</v>
      </c>
      <c r="F342" s="403"/>
      <c r="G342" s="403"/>
      <c r="H342" s="556"/>
      <c r="I342" s="457"/>
      <c r="J342" s="462" t="s">
        <v>688</v>
      </c>
      <c r="K342" s="405"/>
      <c r="L342" s="455">
        <v>32339</v>
      </c>
      <c r="M342" s="459"/>
      <c r="N342" s="1085" t="s">
        <v>49</v>
      </c>
      <c r="O342" s="987">
        <v>40</v>
      </c>
      <c r="P342" s="987"/>
      <c r="Q342" s="1711"/>
      <c r="R342" s="1711"/>
      <c r="S342" s="1711"/>
      <c r="T342" s="1711"/>
      <c r="U342" s="1711"/>
      <c r="V342" s="1711"/>
      <c r="W342" s="1477"/>
      <c r="X342" s="1617"/>
      <c r="Y342" s="1940"/>
    </row>
    <row r="343" spans="1:25" ht="14.25" x14ac:dyDescent="0.2">
      <c r="A343" s="636" t="s">
        <v>701</v>
      </c>
      <c r="B343" s="1521">
        <v>13</v>
      </c>
      <c r="C343" s="1472" t="s">
        <v>810</v>
      </c>
      <c r="D343" s="1501" t="s">
        <v>2450</v>
      </c>
      <c r="E343" s="441" t="s">
        <v>5668</v>
      </c>
      <c r="F343" s="402">
        <f ca="1">DATEDIF(W343,$N$5,"Y")</f>
        <v>22</v>
      </c>
      <c r="G343" s="402">
        <f ca="1">DATEDIF(W343,$N$5,"YM")</f>
        <v>9</v>
      </c>
      <c r="H343" s="452"/>
      <c r="I343" s="452"/>
      <c r="J343" s="452" t="s">
        <v>811</v>
      </c>
      <c r="K343" s="453" t="s">
        <v>288</v>
      </c>
      <c r="L343" s="453" t="s">
        <v>54</v>
      </c>
      <c r="M343" s="454"/>
      <c r="N343" s="443" t="s">
        <v>44</v>
      </c>
      <c r="O343" s="987">
        <v>41</v>
      </c>
      <c r="P343" s="987"/>
      <c r="Q343" s="1712" t="s">
        <v>3870</v>
      </c>
      <c r="R343" s="1712" t="s">
        <v>50</v>
      </c>
      <c r="S343" s="1712" t="s">
        <v>3871</v>
      </c>
      <c r="T343" s="1712" t="s">
        <v>3872</v>
      </c>
      <c r="U343" s="1712"/>
      <c r="V343" s="1712" t="s">
        <v>3873</v>
      </c>
      <c r="W343" s="1477">
        <v>35855</v>
      </c>
      <c r="X343" s="1617" t="s">
        <v>2493</v>
      </c>
      <c r="Y343" s="1939">
        <f ca="1">DATEDIF(L344,$Y$8,"Y")</f>
        <v>42</v>
      </c>
    </row>
    <row r="344" spans="1:25" ht="15" thickBot="1" x14ac:dyDescent="0.25">
      <c r="A344" s="869"/>
      <c r="B344" s="1523"/>
      <c r="C344" s="1495" t="s">
        <v>812</v>
      </c>
      <c r="D344" s="1505" t="str">
        <f>SDM!F286</f>
        <v>01/10/2017</v>
      </c>
      <c r="E344" s="470" t="s">
        <v>154</v>
      </c>
      <c r="F344" s="403"/>
      <c r="G344" s="403"/>
      <c r="H344" s="462"/>
      <c r="I344" s="462"/>
      <c r="J344" s="462" t="s">
        <v>343</v>
      </c>
      <c r="K344" s="410"/>
      <c r="L344" s="468">
        <v>28466</v>
      </c>
      <c r="M344" s="469"/>
      <c r="N344" s="1085" t="s">
        <v>49</v>
      </c>
      <c r="O344" s="987">
        <v>42</v>
      </c>
      <c r="P344" s="987"/>
      <c r="Q344" s="1483"/>
      <c r="R344" s="1483"/>
      <c r="S344" s="1483"/>
      <c r="T344" s="1483"/>
      <c r="U344" s="1483"/>
      <c r="V344" s="1483"/>
      <c r="W344" s="1477"/>
      <c r="X344" s="1617"/>
      <c r="Y344" s="1940"/>
    </row>
    <row r="345" spans="1:25" ht="14.25" x14ac:dyDescent="0.2">
      <c r="A345" s="636" t="s">
        <v>702</v>
      </c>
      <c r="B345" s="1521">
        <v>14</v>
      </c>
      <c r="C345" s="1271" t="s">
        <v>837</v>
      </c>
      <c r="D345" s="1501" t="s">
        <v>2450</v>
      </c>
      <c r="E345" s="441" t="s">
        <v>4715</v>
      </c>
      <c r="F345" s="402">
        <f ca="1">DATEDIF(W345,$N$5,"Y")</f>
        <v>25</v>
      </c>
      <c r="G345" s="402">
        <f ca="1">DATEDIF(W345,$N$5,"YM")</f>
        <v>9</v>
      </c>
      <c r="H345" s="502" t="s">
        <v>40</v>
      </c>
      <c r="I345" s="441"/>
      <c r="J345" s="441" t="s">
        <v>747</v>
      </c>
      <c r="K345" s="440" t="s">
        <v>185</v>
      </c>
      <c r="L345" s="440" t="s">
        <v>156</v>
      </c>
      <c r="M345" s="442"/>
      <c r="N345" s="443" t="s">
        <v>44</v>
      </c>
      <c r="O345" s="987">
        <v>43</v>
      </c>
      <c r="P345" s="987"/>
      <c r="Q345" s="1709" t="s">
        <v>3874</v>
      </c>
      <c r="R345" s="1709" t="s">
        <v>50</v>
      </c>
      <c r="S345" s="1709" t="s">
        <v>3875</v>
      </c>
      <c r="T345" s="1709" t="s">
        <v>3876</v>
      </c>
      <c r="U345" s="1709"/>
      <c r="V345" s="1709" t="s">
        <v>3877</v>
      </c>
      <c r="W345" s="1477">
        <v>34759</v>
      </c>
      <c r="X345" s="1617" t="s">
        <v>2493</v>
      </c>
      <c r="Y345" s="1939">
        <f ca="1">DATEDIF(L346,$Y$8,"Y")</f>
        <v>48</v>
      </c>
    </row>
    <row r="346" spans="1:25" ht="15" thickBot="1" x14ac:dyDescent="0.25">
      <c r="A346" s="869"/>
      <c r="B346" s="1523"/>
      <c r="C346" s="1495" t="s">
        <v>838</v>
      </c>
      <c r="D346" s="1098" t="str">
        <f>SDM!F96</f>
        <v>01/04/2018</v>
      </c>
      <c r="E346" s="484" t="s">
        <v>4511</v>
      </c>
      <c r="F346" s="403"/>
      <c r="G346" s="403"/>
      <c r="H346" s="1058"/>
      <c r="I346" s="462"/>
      <c r="J346" s="477" t="s">
        <v>617</v>
      </c>
      <c r="K346" s="410"/>
      <c r="L346" s="468">
        <v>26346</v>
      </c>
      <c r="M346" s="469"/>
      <c r="N346" s="890" t="s">
        <v>49</v>
      </c>
      <c r="O346" s="987">
        <v>44</v>
      </c>
      <c r="P346" s="987"/>
      <c r="Q346" s="1711"/>
      <c r="R346" s="1711"/>
      <c r="S346" s="1711"/>
      <c r="T346" s="1711"/>
      <c r="U346" s="1711"/>
      <c r="V346" s="1711"/>
      <c r="W346" s="1477"/>
      <c r="X346" s="1617"/>
      <c r="Y346" s="1940"/>
    </row>
    <row r="347" spans="1:25" ht="14.25" customHeight="1" x14ac:dyDescent="0.2">
      <c r="A347" s="636" t="s">
        <v>704</v>
      </c>
      <c r="B347" s="1521">
        <v>15</v>
      </c>
      <c r="C347" s="1271" t="s">
        <v>787</v>
      </c>
      <c r="D347" s="1501" t="s">
        <v>2450</v>
      </c>
      <c r="E347" s="524" t="s">
        <v>4420</v>
      </c>
      <c r="F347" s="402">
        <f ca="1">DATEDIF(W347,$N$5,"Y")</f>
        <v>21</v>
      </c>
      <c r="G347" s="402">
        <f ca="1">DATEDIF(W347,$N$5,"YM")</f>
        <v>9</v>
      </c>
      <c r="H347" s="441" t="s">
        <v>40</v>
      </c>
      <c r="I347" s="441"/>
      <c r="J347" s="441" t="s">
        <v>226</v>
      </c>
      <c r="K347" s="440" t="s">
        <v>277</v>
      </c>
      <c r="L347" s="440" t="s">
        <v>252</v>
      </c>
      <c r="M347" s="442"/>
      <c r="N347" s="443" t="s">
        <v>44</v>
      </c>
      <c r="O347" s="987">
        <v>45</v>
      </c>
      <c r="P347" s="987"/>
      <c r="Q347" s="1709" t="s">
        <v>3950</v>
      </c>
      <c r="R347" s="1709" t="s">
        <v>50</v>
      </c>
      <c r="S347" s="1709" t="s">
        <v>3951</v>
      </c>
      <c r="T347" s="1709" t="s">
        <v>3952</v>
      </c>
      <c r="U347" s="1709"/>
      <c r="V347" s="1709" t="s">
        <v>3953</v>
      </c>
      <c r="W347" s="1477">
        <v>36220</v>
      </c>
      <c r="X347" s="1617" t="s">
        <v>2494</v>
      </c>
      <c r="Y347" s="1939">
        <f ca="1">DATEDIF(L348,$Y$8,"Y")</f>
        <v>41</v>
      </c>
    </row>
    <row r="348" spans="1:25" ht="15" thickBot="1" x14ac:dyDescent="0.25">
      <c r="A348" s="869"/>
      <c r="B348" s="1523"/>
      <c r="C348" s="1514" t="s">
        <v>788</v>
      </c>
      <c r="D348" s="1098" t="str">
        <f>SDM!F20</f>
        <v>01/04/2018</v>
      </c>
      <c r="E348" s="445" t="s">
        <v>789</v>
      </c>
      <c r="F348" s="403"/>
      <c r="G348" s="403"/>
      <c r="H348" s="446"/>
      <c r="I348" s="446"/>
      <c r="J348" s="446" t="s">
        <v>48</v>
      </c>
      <c r="K348" s="403"/>
      <c r="L348" s="447">
        <v>28990</v>
      </c>
      <c r="M348" s="448"/>
      <c r="N348" s="890" t="s">
        <v>49</v>
      </c>
      <c r="O348" s="987">
        <v>46</v>
      </c>
      <c r="P348" s="987"/>
      <c r="Q348" s="1711"/>
      <c r="R348" s="1711"/>
      <c r="S348" s="1711"/>
      <c r="T348" s="1711"/>
      <c r="U348" s="1711"/>
      <c r="V348" s="1711"/>
      <c r="W348" s="1477"/>
      <c r="X348" s="1617"/>
      <c r="Y348" s="1940"/>
    </row>
    <row r="349" spans="1:25" ht="14.25" x14ac:dyDescent="0.2">
      <c r="A349" s="636" t="s">
        <v>705</v>
      </c>
      <c r="B349" s="1521">
        <v>16</v>
      </c>
      <c r="C349" s="923" t="s">
        <v>817</v>
      </c>
      <c r="D349" s="1503" t="s">
        <v>2450</v>
      </c>
      <c r="E349" s="454" t="s">
        <v>2283</v>
      </c>
      <c r="F349" s="402">
        <f ca="1">DATEDIF(W349,$N$5,"Y")</f>
        <v>21</v>
      </c>
      <c r="G349" s="402">
        <f ca="1">DATEDIF(W349,$N$5,"YM")</f>
        <v>9</v>
      </c>
      <c r="H349" s="514" t="s">
        <v>40</v>
      </c>
      <c r="I349" s="457"/>
      <c r="J349" s="457" t="s">
        <v>121</v>
      </c>
      <c r="K349" s="407" t="s">
        <v>2462</v>
      </c>
      <c r="L349" s="405" t="s">
        <v>252</v>
      </c>
      <c r="M349" s="459"/>
      <c r="N349" s="443" t="s">
        <v>44</v>
      </c>
      <c r="O349" s="987">
        <v>47</v>
      </c>
      <c r="P349" s="987"/>
      <c r="Q349" s="1712" t="s">
        <v>3930</v>
      </c>
      <c r="R349" s="1712" t="s">
        <v>34</v>
      </c>
      <c r="S349" s="1712" t="s">
        <v>3931</v>
      </c>
      <c r="T349" s="1712" t="s">
        <v>3932</v>
      </c>
      <c r="U349" s="1712"/>
      <c r="V349" s="1712" t="s">
        <v>3933</v>
      </c>
      <c r="W349" s="1477">
        <v>36220</v>
      </c>
      <c r="X349" s="1617" t="s">
        <v>2493</v>
      </c>
      <c r="Y349" s="1939">
        <f ca="1">DATEDIF(L350,$Y$8,"Y")</f>
        <v>41</v>
      </c>
    </row>
    <row r="350" spans="1:25" ht="15" thickBot="1" x14ac:dyDescent="0.25">
      <c r="A350" s="869"/>
      <c r="B350" s="1523"/>
      <c r="C350" s="1514" t="s">
        <v>818</v>
      </c>
      <c r="D350" s="1098" t="str">
        <f>SDM!F294</f>
        <v>01/04/2018</v>
      </c>
      <c r="E350" s="535" t="s">
        <v>2443</v>
      </c>
      <c r="F350" s="403"/>
      <c r="G350" s="403"/>
      <c r="H350" s="1091"/>
      <c r="I350" s="446"/>
      <c r="J350" s="469" t="s">
        <v>688</v>
      </c>
      <c r="K350" s="403"/>
      <c r="L350" s="447">
        <v>28927</v>
      </c>
      <c r="M350" s="448"/>
      <c r="N350" s="890" t="s">
        <v>49</v>
      </c>
      <c r="O350" s="987">
        <v>48</v>
      </c>
      <c r="P350" s="987"/>
      <c r="Q350" s="1483"/>
      <c r="R350" s="1483"/>
      <c r="S350" s="1483"/>
      <c r="T350" s="1483"/>
      <c r="U350" s="1483"/>
      <c r="V350" s="1483"/>
      <c r="W350" s="1477"/>
      <c r="X350" s="1617"/>
      <c r="Y350" s="1940"/>
    </row>
    <row r="351" spans="1:25" s="805" customFormat="1" ht="14.25" x14ac:dyDescent="0.2">
      <c r="A351" s="636" t="s">
        <v>707</v>
      </c>
      <c r="B351" s="1521">
        <v>17</v>
      </c>
      <c r="C351" s="1472" t="s">
        <v>2563</v>
      </c>
      <c r="D351" s="1501" t="s">
        <v>2450</v>
      </c>
      <c r="E351" s="452" t="s">
        <v>4517</v>
      </c>
      <c r="F351" s="402">
        <f ca="1">DATEDIF(W351,$N$5,"Y")</f>
        <v>21</v>
      </c>
      <c r="G351" s="402">
        <f ca="1">DATEDIF(W351,$N$5,"YM")</f>
        <v>9</v>
      </c>
      <c r="H351" s="552" t="s">
        <v>40</v>
      </c>
      <c r="I351" s="452"/>
      <c r="J351" s="452" t="s">
        <v>781</v>
      </c>
      <c r="K351" s="404" t="s">
        <v>2458</v>
      </c>
      <c r="L351" s="453" t="s">
        <v>573</v>
      </c>
      <c r="M351" s="454"/>
      <c r="N351" s="443" t="s">
        <v>44</v>
      </c>
      <c r="O351" s="987">
        <v>49</v>
      </c>
      <c r="P351" s="987"/>
      <c r="Q351" s="1482" t="s">
        <v>3938</v>
      </c>
      <c r="R351" s="1482" t="s">
        <v>50</v>
      </c>
      <c r="S351" s="1482" t="s">
        <v>3939</v>
      </c>
      <c r="T351" s="1482" t="s">
        <v>3940</v>
      </c>
      <c r="U351" s="1482"/>
      <c r="V351" s="1482" t="s">
        <v>3941</v>
      </c>
      <c r="W351" s="1477">
        <v>36220</v>
      </c>
      <c r="X351" s="1617" t="s">
        <v>2493</v>
      </c>
      <c r="Y351" s="1939">
        <f ca="1">DATEDIF(L352,$Y$8,"Y")</f>
        <v>46</v>
      </c>
    </row>
    <row r="352" spans="1:25" ht="15" thickBot="1" x14ac:dyDescent="0.25">
      <c r="A352" s="869"/>
      <c r="B352" s="1523"/>
      <c r="C352" s="1514" t="s">
        <v>782</v>
      </c>
      <c r="D352" s="1098" t="str">
        <f>SDM!F178</f>
        <v>01/04/2018</v>
      </c>
      <c r="E352" s="456" t="s">
        <v>4518</v>
      </c>
      <c r="F352" s="403"/>
      <c r="G352" s="403"/>
      <c r="H352" s="1092"/>
      <c r="I352" s="446"/>
      <c r="J352" s="462" t="s">
        <v>688</v>
      </c>
      <c r="K352" s="403"/>
      <c r="L352" s="447">
        <v>27150</v>
      </c>
      <c r="M352" s="448"/>
      <c r="N352" s="890" t="s">
        <v>49</v>
      </c>
      <c r="O352" s="987">
        <v>50</v>
      </c>
      <c r="P352" s="987"/>
      <c r="Q352" s="1483"/>
      <c r="R352" s="1483"/>
      <c r="S352" s="1483"/>
      <c r="T352" s="1483"/>
      <c r="U352" s="1483"/>
      <c r="V352" s="1483"/>
      <c r="W352" s="1477"/>
      <c r="X352" s="1617"/>
      <c r="Y352" s="1940"/>
    </row>
    <row r="353" spans="1:25" ht="14.25" x14ac:dyDescent="0.2">
      <c r="A353" s="636" t="s">
        <v>709</v>
      </c>
      <c r="B353" s="1521">
        <v>18</v>
      </c>
      <c r="C353" s="1472" t="s">
        <v>843</v>
      </c>
      <c r="D353" s="1501" t="s">
        <v>2450</v>
      </c>
      <c r="E353" s="452" t="s">
        <v>341</v>
      </c>
      <c r="F353" s="402">
        <f ca="1">DATEDIF(W353,$N$5,"Y")</f>
        <v>21</v>
      </c>
      <c r="G353" s="402">
        <f ca="1">DATEDIF(W353,$N$5,"YM")</f>
        <v>9</v>
      </c>
      <c r="H353" s="512" t="s">
        <v>40</v>
      </c>
      <c r="I353" s="452"/>
      <c r="J353" s="452" t="s">
        <v>121</v>
      </c>
      <c r="K353" s="453" t="s">
        <v>406</v>
      </c>
      <c r="L353" s="453" t="s">
        <v>88</v>
      </c>
      <c r="M353" s="454"/>
      <c r="N353" s="443" t="s">
        <v>44</v>
      </c>
      <c r="O353" s="987">
        <v>51</v>
      </c>
      <c r="P353" s="987"/>
      <c r="Q353" s="1709" t="s">
        <v>3855</v>
      </c>
      <c r="R353" s="1709" t="s">
        <v>50</v>
      </c>
      <c r="S353" s="1709" t="s">
        <v>3856</v>
      </c>
      <c r="T353" s="1709" t="s">
        <v>3857</v>
      </c>
      <c r="U353" s="1709"/>
      <c r="V353" s="1709" t="s">
        <v>3858</v>
      </c>
      <c r="W353" s="1477">
        <v>36220</v>
      </c>
      <c r="X353" s="1617" t="s">
        <v>2494</v>
      </c>
      <c r="Y353" s="1939">
        <f ca="1">DATEDIF(L354,$Y$8,"Y")</f>
        <v>45</v>
      </c>
    </row>
    <row r="354" spans="1:25" ht="15" thickBot="1" x14ac:dyDescent="0.25">
      <c r="A354" s="869"/>
      <c r="B354" s="1523"/>
      <c r="C354" s="1495" t="s">
        <v>844</v>
      </c>
      <c r="D354" s="1098" t="str">
        <f>SDM!F295</f>
        <v>01/04/2018</v>
      </c>
      <c r="E354" s="470" t="s">
        <v>4518</v>
      </c>
      <c r="F354" s="403"/>
      <c r="G354" s="403"/>
      <c r="H354" s="1058"/>
      <c r="I354" s="462"/>
      <c r="J354" s="462" t="s">
        <v>343</v>
      </c>
      <c r="K354" s="410"/>
      <c r="L354" s="468">
        <v>27497</v>
      </c>
      <c r="M354" s="469"/>
      <c r="N354" s="890" t="s">
        <v>49</v>
      </c>
      <c r="O354" s="987">
        <v>52</v>
      </c>
      <c r="P354" s="987"/>
      <c r="Q354" s="1711"/>
      <c r="R354" s="1711"/>
      <c r="S354" s="1711"/>
      <c r="T354" s="1711"/>
      <c r="U354" s="1711"/>
      <c r="V354" s="1711"/>
      <c r="W354" s="1477"/>
      <c r="X354" s="1617"/>
      <c r="Y354" s="1940"/>
    </row>
    <row r="355" spans="1:25" ht="14.25" x14ac:dyDescent="0.2">
      <c r="A355" s="636" t="s">
        <v>711</v>
      </c>
      <c r="B355" s="1521">
        <v>19</v>
      </c>
      <c r="C355" s="1093" t="s">
        <v>4821</v>
      </c>
      <c r="D355" s="543" t="s">
        <v>2450</v>
      </c>
      <c r="E355" s="459" t="s">
        <v>2283</v>
      </c>
      <c r="F355" s="402">
        <f ca="1">DATEDIF(W355,$N$5,"Y")</f>
        <v>21</v>
      </c>
      <c r="G355" s="402">
        <f ca="1">DATEDIF(W355,$N$5,"YM")</f>
        <v>9</v>
      </c>
      <c r="H355" s="498" t="s">
        <v>40</v>
      </c>
      <c r="I355" s="457"/>
      <c r="J355" s="459" t="s">
        <v>814</v>
      </c>
      <c r="K355" s="638" t="s">
        <v>4692</v>
      </c>
      <c r="L355" s="408" t="s">
        <v>54</v>
      </c>
      <c r="M355" s="559"/>
      <c r="N355" s="637" t="s">
        <v>44</v>
      </c>
      <c r="O355" s="987">
        <v>53</v>
      </c>
      <c r="P355" s="987"/>
      <c r="Q355" s="1709" t="s">
        <v>3958</v>
      </c>
      <c r="R355" s="1709" t="s">
        <v>34</v>
      </c>
      <c r="S355" s="1709" t="s">
        <v>3959</v>
      </c>
      <c r="T355" s="1709" t="s">
        <v>3960</v>
      </c>
      <c r="U355" s="1709"/>
      <c r="V355" s="1709" t="s">
        <v>3961</v>
      </c>
      <c r="W355" s="1477">
        <v>36220</v>
      </c>
      <c r="X355" s="1617" t="s">
        <v>2493</v>
      </c>
      <c r="Y355" s="1939">
        <f ca="1">DATEDIF(L356,$Y$8,"Y")</f>
        <v>44</v>
      </c>
    </row>
    <row r="356" spans="1:25" ht="15" thickBot="1" x14ac:dyDescent="0.25">
      <c r="A356" s="869"/>
      <c r="B356" s="1523"/>
      <c r="C356" s="1495" t="s">
        <v>815</v>
      </c>
      <c r="D356" s="1098" t="str">
        <f>SDM!F390</f>
        <v>01/04/2018</v>
      </c>
      <c r="E356" s="456" t="s">
        <v>4518</v>
      </c>
      <c r="F356" s="403"/>
      <c r="G356" s="403"/>
      <c r="H356" s="1058"/>
      <c r="I356" s="462"/>
      <c r="J356" s="469" t="s">
        <v>688</v>
      </c>
      <c r="K356" s="890"/>
      <c r="L356" s="1094">
        <v>27854</v>
      </c>
      <c r="M356" s="495"/>
      <c r="N356" s="890" t="s">
        <v>49</v>
      </c>
      <c r="O356" s="987">
        <v>54</v>
      </c>
      <c r="P356" s="987"/>
      <c r="Q356" s="1711"/>
      <c r="R356" s="1711"/>
      <c r="S356" s="1711"/>
      <c r="T356" s="1711"/>
      <c r="U356" s="1711"/>
      <c r="V356" s="1711"/>
      <c r="W356" s="1477"/>
      <c r="X356" s="1617"/>
      <c r="Y356" s="1940"/>
    </row>
    <row r="357" spans="1:25" ht="14.25" x14ac:dyDescent="0.2">
      <c r="A357" s="636" t="s">
        <v>715</v>
      </c>
      <c r="B357" s="1521">
        <v>20</v>
      </c>
      <c r="C357" s="1472" t="s">
        <v>840</v>
      </c>
      <c r="D357" s="543" t="s">
        <v>2450</v>
      </c>
      <c r="E357" s="452" t="s">
        <v>341</v>
      </c>
      <c r="F357" s="402">
        <f ca="1">DATEDIF(W357,$N$5,"Y")</f>
        <v>26</v>
      </c>
      <c r="G357" s="402">
        <f ca="1">DATEDIF(W357,$N$5,"YM")</f>
        <v>9</v>
      </c>
      <c r="H357" s="512" t="s">
        <v>40</v>
      </c>
      <c r="I357" s="452"/>
      <c r="J357" s="452" t="s">
        <v>121</v>
      </c>
      <c r="K357" s="453" t="s">
        <v>81</v>
      </c>
      <c r="L357" s="453" t="s">
        <v>841</v>
      </c>
      <c r="M357" s="454"/>
      <c r="N357" s="443" t="s">
        <v>44</v>
      </c>
      <c r="O357" s="987">
        <v>55</v>
      </c>
      <c r="P357" s="987"/>
      <c r="Q357" s="1709" t="s">
        <v>3934</v>
      </c>
      <c r="R357" s="1709" t="s">
        <v>50</v>
      </c>
      <c r="S357" s="1709" t="s">
        <v>3935</v>
      </c>
      <c r="T357" s="1709" t="s">
        <v>3936</v>
      </c>
      <c r="U357" s="1709"/>
      <c r="V357" s="1709" t="s">
        <v>3937</v>
      </c>
      <c r="W357" s="1477">
        <v>34394</v>
      </c>
      <c r="X357" s="1617" t="s">
        <v>2494</v>
      </c>
      <c r="Y357" s="1939">
        <f ca="1">DATEDIF(L358,$Y$8,"Y")</f>
        <v>46</v>
      </c>
    </row>
    <row r="358" spans="1:25" ht="15" thickBot="1" x14ac:dyDescent="0.25">
      <c r="A358" s="869"/>
      <c r="B358" s="1523"/>
      <c r="C358" s="1495" t="s">
        <v>4653</v>
      </c>
      <c r="D358" s="1098" t="str">
        <f>SDM!F391</f>
        <v>01/10/2018</v>
      </c>
      <c r="E358" s="470" t="s">
        <v>4651</v>
      </c>
      <c r="F358" s="403"/>
      <c r="G358" s="403"/>
      <c r="H358" s="1058"/>
      <c r="I358" s="462"/>
      <c r="J358" s="462" t="s">
        <v>343</v>
      </c>
      <c r="K358" s="410"/>
      <c r="L358" s="468">
        <v>27069</v>
      </c>
      <c r="M358" s="469"/>
      <c r="N358" s="890" t="s">
        <v>49</v>
      </c>
      <c r="O358" s="987">
        <v>56</v>
      </c>
      <c r="P358" s="987"/>
      <c r="Q358" s="1711"/>
      <c r="R358" s="1711"/>
      <c r="S358" s="1711"/>
      <c r="T358" s="1711"/>
      <c r="U358" s="1711"/>
      <c r="V358" s="1711"/>
      <c r="W358" s="1477"/>
      <c r="X358" s="1617"/>
      <c r="Y358" s="1940"/>
    </row>
    <row r="359" spans="1:25" ht="14.25" x14ac:dyDescent="0.2">
      <c r="A359" s="636" t="s">
        <v>717</v>
      </c>
      <c r="B359" s="1521">
        <v>21</v>
      </c>
      <c r="C359" s="1472" t="s">
        <v>2799</v>
      </c>
      <c r="D359" s="543" t="s">
        <v>2450</v>
      </c>
      <c r="E359" s="536" t="s">
        <v>251</v>
      </c>
      <c r="F359" s="402">
        <f ca="1">DATEDIF(W359,$N$5,"Y")</f>
        <v>12</v>
      </c>
      <c r="G359" s="402">
        <f ca="1">DATEDIF(W359,$N$5,"YM")</f>
        <v>11</v>
      </c>
      <c r="H359" s="452" t="s">
        <v>350</v>
      </c>
      <c r="I359" s="452"/>
      <c r="J359" s="452" t="s">
        <v>121</v>
      </c>
      <c r="K359" s="404" t="s">
        <v>2451</v>
      </c>
      <c r="L359" s="453" t="s">
        <v>107</v>
      </c>
      <c r="M359" s="454"/>
      <c r="N359" s="443" t="s">
        <v>44</v>
      </c>
      <c r="O359" s="987">
        <v>57</v>
      </c>
      <c r="P359" s="987"/>
      <c r="Q359" s="1712" t="s">
        <v>3954</v>
      </c>
      <c r="R359" s="1712" t="s">
        <v>34</v>
      </c>
      <c r="S359" s="1712" t="s">
        <v>3955</v>
      </c>
      <c r="T359" s="1712" t="s">
        <v>3956</v>
      </c>
      <c r="U359" s="1712"/>
      <c r="V359" s="1712" t="s">
        <v>3957</v>
      </c>
      <c r="W359" s="1477">
        <v>39448</v>
      </c>
      <c r="X359" s="1617" t="s">
        <v>2493</v>
      </c>
      <c r="Y359" s="1939">
        <f ca="1">DATEDIF(L360,$Y$8,"Y")</f>
        <v>39</v>
      </c>
    </row>
    <row r="360" spans="1:25" ht="15" thickBot="1" x14ac:dyDescent="0.25">
      <c r="A360" s="869"/>
      <c r="B360" s="1523"/>
      <c r="C360" s="1495" t="s">
        <v>4655</v>
      </c>
      <c r="D360" s="1098" t="str">
        <f>SDM!F393</f>
        <v>01/10/2018</v>
      </c>
      <c r="E360" s="445" t="s">
        <v>849</v>
      </c>
      <c r="F360" s="403"/>
      <c r="G360" s="403"/>
      <c r="H360" s="462"/>
      <c r="I360" s="462"/>
      <c r="J360" s="462" t="s">
        <v>168</v>
      </c>
      <c r="K360" s="410"/>
      <c r="L360" s="468">
        <v>29766</v>
      </c>
      <c r="M360" s="469"/>
      <c r="N360" s="890" t="s">
        <v>49</v>
      </c>
      <c r="O360" s="987">
        <v>58</v>
      </c>
      <c r="P360" s="987"/>
      <c r="Q360" s="1483"/>
      <c r="R360" s="1483"/>
      <c r="S360" s="1483"/>
      <c r="T360" s="1483"/>
      <c r="U360" s="1483"/>
      <c r="V360" s="1483"/>
      <c r="W360" s="1477"/>
      <c r="X360" s="1617"/>
      <c r="Y360" s="1940"/>
    </row>
    <row r="361" spans="1:25" ht="14.25" x14ac:dyDescent="0.2">
      <c r="A361" s="636" t="s">
        <v>720</v>
      </c>
      <c r="B361" s="1521">
        <v>22</v>
      </c>
      <c r="C361" s="1515" t="s">
        <v>851</v>
      </c>
      <c r="D361" s="543" t="s">
        <v>2450</v>
      </c>
      <c r="E361" s="452" t="s">
        <v>341</v>
      </c>
      <c r="F361" s="402">
        <f ca="1">DATEDIF(W361,$N$5,"Y")</f>
        <v>14</v>
      </c>
      <c r="G361" s="402">
        <f ca="1">DATEDIF(W361,$N$5,"YM")</f>
        <v>8</v>
      </c>
      <c r="H361" s="560"/>
      <c r="I361" s="452"/>
      <c r="J361" s="452" t="s">
        <v>121</v>
      </c>
      <c r="K361" s="404" t="s">
        <v>2484</v>
      </c>
      <c r="L361" s="531" t="s">
        <v>54</v>
      </c>
      <c r="M361" s="454"/>
      <c r="N361" s="443" t="s">
        <v>44</v>
      </c>
      <c r="O361" s="987">
        <v>59</v>
      </c>
      <c r="P361" s="987"/>
      <c r="Q361" s="1709" t="s">
        <v>3966</v>
      </c>
      <c r="R361" s="1709" t="s">
        <v>50</v>
      </c>
      <c r="S361" s="1709" t="s">
        <v>3967</v>
      </c>
      <c r="T361" s="1709" t="s">
        <v>3968</v>
      </c>
      <c r="U361" s="1709"/>
      <c r="V361" s="1709" t="s">
        <v>3969</v>
      </c>
      <c r="W361" s="1477">
        <v>38808</v>
      </c>
      <c r="X361" s="1617" t="s">
        <v>2493</v>
      </c>
      <c r="Y361" s="1939">
        <f ca="1">DATEDIF(L362,$Y$8,"Y")</f>
        <v>37</v>
      </c>
    </row>
    <row r="362" spans="1:25" ht="15" thickBot="1" x14ac:dyDescent="0.25">
      <c r="A362" s="869"/>
      <c r="B362" s="1523"/>
      <c r="C362" s="1495" t="s">
        <v>4656</v>
      </c>
      <c r="D362" s="1098" t="str">
        <f>SDM!F392</f>
        <v>01/10/2018</v>
      </c>
      <c r="E362" s="470" t="s">
        <v>4651</v>
      </c>
      <c r="F362" s="403"/>
      <c r="G362" s="403"/>
      <c r="H362" s="1090"/>
      <c r="I362" s="462"/>
      <c r="J362" s="462" t="s">
        <v>343</v>
      </c>
      <c r="K362" s="410"/>
      <c r="L362" s="467">
        <v>30430</v>
      </c>
      <c r="M362" s="469"/>
      <c r="N362" s="890" t="s">
        <v>49</v>
      </c>
      <c r="O362" s="987">
        <v>60</v>
      </c>
      <c r="P362" s="987"/>
      <c r="Q362" s="1711"/>
      <c r="R362" s="1711"/>
      <c r="S362" s="1711"/>
      <c r="T362" s="1711"/>
      <c r="U362" s="1711"/>
      <c r="V362" s="1711"/>
      <c r="W362" s="1477"/>
      <c r="X362" s="1617"/>
      <c r="Y362" s="1940"/>
    </row>
    <row r="363" spans="1:25" ht="14.25" x14ac:dyDescent="0.2">
      <c r="A363" s="636" t="s">
        <v>724</v>
      </c>
      <c r="B363" s="1521">
        <v>23</v>
      </c>
      <c r="C363" s="1093" t="s">
        <v>832</v>
      </c>
      <c r="D363" s="1506" t="s">
        <v>2450</v>
      </c>
      <c r="E363" s="457" t="s">
        <v>833</v>
      </c>
      <c r="F363" s="402">
        <f ca="1">DATEDIF(W363,$N$5,"Y")</f>
        <v>23</v>
      </c>
      <c r="G363" s="402">
        <f ca="1">DATEDIF(W363,$N$5,"YM")</f>
        <v>9</v>
      </c>
      <c r="H363" s="497" t="s">
        <v>40</v>
      </c>
      <c r="I363" s="457"/>
      <c r="J363" s="457" t="s">
        <v>834</v>
      </c>
      <c r="K363" s="405" t="s">
        <v>355</v>
      </c>
      <c r="L363" s="405" t="s">
        <v>54</v>
      </c>
      <c r="M363" s="459"/>
      <c r="N363" s="443" t="s">
        <v>44</v>
      </c>
      <c r="O363" s="987">
        <v>43</v>
      </c>
      <c r="P363" s="987"/>
      <c r="Q363" s="1709" t="s">
        <v>3926</v>
      </c>
      <c r="R363" s="1709" t="s">
        <v>50</v>
      </c>
      <c r="S363" s="1709" t="s">
        <v>3927</v>
      </c>
      <c r="T363" s="1709" t="s">
        <v>3928</v>
      </c>
      <c r="U363" s="1709"/>
      <c r="V363" s="1709" t="s">
        <v>3929</v>
      </c>
      <c r="W363" s="1477">
        <v>35490</v>
      </c>
      <c r="X363" s="1617" t="s">
        <v>2493</v>
      </c>
      <c r="Y363" s="1939">
        <f ca="1">DATEDIF(L364,$Y$8,"Y")</f>
        <v>50</v>
      </c>
    </row>
    <row r="364" spans="1:25" ht="15" thickBot="1" x14ac:dyDescent="0.25">
      <c r="A364" s="869"/>
      <c r="B364" s="1523"/>
      <c r="C364" s="1514" t="s">
        <v>4652</v>
      </c>
      <c r="D364" s="451" t="str">
        <f>SDM!F229</f>
        <v>01/04/2019</v>
      </c>
      <c r="E364" s="562" t="s">
        <v>330</v>
      </c>
      <c r="F364" s="403"/>
      <c r="G364" s="403"/>
      <c r="H364" s="1095"/>
      <c r="I364" s="446"/>
      <c r="J364" s="446" t="s">
        <v>835</v>
      </c>
      <c r="K364" s="403"/>
      <c r="L364" s="447">
        <v>25851</v>
      </c>
      <c r="M364" s="448"/>
      <c r="N364" s="890" t="s">
        <v>49</v>
      </c>
      <c r="O364" s="987">
        <v>44</v>
      </c>
      <c r="P364" s="987"/>
      <c r="Q364" s="1711"/>
      <c r="R364" s="1711"/>
      <c r="S364" s="1711"/>
      <c r="T364" s="1711"/>
      <c r="U364" s="1711"/>
      <c r="V364" s="1711"/>
      <c r="W364" s="1477"/>
      <c r="X364" s="1617"/>
      <c r="Y364" s="1940"/>
    </row>
    <row r="365" spans="1:25" ht="14.25" x14ac:dyDescent="0.2">
      <c r="A365" s="636" t="s">
        <v>728</v>
      </c>
      <c r="B365" s="1521">
        <v>24</v>
      </c>
      <c r="C365" s="1472" t="s">
        <v>863</v>
      </c>
      <c r="D365" s="1506" t="s">
        <v>2450</v>
      </c>
      <c r="E365" s="452" t="s">
        <v>636</v>
      </c>
      <c r="F365" s="402">
        <f ca="1">DATEDIF(W365,$N$5,"Y")</f>
        <v>14</v>
      </c>
      <c r="G365" s="402">
        <f ca="1">DATEDIF(W365,$N$5,"YM")</f>
        <v>8</v>
      </c>
      <c r="H365" s="537"/>
      <c r="I365" s="452"/>
      <c r="J365" s="452" t="s">
        <v>478</v>
      </c>
      <c r="K365" s="404" t="s">
        <v>2457</v>
      </c>
      <c r="L365" s="531" t="s">
        <v>865</v>
      </c>
      <c r="M365" s="454"/>
      <c r="N365" s="443" t="s">
        <v>44</v>
      </c>
      <c r="O365" s="987">
        <v>55</v>
      </c>
      <c r="P365" s="987"/>
      <c r="Q365" s="1709" t="s">
        <v>3978</v>
      </c>
      <c r="R365" s="1709" t="s">
        <v>50</v>
      </c>
      <c r="S365" s="1709" t="s">
        <v>3979</v>
      </c>
      <c r="T365" s="1709" t="s">
        <v>3980</v>
      </c>
      <c r="U365" s="1709"/>
      <c r="V365" s="1709" t="s">
        <v>3981</v>
      </c>
      <c r="W365" s="1477">
        <v>38808</v>
      </c>
      <c r="X365" s="1617" t="s">
        <v>2493</v>
      </c>
      <c r="Y365" s="1939">
        <f ca="1">DATEDIF(L366,$Y$8,"Y")</f>
        <v>36</v>
      </c>
    </row>
    <row r="366" spans="1:25" ht="15" thickBot="1" x14ac:dyDescent="0.25">
      <c r="A366" s="869"/>
      <c r="B366" s="1523"/>
      <c r="C366" s="1556" t="s">
        <v>866</v>
      </c>
      <c r="D366" s="1098" t="str">
        <f>SDM!F149</f>
        <v>01/04/2019</v>
      </c>
      <c r="E366" s="470" t="s">
        <v>5225</v>
      </c>
      <c r="F366" s="403"/>
      <c r="G366" s="403"/>
      <c r="H366" s="464"/>
      <c r="I366" s="457"/>
      <c r="J366" s="446" t="s">
        <v>343</v>
      </c>
      <c r="K366" s="405"/>
      <c r="L366" s="468">
        <v>30825</v>
      </c>
      <c r="M366" s="459"/>
      <c r="N366" s="890" t="s">
        <v>49</v>
      </c>
      <c r="O366" s="987">
        <v>56</v>
      </c>
      <c r="P366" s="987"/>
      <c r="Q366" s="1711"/>
      <c r="R366" s="1711"/>
      <c r="S366" s="1711"/>
      <c r="T366" s="1711"/>
      <c r="U366" s="1711"/>
      <c r="V366" s="1711"/>
      <c r="W366" s="1477"/>
      <c r="X366" s="1617"/>
      <c r="Y366" s="1940"/>
    </row>
    <row r="367" spans="1:25" s="805" customFormat="1" ht="14.25" x14ac:dyDescent="0.2">
      <c r="A367" s="636" t="s">
        <v>733</v>
      </c>
      <c r="B367" s="1521">
        <v>25</v>
      </c>
      <c r="C367" s="1093" t="s">
        <v>860</v>
      </c>
      <c r="D367" s="1506" t="s">
        <v>2450</v>
      </c>
      <c r="E367" s="452" t="s">
        <v>341</v>
      </c>
      <c r="F367" s="402">
        <f ca="1">DATEDIF(W367,$N$5,"Y")</f>
        <v>14</v>
      </c>
      <c r="G367" s="402">
        <f ca="1">DATEDIF(W367,$N$5,"YM")</f>
        <v>8</v>
      </c>
      <c r="H367" s="464"/>
      <c r="I367" s="457"/>
      <c r="J367" s="457" t="s">
        <v>121</v>
      </c>
      <c r="K367" s="407" t="s">
        <v>2457</v>
      </c>
      <c r="L367" s="458" t="s">
        <v>54</v>
      </c>
      <c r="M367" s="459"/>
      <c r="N367" s="443" t="s">
        <v>44</v>
      </c>
      <c r="O367" s="987">
        <v>53</v>
      </c>
      <c r="P367" s="987"/>
      <c r="Q367" s="1482" t="s">
        <v>3974</v>
      </c>
      <c r="R367" s="1482" t="s">
        <v>50</v>
      </c>
      <c r="S367" s="1482" t="s">
        <v>3975</v>
      </c>
      <c r="T367" s="1482" t="s">
        <v>3976</v>
      </c>
      <c r="U367" s="1482"/>
      <c r="V367" s="1482" t="s">
        <v>3977</v>
      </c>
      <c r="W367" s="1477">
        <v>38808</v>
      </c>
      <c r="X367" s="1617" t="s">
        <v>2493</v>
      </c>
      <c r="Y367" s="1939">
        <f ca="1">DATEDIF(L368,$Y$8,"Y")</f>
        <v>37</v>
      </c>
    </row>
    <row r="368" spans="1:25" ht="15" thickBot="1" x14ac:dyDescent="0.25">
      <c r="A368" s="869"/>
      <c r="B368" s="1523"/>
      <c r="C368" s="1495" t="s">
        <v>861</v>
      </c>
      <c r="D368" s="1098" t="str">
        <f>SDM!F394</f>
        <v>01/04/2019</v>
      </c>
      <c r="E368" s="470" t="s">
        <v>5056</v>
      </c>
      <c r="F368" s="403"/>
      <c r="G368" s="403"/>
      <c r="H368" s="1096"/>
      <c r="I368" s="462"/>
      <c r="J368" s="462" t="s">
        <v>343</v>
      </c>
      <c r="K368" s="410"/>
      <c r="L368" s="467">
        <v>30301</v>
      </c>
      <c r="M368" s="469"/>
      <c r="N368" s="890" t="s">
        <v>49</v>
      </c>
      <c r="O368" s="987">
        <v>54</v>
      </c>
      <c r="P368" s="987"/>
      <c r="Q368" s="1483"/>
      <c r="R368" s="1483"/>
      <c r="S368" s="1483"/>
      <c r="T368" s="1483"/>
      <c r="U368" s="1483"/>
      <c r="V368" s="1483"/>
      <c r="W368" s="1477"/>
      <c r="X368" s="1617"/>
      <c r="Y368" s="1940"/>
    </row>
    <row r="369" spans="1:25" ht="14.25" x14ac:dyDescent="0.2">
      <c r="A369" s="636" t="s">
        <v>737</v>
      </c>
      <c r="B369" s="1521">
        <v>26</v>
      </c>
      <c r="C369" s="1093" t="s">
        <v>853</v>
      </c>
      <c r="D369" s="1506" t="s">
        <v>2450</v>
      </c>
      <c r="E369" s="485" t="s">
        <v>2283</v>
      </c>
      <c r="F369" s="402">
        <f ca="1">DATEDIF(W369,$N$5,"Y")</f>
        <v>9</v>
      </c>
      <c r="G369" s="402">
        <f ca="1">DATEDIF(W369,$N$5,"YM")</f>
        <v>11</v>
      </c>
      <c r="H369" s="556"/>
      <c r="I369" s="457"/>
      <c r="J369" s="452" t="s">
        <v>854</v>
      </c>
      <c r="K369" s="407" t="s">
        <v>2458</v>
      </c>
      <c r="L369" s="458" t="s">
        <v>489</v>
      </c>
      <c r="M369" s="459"/>
      <c r="N369" s="443" t="s">
        <v>44</v>
      </c>
      <c r="O369" s="987">
        <v>47</v>
      </c>
      <c r="P369" s="987"/>
      <c r="Q369" s="1712" t="s">
        <v>3946</v>
      </c>
      <c r="R369" s="1712" t="s">
        <v>50</v>
      </c>
      <c r="S369" s="1712" t="s">
        <v>3947</v>
      </c>
      <c r="T369" s="1712" t="s">
        <v>3948</v>
      </c>
      <c r="U369" s="1712"/>
      <c r="V369" s="1712" t="s">
        <v>3949</v>
      </c>
      <c r="W369" s="1477">
        <v>40544</v>
      </c>
      <c r="X369" s="1617" t="s">
        <v>2493</v>
      </c>
      <c r="Y369" s="1939">
        <f ca="1">DATEDIF(L370,$Y$8,"Y")</f>
        <v>33</v>
      </c>
    </row>
    <row r="370" spans="1:25" ht="15" thickBot="1" x14ac:dyDescent="0.25">
      <c r="A370" s="869"/>
      <c r="B370" s="1523"/>
      <c r="C370" s="1093" t="s">
        <v>4657</v>
      </c>
      <c r="D370" s="1098" t="str">
        <f>SDM!F395</f>
        <v>01/04/2019</v>
      </c>
      <c r="E370" s="466" t="s">
        <v>5056</v>
      </c>
      <c r="F370" s="403"/>
      <c r="G370" s="403"/>
      <c r="H370" s="556"/>
      <c r="I370" s="457"/>
      <c r="J370" s="457" t="s">
        <v>855</v>
      </c>
      <c r="K370" s="405"/>
      <c r="L370" s="455">
        <v>31956</v>
      </c>
      <c r="M370" s="459"/>
      <c r="N370" s="637" t="s">
        <v>49</v>
      </c>
      <c r="O370" s="987">
        <v>48</v>
      </c>
      <c r="P370" s="987"/>
      <c r="Q370" s="1483"/>
      <c r="R370" s="1483"/>
      <c r="S370" s="1483"/>
      <c r="T370" s="1483"/>
      <c r="U370" s="1483"/>
      <c r="V370" s="1483"/>
      <c r="W370" s="1477"/>
      <c r="X370" s="1617"/>
      <c r="Y370" s="1940"/>
    </row>
    <row r="371" spans="1:25" ht="14.25" x14ac:dyDescent="0.2">
      <c r="A371" s="636" t="s">
        <v>738</v>
      </c>
      <c r="B371" s="1521">
        <v>27</v>
      </c>
      <c r="C371" s="1472" t="s">
        <v>5614</v>
      </c>
      <c r="D371" s="1506" t="s">
        <v>2450</v>
      </c>
      <c r="E371" s="452" t="s">
        <v>2283</v>
      </c>
      <c r="F371" s="402">
        <f ca="1">DATEDIF(W371,$N$5,"Y")</f>
        <v>14</v>
      </c>
      <c r="G371" s="402">
        <f ca="1">DATEDIF(W371,$N$5,"YM")</f>
        <v>8</v>
      </c>
      <c r="H371" s="536" t="s">
        <v>350</v>
      </c>
      <c r="I371" s="452"/>
      <c r="J371" s="452" t="s">
        <v>854</v>
      </c>
      <c r="K371" s="453">
        <v>2019</v>
      </c>
      <c r="L371" s="453" t="s">
        <v>54</v>
      </c>
      <c r="M371" s="454"/>
      <c r="N371" s="443" t="s">
        <v>44</v>
      </c>
      <c r="O371" s="987">
        <v>51</v>
      </c>
      <c r="P371" s="987"/>
      <c r="Q371" s="1709" t="s">
        <v>3970</v>
      </c>
      <c r="R371" s="1709" t="s">
        <v>50</v>
      </c>
      <c r="S371" s="1709" t="s">
        <v>3971</v>
      </c>
      <c r="T371" s="1709" t="s">
        <v>3972</v>
      </c>
      <c r="U371" s="1709"/>
      <c r="V371" s="1709" t="s">
        <v>3973</v>
      </c>
      <c r="W371" s="1477">
        <v>38808</v>
      </c>
      <c r="X371" s="1617" t="s">
        <v>2493</v>
      </c>
      <c r="Y371" s="1939">
        <f ca="1">DATEDIF(L372,$Y$8,"Y")</f>
        <v>42</v>
      </c>
    </row>
    <row r="372" spans="1:25" ht="15" thickBot="1" x14ac:dyDescent="0.25">
      <c r="A372" s="869"/>
      <c r="B372" s="1523"/>
      <c r="C372" s="1495" t="s">
        <v>858</v>
      </c>
      <c r="D372" s="1098" t="str">
        <f>SDM!F296</f>
        <v>01/04/2019</v>
      </c>
      <c r="E372" s="470" t="s">
        <v>5613</v>
      </c>
      <c r="F372" s="403"/>
      <c r="G372" s="403"/>
      <c r="H372" s="1097"/>
      <c r="I372" s="462"/>
      <c r="J372" s="457" t="s">
        <v>855</v>
      </c>
      <c r="K372" s="410"/>
      <c r="L372" s="468">
        <v>28544</v>
      </c>
      <c r="M372" s="469"/>
      <c r="N372" s="890" t="s">
        <v>49</v>
      </c>
      <c r="O372" s="987">
        <v>52</v>
      </c>
      <c r="P372" s="987"/>
      <c r="Q372" s="1711"/>
      <c r="R372" s="1711"/>
      <c r="S372" s="1711"/>
      <c r="T372" s="1711"/>
      <c r="U372" s="1711"/>
      <c r="V372" s="1711"/>
      <c r="W372" s="1477"/>
      <c r="X372" s="1617"/>
      <c r="Y372" s="1940"/>
    </row>
    <row r="373" spans="1:25" ht="14.25" x14ac:dyDescent="0.2">
      <c r="A373" s="636" t="s">
        <v>741</v>
      </c>
      <c r="B373" s="1521">
        <v>28</v>
      </c>
      <c r="C373" s="1093" t="s">
        <v>5354</v>
      </c>
      <c r="D373" s="1506" t="s">
        <v>2450</v>
      </c>
      <c r="E373" s="920" t="s">
        <v>2283</v>
      </c>
      <c r="F373" s="402">
        <f ca="1">DATEDIF(W373,$N$5,"Y")</f>
        <v>18</v>
      </c>
      <c r="G373" s="402">
        <f ca="1">DATEDIF(W373,$N$5,"YM")</f>
        <v>10</v>
      </c>
      <c r="H373" s="497"/>
      <c r="I373" s="457"/>
      <c r="J373" s="452" t="s">
        <v>121</v>
      </c>
      <c r="K373" s="405"/>
      <c r="L373" s="453" t="s">
        <v>54</v>
      </c>
      <c r="M373" s="459"/>
      <c r="N373" s="443" t="s">
        <v>44</v>
      </c>
      <c r="O373" s="987"/>
      <c r="P373" s="987"/>
      <c r="Q373" s="1706"/>
      <c r="R373" s="1706"/>
      <c r="S373" s="1706"/>
      <c r="T373" s="1706"/>
      <c r="U373" s="1706"/>
      <c r="V373" s="1706"/>
      <c r="W373" s="1477">
        <v>37288</v>
      </c>
      <c r="X373" s="1617" t="s">
        <v>2494</v>
      </c>
      <c r="Y373" s="1939">
        <f ca="1">DATEDIF(L374,$Y$8,"Y")</f>
        <v>47</v>
      </c>
    </row>
    <row r="374" spans="1:25" ht="15" thickBot="1" x14ac:dyDescent="0.25">
      <c r="A374" s="869"/>
      <c r="B374" s="1523"/>
      <c r="C374" s="1093" t="s">
        <v>5355</v>
      </c>
      <c r="D374" s="1505" t="str">
        <f>SDM!F396</f>
        <v>01/10/2016</v>
      </c>
      <c r="E374" s="466"/>
      <c r="F374" s="403"/>
      <c r="G374" s="403"/>
      <c r="H374" s="497"/>
      <c r="I374" s="457"/>
      <c r="J374" s="462" t="s">
        <v>270</v>
      </c>
      <c r="K374" s="405"/>
      <c r="L374" s="458">
        <v>26723</v>
      </c>
      <c r="M374" s="459"/>
      <c r="N374" s="890" t="s">
        <v>49</v>
      </c>
      <c r="O374" s="987"/>
      <c r="P374" s="987"/>
      <c r="Q374" s="1706"/>
      <c r="R374" s="1706"/>
      <c r="S374" s="1706"/>
      <c r="T374" s="1706"/>
      <c r="U374" s="1706"/>
      <c r="V374" s="1706"/>
      <c r="W374" s="1477"/>
      <c r="X374" s="1617"/>
      <c r="Y374" s="1940"/>
    </row>
    <row r="375" spans="1:25" ht="14.25" x14ac:dyDescent="0.2">
      <c r="A375" s="636" t="s">
        <v>745</v>
      </c>
      <c r="B375" s="1521">
        <v>29</v>
      </c>
      <c r="C375" s="1472" t="s">
        <v>885</v>
      </c>
      <c r="D375" s="1506" t="s">
        <v>2450</v>
      </c>
      <c r="E375" s="557" t="s">
        <v>5640</v>
      </c>
      <c r="F375" s="402">
        <f ca="1">DATEDIF(W375,$N$5,"Y")</f>
        <v>14</v>
      </c>
      <c r="G375" s="402">
        <f ca="1">DATEDIF(W375,$N$5,"YM")</f>
        <v>8</v>
      </c>
      <c r="H375" s="497"/>
      <c r="I375" s="457"/>
      <c r="J375" s="556" t="s">
        <v>478</v>
      </c>
      <c r="K375" s="409" t="s">
        <v>2459</v>
      </c>
      <c r="L375" s="531" t="s">
        <v>54</v>
      </c>
      <c r="M375" s="459"/>
      <c r="N375" s="443" t="s">
        <v>44</v>
      </c>
      <c r="O375" s="987">
        <v>9</v>
      </c>
      <c r="P375" s="987"/>
      <c r="Q375" s="1712" t="s">
        <v>4006</v>
      </c>
      <c r="R375" s="1712" t="s">
        <v>34</v>
      </c>
      <c r="S375" s="1712" t="s">
        <v>4007</v>
      </c>
      <c r="T375" s="1712" t="s">
        <v>4008</v>
      </c>
      <c r="U375" s="1712"/>
      <c r="V375" s="1712" t="s">
        <v>4009</v>
      </c>
      <c r="W375" s="1477">
        <v>38808</v>
      </c>
      <c r="X375" s="1617" t="s">
        <v>2493</v>
      </c>
      <c r="Y375" s="1939">
        <f ca="1">DATEDIF(L376,$Y$8,"Y")</f>
        <v>45</v>
      </c>
    </row>
    <row r="376" spans="1:25" ht="15" thickBot="1" x14ac:dyDescent="0.25">
      <c r="A376" s="869"/>
      <c r="B376" s="1523"/>
      <c r="C376" s="1093" t="s">
        <v>886</v>
      </c>
      <c r="D376" s="1505" t="str">
        <f>SDM!F151</f>
        <v>01/10/2019</v>
      </c>
      <c r="E376" s="569" t="s">
        <v>2474</v>
      </c>
      <c r="F376" s="403"/>
      <c r="G376" s="403"/>
      <c r="H376" s="497"/>
      <c r="I376" s="457"/>
      <c r="J376" s="1058" t="s">
        <v>887</v>
      </c>
      <c r="K376" s="890"/>
      <c r="L376" s="467">
        <v>27711</v>
      </c>
      <c r="M376" s="459"/>
      <c r="N376" s="890" t="s">
        <v>49</v>
      </c>
      <c r="O376" s="987">
        <v>10</v>
      </c>
      <c r="P376" s="987"/>
      <c r="Q376" s="1483"/>
      <c r="R376" s="1483"/>
      <c r="S376" s="1483"/>
      <c r="T376" s="1483"/>
      <c r="U376" s="1483"/>
      <c r="V376" s="1483"/>
      <c r="W376" s="1477"/>
      <c r="X376" s="1617"/>
      <c r="Y376" s="1940"/>
    </row>
    <row r="377" spans="1:25" ht="14.25" x14ac:dyDescent="0.2">
      <c r="A377" s="636" t="s">
        <v>750</v>
      </c>
      <c r="B377" s="1521">
        <v>30</v>
      </c>
      <c r="C377" s="1472" t="s">
        <v>2402</v>
      </c>
      <c r="D377" s="1506" t="s">
        <v>2450</v>
      </c>
      <c r="E377" s="452" t="s">
        <v>943</v>
      </c>
      <c r="F377" s="402">
        <f ca="1">DATEDIF(W377,$N$5,"Y")</f>
        <v>14</v>
      </c>
      <c r="G377" s="402">
        <f ca="1">DATEDIF(W377,$N$5,"YM")</f>
        <v>8</v>
      </c>
      <c r="H377" s="536" t="s">
        <v>350</v>
      </c>
      <c r="I377" s="452"/>
      <c r="J377" s="452" t="s">
        <v>874</v>
      </c>
      <c r="K377" s="453" t="s">
        <v>53</v>
      </c>
      <c r="L377" s="453" t="s">
        <v>403</v>
      </c>
      <c r="M377" s="454"/>
      <c r="N377" s="443" t="s">
        <v>44</v>
      </c>
      <c r="O377" s="987">
        <v>1</v>
      </c>
      <c r="P377" s="987"/>
      <c r="Q377" s="1712" t="s">
        <v>3990</v>
      </c>
      <c r="R377" s="1712" t="s">
        <v>34</v>
      </c>
      <c r="S377" s="1712" t="s">
        <v>3991</v>
      </c>
      <c r="T377" s="1712" t="s">
        <v>3992</v>
      </c>
      <c r="U377" s="1712"/>
      <c r="V377" s="1712" t="s">
        <v>3993</v>
      </c>
      <c r="W377" s="1477">
        <v>38808</v>
      </c>
      <c r="X377" s="1617" t="s">
        <v>2493</v>
      </c>
      <c r="Y377" s="1939">
        <f ca="1">DATEDIF(L378,$Y$8,"Y")</f>
        <v>41</v>
      </c>
    </row>
    <row r="378" spans="1:25" ht="15" thickBot="1" x14ac:dyDescent="0.25">
      <c r="A378" s="869"/>
      <c r="B378" s="1523"/>
      <c r="C378" s="1495" t="s">
        <v>875</v>
      </c>
      <c r="D378" s="1098" t="str">
        <f>SDM!F400</f>
        <v>01/10/2019</v>
      </c>
      <c r="E378" s="470" t="s">
        <v>490</v>
      </c>
      <c r="F378" s="403"/>
      <c r="G378" s="403"/>
      <c r="H378" s="1097"/>
      <c r="I378" s="462"/>
      <c r="J378" s="462" t="s">
        <v>343</v>
      </c>
      <c r="K378" s="410"/>
      <c r="L378" s="468">
        <v>28876</v>
      </c>
      <c r="M378" s="469"/>
      <c r="N378" s="1104" t="s">
        <v>49</v>
      </c>
      <c r="O378" s="987">
        <v>2</v>
      </c>
      <c r="P378" s="987"/>
      <c r="Q378" s="1483"/>
      <c r="R378" s="1483"/>
      <c r="S378" s="1483"/>
      <c r="T378" s="1483"/>
      <c r="U378" s="1483"/>
      <c r="V378" s="1483"/>
      <c r="W378" s="1477"/>
      <c r="X378" s="1617"/>
      <c r="Y378" s="1940"/>
    </row>
    <row r="379" spans="1:25" ht="14.25" x14ac:dyDescent="0.2">
      <c r="A379" s="636" t="s">
        <v>751</v>
      </c>
      <c r="B379" s="1521">
        <v>31</v>
      </c>
      <c r="C379" s="1472" t="s">
        <v>880</v>
      </c>
      <c r="D379" s="1506" t="s">
        <v>2450</v>
      </c>
      <c r="E379" s="452" t="s">
        <v>943</v>
      </c>
      <c r="F379" s="402">
        <f ca="1">DATEDIF(W379,$N$5,"Y")</f>
        <v>20</v>
      </c>
      <c r="G379" s="402">
        <f ca="1">DATEDIF(W379,$N$5,"YM")</f>
        <v>9</v>
      </c>
      <c r="H379" s="552" t="s">
        <v>40</v>
      </c>
      <c r="I379" s="452"/>
      <c r="J379" s="452" t="s">
        <v>121</v>
      </c>
      <c r="K379" s="453" t="s">
        <v>406</v>
      </c>
      <c r="L379" s="453" t="s">
        <v>107</v>
      </c>
      <c r="M379" s="454"/>
      <c r="N379" s="443" t="s">
        <v>44</v>
      </c>
      <c r="O379" s="987">
        <v>5</v>
      </c>
      <c r="P379" s="987"/>
      <c r="Q379" s="1712" t="s">
        <v>3998</v>
      </c>
      <c r="R379" s="1712" t="s">
        <v>50</v>
      </c>
      <c r="S379" s="1712" t="s">
        <v>3999</v>
      </c>
      <c r="T379" s="1712" t="s">
        <v>4000</v>
      </c>
      <c r="U379" s="1712"/>
      <c r="V379" s="1712" t="s">
        <v>4001</v>
      </c>
      <c r="W379" s="1477">
        <v>36586</v>
      </c>
      <c r="X379" s="1617" t="s">
        <v>2494</v>
      </c>
      <c r="Y379" s="1939">
        <f ca="1">DATEDIF(L380,$Y$8,"Y")</f>
        <v>41</v>
      </c>
    </row>
    <row r="380" spans="1:25" ht="15" thickBot="1" x14ac:dyDescent="0.25">
      <c r="A380" s="869"/>
      <c r="B380" s="1523"/>
      <c r="C380" s="1495" t="s">
        <v>881</v>
      </c>
      <c r="D380" s="1098" t="str">
        <f>SDM!F399</f>
        <v>01/10/2019</v>
      </c>
      <c r="E380" s="470" t="s">
        <v>490</v>
      </c>
      <c r="F380" s="403"/>
      <c r="G380" s="403"/>
      <c r="H380" s="1107"/>
      <c r="I380" s="462"/>
      <c r="J380" s="462" t="s">
        <v>343</v>
      </c>
      <c r="K380" s="410"/>
      <c r="L380" s="468">
        <v>29175</v>
      </c>
      <c r="M380" s="469"/>
      <c r="N380" s="1104" t="s">
        <v>49</v>
      </c>
      <c r="O380" s="987">
        <v>6</v>
      </c>
      <c r="P380" s="987"/>
      <c r="Q380" s="1483"/>
      <c r="R380" s="1483"/>
      <c r="S380" s="1483"/>
      <c r="T380" s="1483"/>
      <c r="U380" s="1483"/>
      <c r="V380" s="1483"/>
      <c r="W380" s="1477"/>
      <c r="X380" s="1617"/>
      <c r="Y380" s="1940"/>
    </row>
    <row r="381" spans="1:25" ht="14.25" x14ac:dyDescent="0.2">
      <c r="A381" s="636" t="s">
        <v>754</v>
      </c>
      <c r="B381" s="1521">
        <v>32</v>
      </c>
      <c r="C381" s="1472" t="s">
        <v>4929</v>
      </c>
      <c r="D381" s="1506" t="s">
        <v>2450</v>
      </c>
      <c r="E381" s="1539" t="s">
        <v>2283</v>
      </c>
      <c r="F381" s="402">
        <f ca="1">DATEDIF(W381,$N$5,"Y")</f>
        <v>20</v>
      </c>
      <c r="G381" s="402">
        <f ca="1">DATEDIF(W381,$N$5,"YM")</f>
        <v>9</v>
      </c>
      <c r="H381" s="512" t="s">
        <v>40</v>
      </c>
      <c r="I381" s="452"/>
      <c r="J381" s="452" t="s">
        <v>238</v>
      </c>
      <c r="K381" s="404" t="s">
        <v>2415</v>
      </c>
      <c r="L381" s="531" t="s">
        <v>88</v>
      </c>
      <c r="M381" s="454"/>
      <c r="N381" s="443" t="s">
        <v>44</v>
      </c>
      <c r="O381" s="987">
        <v>7</v>
      </c>
      <c r="P381" s="987"/>
      <c r="Q381" s="1709" t="s">
        <v>4002</v>
      </c>
      <c r="R381" s="1709" t="s">
        <v>50</v>
      </c>
      <c r="S381" s="1709" t="s">
        <v>4003</v>
      </c>
      <c r="T381" s="1709" t="s">
        <v>4004</v>
      </c>
      <c r="U381" s="1709"/>
      <c r="V381" s="1709" t="s">
        <v>4005</v>
      </c>
      <c r="W381" s="1477">
        <v>36586</v>
      </c>
      <c r="X381" s="1617" t="s">
        <v>2494</v>
      </c>
      <c r="Y381" s="1939">
        <f ca="1">DATEDIF(L382,$Y$8,"Y")</f>
        <v>37</v>
      </c>
    </row>
    <row r="382" spans="1:25" ht="15" thickBot="1" x14ac:dyDescent="0.25">
      <c r="A382" s="869"/>
      <c r="B382" s="1523"/>
      <c r="C382" s="1495" t="s">
        <v>883</v>
      </c>
      <c r="D382" s="1098" t="str">
        <f>SDM!F401</f>
        <v>01/10/2019</v>
      </c>
      <c r="E382" s="1108" t="s">
        <v>5056</v>
      </c>
      <c r="F382" s="403"/>
      <c r="G382" s="403"/>
      <c r="H382" s="1058"/>
      <c r="I382" s="462"/>
      <c r="J382" s="462" t="s">
        <v>168</v>
      </c>
      <c r="K382" s="410"/>
      <c r="L382" s="467">
        <v>30336</v>
      </c>
      <c r="M382" s="469"/>
      <c r="N382" s="890" t="s">
        <v>49</v>
      </c>
      <c r="O382" s="987">
        <v>8</v>
      </c>
      <c r="P382" s="987"/>
      <c r="Q382" s="1711"/>
      <c r="R382" s="1711"/>
      <c r="S382" s="1711"/>
      <c r="T382" s="1711"/>
      <c r="U382" s="1711"/>
      <c r="V382" s="1711"/>
      <c r="W382" s="1477"/>
      <c r="X382" s="1617"/>
      <c r="Y382" s="1940"/>
    </row>
    <row r="383" spans="1:25" ht="14.25" x14ac:dyDescent="0.2">
      <c r="A383" s="636" t="s">
        <v>757</v>
      </c>
      <c r="B383" s="1521">
        <v>33</v>
      </c>
      <c r="C383" s="1472" t="s">
        <v>868</v>
      </c>
      <c r="D383" s="1506" t="s">
        <v>2450</v>
      </c>
      <c r="E383" s="452" t="s">
        <v>341</v>
      </c>
      <c r="F383" s="402">
        <f ca="1">DATEDIF(W383,$N$5,"Y")</f>
        <v>21</v>
      </c>
      <c r="G383" s="402">
        <f ca="1">DATEDIF(W383,$N$5,"YM")</f>
        <v>9</v>
      </c>
      <c r="H383" s="536" t="s">
        <v>40</v>
      </c>
      <c r="I383" s="452"/>
      <c r="J383" s="452" t="s">
        <v>121</v>
      </c>
      <c r="K383" s="453" t="s">
        <v>151</v>
      </c>
      <c r="L383" s="453" t="s">
        <v>107</v>
      </c>
      <c r="M383" s="454"/>
      <c r="N383" s="443" t="s">
        <v>44</v>
      </c>
      <c r="O383" s="987">
        <v>57</v>
      </c>
      <c r="P383" s="987"/>
      <c r="Q383" s="1712" t="s">
        <v>3982</v>
      </c>
      <c r="R383" s="1712" t="s">
        <v>50</v>
      </c>
      <c r="S383" s="1712" t="s">
        <v>3983</v>
      </c>
      <c r="T383" s="1712" t="s">
        <v>3984</v>
      </c>
      <c r="U383" s="1712"/>
      <c r="V383" s="1712" t="s">
        <v>3985</v>
      </c>
      <c r="W383" s="1477">
        <v>36220</v>
      </c>
      <c r="X383" s="1617" t="s">
        <v>2494</v>
      </c>
      <c r="Y383" s="1939">
        <f ca="1">DATEDIF(L384,$Y$8,"Y")</f>
        <v>44</v>
      </c>
    </row>
    <row r="384" spans="1:25" ht="15" thickBot="1" x14ac:dyDescent="0.25">
      <c r="A384" s="869"/>
      <c r="B384" s="1523"/>
      <c r="C384" s="1495" t="s">
        <v>869</v>
      </c>
      <c r="D384" s="1098" t="str">
        <f>SDM!F398</f>
        <v>01/10/2019</v>
      </c>
      <c r="E384" s="470" t="s">
        <v>5056</v>
      </c>
      <c r="F384" s="403"/>
      <c r="G384" s="403"/>
      <c r="H384" s="1097"/>
      <c r="I384" s="462"/>
      <c r="J384" s="462" t="s">
        <v>343</v>
      </c>
      <c r="K384" s="410"/>
      <c r="L384" s="468">
        <v>27815</v>
      </c>
      <c r="M384" s="469"/>
      <c r="N384" s="890" t="s">
        <v>49</v>
      </c>
      <c r="O384" s="987">
        <v>58</v>
      </c>
      <c r="P384" s="987"/>
      <c r="Q384" s="1483"/>
      <c r="R384" s="1483"/>
      <c r="S384" s="1483"/>
      <c r="T384" s="1483"/>
      <c r="U384" s="1483"/>
      <c r="V384" s="1483"/>
      <c r="W384" s="1477"/>
      <c r="X384" s="1617"/>
      <c r="Y384" s="1940"/>
    </row>
    <row r="385" spans="1:25" ht="14.25" x14ac:dyDescent="0.2">
      <c r="A385" s="636" t="s">
        <v>760</v>
      </c>
      <c r="B385" s="1521">
        <v>34</v>
      </c>
      <c r="C385" s="1472" t="s">
        <v>828</v>
      </c>
      <c r="D385" s="1506" t="s">
        <v>2450</v>
      </c>
      <c r="E385" s="536" t="s">
        <v>4634</v>
      </c>
      <c r="F385" s="402">
        <f ca="1">DATEDIF(W385,$N$5,"Y")</f>
        <v>5</v>
      </c>
      <c r="G385" s="402">
        <f ca="1">DATEDIF(W385,$N$5,"YM")</f>
        <v>10</v>
      </c>
      <c r="H385" s="452" t="s">
        <v>40</v>
      </c>
      <c r="I385" s="536"/>
      <c r="J385" s="452" t="s">
        <v>444</v>
      </c>
      <c r="K385" s="404" t="s">
        <v>2458</v>
      </c>
      <c r="L385" s="531" t="s">
        <v>54</v>
      </c>
      <c r="M385" s="454"/>
      <c r="N385" s="443" t="s">
        <v>44</v>
      </c>
      <c r="O385" s="987">
        <v>41</v>
      </c>
      <c r="P385" s="987"/>
      <c r="Q385" s="1712" t="s">
        <v>3922</v>
      </c>
      <c r="R385" s="1712" t="s">
        <v>34</v>
      </c>
      <c r="S385" s="1712" t="s">
        <v>3923</v>
      </c>
      <c r="T385" s="1712" t="s">
        <v>3924</v>
      </c>
      <c r="U385" s="1712"/>
      <c r="V385" s="1712" t="s">
        <v>3925</v>
      </c>
      <c r="W385" s="1477">
        <v>42036</v>
      </c>
      <c r="X385" s="1617" t="s">
        <v>2494</v>
      </c>
      <c r="Y385" s="1939">
        <f ca="1">DATEDIF(L386,$Y$8,"Y")</f>
        <v>33</v>
      </c>
    </row>
    <row r="386" spans="1:25" ht="15" thickBot="1" x14ac:dyDescent="0.25">
      <c r="A386" s="869"/>
      <c r="B386" s="1523"/>
      <c r="C386" s="1495" t="s">
        <v>4519</v>
      </c>
      <c r="D386" s="1098" t="str">
        <f>SDM!F277</f>
        <v>01/10/2019</v>
      </c>
      <c r="E386" s="544" t="s">
        <v>4635</v>
      </c>
      <c r="F386" s="403"/>
      <c r="G386" s="403"/>
      <c r="H386" s="1101"/>
      <c r="I386" s="1097"/>
      <c r="J386" s="462" t="s">
        <v>688</v>
      </c>
      <c r="K386" s="410"/>
      <c r="L386" s="467" t="s">
        <v>830</v>
      </c>
      <c r="M386" s="469"/>
      <c r="N386" s="890" t="s">
        <v>49</v>
      </c>
      <c r="O386" s="987">
        <v>42</v>
      </c>
      <c r="P386" s="987"/>
      <c r="Q386" s="1483"/>
      <c r="R386" s="1483"/>
      <c r="S386" s="1483"/>
      <c r="T386" s="1483"/>
      <c r="U386" s="1483"/>
      <c r="V386" s="1483"/>
      <c r="W386" s="1477"/>
      <c r="X386" s="1617"/>
      <c r="Y386" s="1940"/>
    </row>
    <row r="387" spans="1:25" ht="14.25" x14ac:dyDescent="0.2">
      <c r="A387" s="636" t="s">
        <v>765</v>
      </c>
      <c r="B387" s="1521">
        <v>35</v>
      </c>
      <c r="C387" s="1093" t="s">
        <v>5549</v>
      </c>
      <c r="D387" s="1506" t="s">
        <v>2450</v>
      </c>
      <c r="E387" s="1697" t="s">
        <v>5559</v>
      </c>
      <c r="F387" s="402">
        <f ca="1">DATEDIF(W387,$N$5,"Y")</f>
        <v>14</v>
      </c>
      <c r="G387" s="402">
        <f ca="1">DATEDIF(W387,$N$5,"YM")</f>
        <v>2</v>
      </c>
      <c r="H387" s="497"/>
      <c r="I387" s="497"/>
      <c r="J387" s="464" t="s">
        <v>461</v>
      </c>
      <c r="K387" s="405">
        <v>2018</v>
      </c>
      <c r="L387" s="531" t="s">
        <v>403</v>
      </c>
      <c r="M387" s="459"/>
      <c r="N387" s="443" t="s">
        <v>44</v>
      </c>
      <c r="O387" s="987"/>
      <c r="P387" s="987"/>
      <c r="Q387" s="1706"/>
      <c r="R387" s="1706"/>
      <c r="S387" s="1706"/>
      <c r="T387" s="1706"/>
      <c r="U387" s="1706"/>
      <c r="V387" s="1706"/>
      <c r="W387" s="1617">
        <v>38991</v>
      </c>
      <c r="X387" s="1617" t="s">
        <v>2494</v>
      </c>
      <c r="Y387" s="1939">
        <f ca="1">DATEDIF(L388,$Y$8,"Y")</f>
        <v>48</v>
      </c>
    </row>
    <row r="388" spans="1:25" ht="15" thickBot="1" x14ac:dyDescent="0.25">
      <c r="A388" s="869"/>
      <c r="B388" s="1523"/>
      <c r="C388" s="1093" t="s">
        <v>5552</v>
      </c>
      <c r="D388" s="499" t="str">
        <f>SDM!F167</f>
        <v>01/10/2019</v>
      </c>
      <c r="E388" s="1698"/>
      <c r="F388" s="405"/>
      <c r="G388" s="405"/>
      <c r="H388" s="497"/>
      <c r="I388" s="497"/>
      <c r="J388" s="464" t="s">
        <v>270</v>
      </c>
      <c r="K388" s="405"/>
      <c r="L388" s="455" t="s">
        <v>5553</v>
      </c>
      <c r="M388" s="459"/>
      <c r="N388" s="637" t="s">
        <v>49</v>
      </c>
      <c r="O388" s="987"/>
      <c r="P388" s="987"/>
      <c r="Q388" s="1706"/>
      <c r="R388" s="1706"/>
      <c r="S388" s="1706"/>
      <c r="T388" s="1706"/>
      <c r="U388" s="1706"/>
      <c r="V388" s="1706"/>
      <c r="W388" s="1617"/>
      <c r="X388" s="1617"/>
      <c r="Y388" s="1940"/>
    </row>
    <row r="389" spans="1:25" ht="14.25" x14ac:dyDescent="0.2">
      <c r="A389" s="636" t="s">
        <v>766</v>
      </c>
      <c r="B389" s="1521">
        <v>36</v>
      </c>
      <c r="C389" s="1739" t="s">
        <v>5555</v>
      </c>
      <c r="D389" s="1506" t="s">
        <v>2450</v>
      </c>
      <c r="E389" s="1699" t="s">
        <v>4498</v>
      </c>
      <c r="F389" s="402">
        <f ca="1">DATEDIF(W389,$N$5,"Y")</f>
        <v>6</v>
      </c>
      <c r="G389" s="402">
        <f ca="1">DATEDIF(W389,$N$5,"YM")</f>
        <v>10</v>
      </c>
      <c r="H389" s="1700"/>
      <c r="I389" s="1701"/>
      <c r="J389" s="452" t="s">
        <v>444</v>
      </c>
      <c r="K389" s="1700">
        <v>2011</v>
      </c>
      <c r="L389" s="1702" t="s">
        <v>54</v>
      </c>
      <c r="M389" s="1703"/>
      <c r="N389" s="443" t="s">
        <v>44</v>
      </c>
      <c r="O389" s="987"/>
      <c r="P389" s="987"/>
      <c r="Q389" s="1706"/>
      <c r="R389" s="1706"/>
      <c r="S389" s="1706"/>
      <c r="T389" s="1706"/>
      <c r="U389" s="1706"/>
      <c r="V389" s="1706"/>
      <c r="W389" s="1617">
        <v>41671</v>
      </c>
      <c r="X389" s="1617" t="s">
        <v>2493</v>
      </c>
      <c r="Y389" s="1939">
        <f ca="1">DATEDIF(L390,$Y$8,"Y")</f>
        <v>33</v>
      </c>
    </row>
    <row r="390" spans="1:25" ht="15" thickBot="1" x14ac:dyDescent="0.25">
      <c r="A390" s="869"/>
      <c r="B390" s="1523"/>
      <c r="C390" s="1749" t="s">
        <v>5558</v>
      </c>
      <c r="D390" s="1098" t="str">
        <f>SDM!F281</f>
        <v>01/10/2017</v>
      </c>
      <c r="E390" s="1698"/>
      <c r="F390" s="405"/>
      <c r="G390" s="405"/>
      <c r="H390" s="497"/>
      <c r="I390" s="497"/>
      <c r="J390" s="462" t="s">
        <v>688</v>
      </c>
      <c r="K390" s="405"/>
      <c r="L390" s="455">
        <v>32097</v>
      </c>
      <c r="M390" s="459"/>
      <c r="N390" s="637" t="s">
        <v>49</v>
      </c>
      <c r="O390" s="987"/>
      <c r="P390" s="987"/>
      <c r="Q390" s="1706"/>
      <c r="R390" s="1706"/>
      <c r="S390" s="1706"/>
      <c r="T390" s="1706"/>
      <c r="U390" s="1706"/>
      <c r="V390" s="1706"/>
      <c r="W390" s="1617"/>
      <c r="X390" s="1617"/>
      <c r="Y390" s="1940"/>
    </row>
    <row r="391" spans="1:25" ht="14.25" x14ac:dyDescent="0.2">
      <c r="A391" s="636" t="s">
        <v>768</v>
      </c>
      <c r="B391" s="1521">
        <v>37</v>
      </c>
      <c r="C391" s="1747" t="s">
        <v>5596</v>
      </c>
      <c r="D391" s="1506" t="s">
        <v>2450</v>
      </c>
      <c r="E391" s="1742" t="s">
        <v>5576</v>
      </c>
      <c r="F391" s="402">
        <f ca="1">DATEDIF(W391,$N$5,"Y")</f>
        <v>31</v>
      </c>
      <c r="G391" s="402">
        <f ca="1">DATEDIF(W391,$N$5,"YM")</f>
        <v>10</v>
      </c>
      <c r="H391" s="1700"/>
      <c r="I391" s="1701"/>
      <c r="J391" s="1748" t="s">
        <v>1250</v>
      </c>
      <c r="K391" s="1700">
        <v>2010</v>
      </c>
      <c r="L391" s="1702" t="s">
        <v>5600</v>
      </c>
      <c r="M391" s="1703"/>
      <c r="N391" s="443" t="s">
        <v>44</v>
      </c>
      <c r="O391" s="987"/>
      <c r="P391" s="987"/>
      <c r="Q391" s="1706"/>
      <c r="R391" s="1706"/>
      <c r="S391" s="1706"/>
      <c r="T391" s="1706"/>
      <c r="U391" s="1706"/>
      <c r="V391" s="1706"/>
      <c r="W391" s="1617">
        <v>32540</v>
      </c>
      <c r="X391" s="1617" t="s">
        <v>2493</v>
      </c>
      <c r="Y391" s="1939">
        <f ca="1">DATEDIF(L392,$Y$8,"Y")</f>
        <v>51</v>
      </c>
    </row>
    <row r="392" spans="1:25" ht="15" thickBot="1" x14ac:dyDescent="0.25">
      <c r="A392" s="869"/>
      <c r="B392" s="1523"/>
      <c r="C392" s="1749" t="s">
        <v>5597</v>
      </c>
      <c r="D392" s="1098" t="str">
        <f>SDM!F183</f>
        <v>01/10/2018</v>
      </c>
      <c r="E392" s="470" t="s">
        <v>1184</v>
      </c>
      <c r="F392" s="405"/>
      <c r="G392" s="405"/>
      <c r="H392" s="497"/>
      <c r="I392" s="497"/>
      <c r="J392" s="462" t="s">
        <v>688</v>
      </c>
      <c r="K392" s="405"/>
      <c r="L392" s="455">
        <v>25432</v>
      </c>
      <c r="M392" s="459"/>
      <c r="N392" s="637" t="s">
        <v>49</v>
      </c>
      <c r="O392" s="987"/>
      <c r="P392" s="987"/>
      <c r="Q392" s="1706"/>
      <c r="R392" s="1706"/>
      <c r="S392" s="1706"/>
      <c r="T392" s="1706"/>
      <c r="U392" s="1706"/>
      <c r="V392" s="1706"/>
      <c r="W392" s="1617"/>
      <c r="X392" s="1617"/>
      <c r="Y392" s="1940"/>
    </row>
    <row r="393" spans="1:25" ht="14.25" x14ac:dyDescent="0.2">
      <c r="A393" s="636" t="s">
        <v>769</v>
      </c>
      <c r="B393" s="1521">
        <v>38</v>
      </c>
      <c r="C393" s="1739" t="s">
        <v>5573</v>
      </c>
      <c r="D393" s="1506" t="s">
        <v>2450</v>
      </c>
      <c r="E393" s="1742" t="s">
        <v>2283</v>
      </c>
      <c r="F393" s="402">
        <f ca="1">DATEDIF(W393,$N$5,"Y")</f>
        <v>15</v>
      </c>
      <c r="G393" s="402">
        <f ca="1">DATEDIF(W393,$N$5,"YM")</f>
        <v>0</v>
      </c>
      <c r="H393" s="1700"/>
      <c r="I393" s="1701"/>
      <c r="J393" s="1750" t="s">
        <v>1574</v>
      </c>
      <c r="K393" s="1700">
        <v>2013</v>
      </c>
      <c r="L393" s="1702" t="s">
        <v>156</v>
      </c>
      <c r="M393" s="1703"/>
      <c r="N393" s="443" t="s">
        <v>44</v>
      </c>
      <c r="O393" s="987"/>
      <c r="P393" s="987"/>
      <c r="Q393" s="1706"/>
      <c r="R393" s="1706"/>
      <c r="S393" s="1706"/>
      <c r="T393" s="1706"/>
      <c r="U393" s="1706"/>
      <c r="V393" s="1706"/>
      <c r="W393" s="1617">
        <v>38687</v>
      </c>
      <c r="X393" s="1617" t="s">
        <v>2493</v>
      </c>
      <c r="Y393" s="1939">
        <f ca="1">DATEDIF(L394,$Y$8,"Y")</f>
        <v>41</v>
      </c>
    </row>
    <row r="394" spans="1:25" ht="15" thickBot="1" x14ac:dyDescent="0.25">
      <c r="A394" s="869"/>
      <c r="B394" s="1523"/>
      <c r="C394" s="1760" t="s">
        <v>5598</v>
      </c>
      <c r="D394" s="1098" t="str">
        <f>SDM!F480</f>
        <v>01/10/2019</v>
      </c>
      <c r="E394" s="470" t="s">
        <v>5008</v>
      </c>
      <c r="F394" s="405"/>
      <c r="G394" s="405"/>
      <c r="H394" s="497"/>
      <c r="I394" s="497"/>
      <c r="J394" s="462" t="s">
        <v>688</v>
      </c>
      <c r="K394" s="405"/>
      <c r="L394" s="455">
        <v>29146</v>
      </c>
      <c r="M394" s="459"/>
      <c r="N394" s="637" t="s">
        <v>49</v>
      </c>
      <c r="O394" s="987"/>
      <c r="P394" s="987"/>
      <c r="Q394" s="1706"/>
      <c r="R394" s="1706"/>
      <c r="S394" s="1706"/>
      <c r="T394" s="1706"/>
      <c r="U394" s="1706"/>
      <c r="V394" s="1706"/>
      <c r="W394" s="1617"/>
      <c r="X394" s="1617"/>
      <c r="Y394" s="1940"/>
    </row>
    <row r="395" spans="1:25" ht="14.25" x14ac:dyDescent="0.2">
      <c r="A395" s="636" t="s">
        <v>773</v>
      </c>
      <c r="B395" s="1521">
        <v>39</v>
      </c>
      <c r="C395" s="1093" t="s">
        <v>871</v>
      </c>
      <c r="D395" s="1506" t="s">
        <v>2450</v>
      </c>
      <c r="E395" s="457" t="s">
        <v>5668</v>
      </c>
      <c r="F395" s="402">
        <f ca="1">DATEDIF(W395,$N$5,"Y")</f>
        <v>21</v>
      </c>
      <c r="G395" s="402">
        <f ca="1">DATEDIF(W395,$N$5,"YM")</f>
        <v>9</v>
      </c>
      <c r="H395" s="497" t="s">
        <v>40</v>
      </c>
      <c r="I395" s="459"/>
      <c r="J395" s="563" t="s">
        <v>2792</v>
      </c>
      <c r="K395" s="453" t="s">
        <v>498</v>
      </c>
      <c r="L395" s="567" t="s">
        <v>54</v>
      </c>
      <c r="M395" s="461"/>
      <c r="N395" s="443" t="s">
        <v>44</v>
      </c>
      <c r="O395" s="987">
        <v>59</v>
      </c>
      <c r="P395" s="987"/>
      <c r="Q395" s="1709" t="s">
        <v>3986</v>
      </c>
      <c r="R395" s="1709" t="s">
        <v>50</v>
      </c>
      <c r="S395" s="1709" t="s">
        <v>3987</v>
      </c>
      <c r="T395" s="1709" t="s">
        <v>3988</v>
      </c>
      <c r="U395" s="1709"/>
      <c r="V395" s="1709" t="s">
        <v>3989</v>
      </c>
      <c r="W395" s="1477">
        <v>36220</v>
      </c>
      <c r="X395" s="1617" t="s">
        <v>2494</v>
      </c>
      <c r="Y395" s="1939">
        <f ca="1">DATEDIF(L396,$Y$8,"Y")</f>
        <v>43</v>
      </c>
    </row>
    <row r="396" spans="1:25" ht="15" thickBot="1" x14ac:dyDescent="0.25">
      <c r="A396" s="869"/>
      <c r="B396" s="1523"/>
      <c r="C396" s="1495" t="s">
        <v>872</v>
      </c>
      <c r="D396" s="1098" t="str">
        <f>SDM!F287</f>
        <v>01/04/2020</v>
      </c>
      <c r="E396" s="1774" t="s">
        <v>5511</v>
      </c>
      <c r="F396" s="403"/>
      <c r="G396" s="403"/>
      <c r="H396" s="1097"/>
      <c r="I396" s="469"/>
      <c r="J396" s="1775" t="s">
        <v>343</v>
      </c>
      <c r="K396" s="410"/>
      <c r="L396" s="1776">
        <v>28159</v>
      </c>
      <c r="M396" s="1103"/>
      <c r="N396" s="1104" t="s">
        <v>49</v>
      </c>
      <c r="O396" s="987">
        <v>60</v>
      </c>
      <c r="P396" s="987"/>
      <c r="Q396" s="1711"/>
      <c r="R396" s="1711"/>
      <c r="S396" s="1711"/>
      <c r="T396" s="1711"/>
      <c r="U396" s="1711"/>
      <c r="V396" s="1711"/>
      <c r="W396" s="1477"/>
      <c r="X396" s="1617"/>
      <c r="Y396" s="1940"/>
    </row>
    <row r="397" spans="1:25" ht="14.25" x14ac:dyDescent="0.2">
      <c r="A397" s="636" t="s">
        <v>775</v>
      </c>
      <c r="B397" s="857">
        <v>1</v>
      </c>
      <c r="C397" s="1739" t="s">
        <v>4668</v>
      </c>
      <c r="D397" s="1506" t="s">
        <v>2286</v>
      </c>
      <c r="E397" s="530" t="s">
        <v>5640</v>
      </c>
      <c r="F397" s="402">
        <f ca="1">DATEDIF(W397,$N$5,"Y")</f>
        <v>10</v>
      </c>
      <c r="G397" s="402">
        <f ca="1">DATEDIF(W397,$N$5,"YM")</f>
        <v>11</v>
      </c>
      <c r="H397" s="536" t="s">
        <v>40</v>
      </c>
      <c r="I397" s="475"/>
      <c r="J397" s="558" t="s">
        <v>478</v>
      </c>
      <c r="K397" s="404" t="s">
        <v>2452</v>
      </c>
      <c r="L397" s="531" t="s">
        <v>403</v>
      </c>
      <c r="M397" s="476"/>
      <c r="N397" s="443" t="s">
        <v>44</v>
      </c>
      <c r="O397" s="987" t="s">
        <v>159</v>
      </c>
      <c r="P397" s="987"/>
      <c r="Q397" s="1712" t="s">
        <v>4138</v>
      </c>
      <c r="R397" s="1712" t="s">
        <v>50</v>
      </c>
      <c r="S397" s="1712" t="s">
        <v>4139</v>
      </c>
      <c r="T397" s="1712" t="s">
        <v>4140</v>
      </c>
      <c r="U397" s="1712"/>
      <c r="V397" s="1712" t="s">
        <v>4141</v>
      </c>
      <c r="W397" s="1477">
        <v>40179</v>
      </c>
      <c r="X397" s="1617" t="s">
        <v>2493</v>
      </c>
      <c r="Y397" s="1939">
        <f ca="1">DATEDIF(L398,$Y$8,"Y")</f>
        <v>35</v>
      </c>
    </row>
    <row r="398" spans="1:25" ht="15" thickBot="1" x14ac:dyDescent="0.25">
      <c r="A398" s="869"/>
      <c r="B398" s="1522"/>
      <c r="C398" s="1093" t="s">
        <v>4671</v>
      </c>
      <c r="D398" s="1098" t="str">
        <f>SDM!F156</f>
        <v>01/10/2019</v>
      </c>
      <c r="E398" s="470" t="s">
        <v>5599</v>
      </c>
      <c r="F398" s="403"/>
      <c r="G398" s="403"/>
      <c r="H398" s="497"/>
      <c r="I398" s="471"/>
      <c r="J398" s="538" t="s">
        <v>887</v>
      </c>
      <c r="K398" s="405"/>
      <c r="L398" s="455">
        <v>31338</v>
      </c>
      <c r="M398" s="472"/>
      <c r="N398" s="637" t="s">
        <v>49</v>
      </c>
      <c r="O398" s="987" t="s">
        <v>105</v>
      </c>
      <c r="P398" s="987"/>
      <c r="Q398" s="1483"/>
      <c r="R398" s="1483"/>
      <c r="S398" s="1483"/>
      <c r="T398" s="1483"/>
      <c r="U398" s="1483"/>
      <c r="V398" s="1483"/>
      <c r="W398" s="1477"/>
      <c r="X398" s="1617"/>
      <c r="Y398" s="1940"/>
    </row>
    <row r="399" spans="1:25" ht="14.25" x14ac:dyDescent="0.2">
      <c r="A399" s="636" t="s">
        <v>780</v>
      </c>
      <c r="B399" s="857">
        <v>2</v>
      </c>
      <c r="C399" s="1472" t="s">
        <v>712</v>
      </c>
      <c r="D399" s="1506" t="s">
        <v>2286</v>
      </c>
      <c r="E399" s="450" t="s">
        <v>5032</v>
      </c>
      <c r="F399" s="402">
        <f ca="1">DATEDIF(W399,$N$5,"Y")</f>
        <v>36</v>
      </c>
      <c r="G399" s="402">
        <f ca="1">DATEDIF(W399,$N$5,"YM")</f>
        <v>11</v>
      </c>
      <c r="H399" s="441" t="s">
        <v>40</v>
      </c>
      <c r="I399" s="441"/>
      <c r="J399" s="441" t="s">
        <v>713</v>
      </c>
      <c r="K399" s="440" t="s">
        <v>325</v>
      </c>
      <c r="L399" s="440" t="s">
        <v>196</v>
      </c>
      <c r="M399" s="442"/>
      <c r="N399" s="443" t="s">
        <v>44</v>
      </c>
      <c r="O399" s="987">
        <v>7</v>
      </c>
      <c r="P399" s="987"/>
      <c r="Q399" s="1709" t="s">
        <v>3878</v>
      </c>
      <c r="R399" s="1709" t="s">
        <v>34</v>
      </c>
      <c r="S399" s="1709" t="s">
        <v>3879</v>
      </c>
      <c r="T399" s="1709" t="s">
        <v>3880</v>
      </c>
      <c r="U399" s="1709"/>
      <c r="V399" s="1709" t="s">
        <v>3881</v>
      </c>
      <c r="W399" s="1477">
        <v>30682</v>
      </c>
      <c r="X399" s="1617" t="s">
        <v>2493</v>
      </c>
      <c r="Y399" s="1939">
        <f ca="1">DATEDIF(L400,$Y$8,"Y")</f>
        <v>57</v>
      </c>
    </row>
    <row r="400" spans="1:25" ht="15" thickBot="1" x14ac:dyDescent="0.25">
      <c r="A400" s="869"/>
      <c r="B400" s="1522"/>
      <c r="C400" s="1495" t="s">
        <v>714</v>
      </c>
      <c r="D400" s="451" t="str">
        <f>SDM!F21</f>
        <v>01/04/2003</v>
      </c>
      <c r="E400" s="470" t="s">
        <v>330</v>
      </c>
      <c r="F400" s="403"/>
      <c r="G400" s="403"/>
      <c r="H400" s="446"/>
      <c r="I400" s="446"/>
      <c r="J400" s="477" t="s">
        <v>617</v>
      </c>
      <c r="K400" s="403"/>
      <c r="L400" s="447">
        <v>22992</v>
      </c>
      <c r="M400" s="448"/>
      <c r="N400" s="890" t="s">
        <v>49</v>
      </c>
      <c r="O400" s="987">
        <v>8</v>
      </c>
      <c r="P400" s="987"/>
      <c r="Q400" s="1711"/>
      <c r="R400" s="1711"/>
      <c r="S400" s="1711"/>
      <c r="T400" s="1711"/>
      <c r="U400" s="1711"/>
      <c r="V400" s="1711"/>
      <c r="W400" s="1477"/>
      <c r="X400" s="1617"/>
      <c r="Y400" s="1940"/>
    </row>
    <row r="401" spans="1:25" ht="14.25" x14ac:dyDescent="0.2">
      <c r="A401" s="636" t="s">
        <v>783</v>
      </c>
      <c r="B401" s="857">
        <v>3</v>
      </c>
      <c r="C401" s="1093" t="s">
        <v>721</v>
      </c>
      <c r="D401" s="1506" t="s">
        <v>2286</v>
      </c>
      <c r="E401" s="450" t="s">
        <v>5033</v>
      </c>
      <c r="F401" s="402">
        <f ca="1">DATEDIF(W401,$N$5,"Y")</f>
        <v>36</v>
      </c>
      <c r="G401" s="402">
        <f ca="1">DATEDIF(W401,$N$5,"YM")</f>
        <v>9</v>
      </c>
      <c r="H401" s="457" t="s">
        <v>40</v>
      </c>
      <c r="I401" s="457"/>
      <c r="J401" s="457" t="s">
        <v>722</v>
      </c>
      <c r="K401" s="405" t="s">
        <v>325</v>
      </c>
      <c r="L401" s="405" t="s">
        <v>186</v>
      </c>
      <c r="M401" s="459"/>
      <c r="N401" s="637" t="s">
        <v>44</v>
      </c>
      <c r="O401" s="987">
        <v>11</v>
      </c>
      <c r="P401" s="987"/>
      <c r="Q401" s="1712" t="s">
        <v>3882</v>
      </c>
      <c r="R401" s="1712" t="s">
        <v>50</v>
      </c>
      <c r="S401" s="1712" t="s">
        <v>3883</v>
      </c>
      <c r="T401" s="1712" t="s">
        <v>3884</v>
      </c>
      <c r="U401" s="1712"/>
      <c r="V401" s="1712" t="s">
        <v>3885</v>
      </c>
      <c r="W401" s="1477">
        <v>30742</v>
      </c>
      <c r="X401" s="1617" t="s">
        <v>2494</v>
      </c>
      <c r="Y401" s="1939">
        <f ca="1">DATEDIF(L402,$Y$8,"Y")</f>
        <v>58</v>
      </c>
    </row>
    <row r="402" spans="1:25" ht="15" thickBot="1" x14ac:dyDescent="0.25">
      <c r="A402" s="869"/>
      <c r="B402" s="1522"/>
      <c r="C402" s="1514" t="s">
        <v>723</v>
      </c>
      <c r="D402" s="451" t="str">
        <f>SDM!F22</f>
        <v>01/04/2004</v>
      </c>
      <c r="E402" s="470" t="s">
        <v>330</v>
      </c>
      <c r="F402" s="403"/>
      <c r="G402" s="403"/>
      <c r="H402" s="446"/>
      <c r="I402" s="446"/>
      <c r="J402" s="477" t="s">
        <v>617</v>
      </c>
      <c r="K402" s="403"/>
      <c r="L402" s="447">
        <v>22926</v>
      </c>
      <c r="M402" s="448"/>
      <c r="N402" s="890" t="s">
        <v>49</v>
      </c>
      <c r="O402" s="987">
        <v>12</v>
      </c>
      <c r="P402" s="987"/>
      <c r="Q402" s="1483"/>
      <c r="R402" s="1483"/>
      <c r="S402" s="1483"/>
      <c r="T402" s="1483"/>
      <c r="U402" s="1483"/>
      <c r="V402" s="1483"/>
      <c r="W402" s="1477"/>
      <c r="X402" s="1617"/>
      <c r="Y402" s="1940"/>
    </row>
    <row r="403" spans="1:25" ht="14.25" x14ac:dyDescent="0.2">
      <c r="A403" s="636" t="s">
        <v>786</v>
      </c>
      <c r="B403" s="857">
        <v>4</v>
      </c>
      <c r="C403" s="1472" t="s">
        <v>729</v>
      </c>
      <c r="D403" s="1506" t="s">
        <v>2286</v>
      </c>
      <c r="E403" s="536" t="s">
        <v>695</v>
      </c>
      <c r="F403" s="402">
        <f ca="1">DATEDIF(W403,$N$5,"Y")</f>
        <v>34</v>
      </c>
      <c r="G403" s="402">
        <f ca="1">DATEDIF(W403,$N$5,"YM")</f>
        <v>9</v>
      </c>
      <c r="H403" s="452" t="s">
        <v>40</v>
      </c>
      <c r="I403" s="452"/>
      <c r="J403" s="452" t="s">
        <v>726</v>
      </c>
      <c r="K403" s="453" t="s">
        <v>730</v>
      </c>
      <c r="L403" s="453" t="s">
        <v>731</v>
      </c>
      <c r="M403" s="454"/>
      <c r="N403" s="443" t="s">
        <v>44</v>
      </c>
      <c r="O403" s="987">
        <v>15</v>
      </c>
      <c r="P403" s="987"/>
      <c r="Q403" s="1712" t="s">
        <v>3886</v>
      </c>
      <c r="R403" s="1712" t="s">
        <v>34</v>
      </c>
      <c r="S403" s="1712" t="s">
        <v>3887</v>
      </c>
      <c r="T403" s="1712" t="s">
        <v>3888</v>
      </c>
      <c r="U403" s="1712"/>
      <c r="V403" s="1712" t="s">
        <v>3889</v>
      </c>
      <c r="W403" s="1477">
        <v>31472</v>
      </c>
      <c r="X403" s="1617" t="s">
        <v>2494</v>
      </c>
      <c r="Y403" s="1939">
        <f ca="1">DATEDIF(L404,$Y$8,"Y")</f>
        <v>57</v>
      </c>
    </row>
    <row r="404" spans="1:25" ht="15" thickBot="1" x14ac:dyDescent="0.25">
      <c r="A404" s="869"/>
      <c r="B404" s="1522"/>
      <c r="C404" s="1495" t="s">
        <v>732</v>
      </c>
      <c r="D404" s="1505" t="str">
        <f>SDM!F53</f>
        <v>01/04/2006</v>
      </c>
      <c r="E404" s="1099" t="s">
        <v>40</v>
      </c>
      <c r="F404" s="403"/>
      <c r="G404" s="403"/>
      <c r="H404" s="462"/>
      <c r="I404" s="462"/>
      <c r="J404" s="477" t="s">
        <v>617</v>
      </c>
      <c r="K404" s="410"/>
      <c r="L404" s="468">
        <v>23271</v>
      </c>
      <c r="M404" s="469"/>
      <c r="N404" s="890" t="s">
        <v>49</v>
      </c>
      <c r="O404" s="987">
        <v>16</v>
      </c>
      <c r="P404" s="987"/>
      <c r="Q404" s="1483"/>
      <c r="R404" s="1483"/>
      <c r="S404" s="1483"/>
      <c r="T404" s="1483"/>
      <c r="U404" s="1483"/>
      <c r="V404" s="1483"/>
      <c r="W404" s="1477"/>
      <c r="X404" s="1617"/>
      <c r="Y404" s="1940"/>
    </row>
    <row r="405" spans="1:25" ht="14.25" x14ac:dyDescent="0.2">
      <c r="A405" s="636" t="s">
        <v>790</v>
      </c>
      <c r="B405" s="857">
        <v>5</v>
      </c>
      <c r="C405" s="1271" t="s">
        <v>734</v>
      </c>
      <c r="D405" s="1506" t="s">
        <v>2286</v>
      </c>
      <c r="E405" s="441" t="s">
        <v>735</v>
      </c>
      <c r="F405" s="402">
        <f ca="1">DATEDIF(W405,$N$5,"Y")</f>
        <v>33</v>
      </c>
      <c r="G405" s="402">
        <f ca="1">DATEDIF(W405,$N$5,"YM")</f>
        <v>9</v>
      </c>
      <c r="H405" s="441" t="s">
        <v>40</v>
      </c>
      <c r="I405" s="441"/>
      <c r="J405" s="441" t="s">
        <v>488</v>
      </c>
      <c r="K405" s="440" t="s">
        <v>511</v>
      </c>
      <c r="L405" s="440" t="s">
        <v>82</v>
      </c>
      <c r="M405" s="442"/>
      <c r="N405" s="443" t="s">
        <v>44</v>
      </c>
      <c r="O405" s="987">
        <v>17</v>
      </c>
      <c r="P405" s="987"/>
      <c r="Q405" s="1709" t="s">
        <v>3890</v>
      </c>
      <c r="R405" s="1709" t="s">
        <v>34</v>
      </c>
      <c r="S405" s="1709" t="s">
        <v>3891</v>
      </c>
      <c r="T405" s="1709" t="s">
        <v>3892</v>
      </c>
      <c r="U405" s="1709"/>
      <c r="V405" s="1709" t="s">
        <v>3893</v>
      </c>
      <c r="W405" s="1477">
        <v>31837</v>
      </c>
      <c r="X405" s="1617" t="s">
        <v>2494</v>
      </c>
      <c r="Y405" s="1939">
        <f ca="1">DATEDIF(L406,$Y$8,"Y")</f>
        <v>56</v>
      </c>
    </row>
    <row r="406" spans="1:25" ht="15" thickBot="1" x14ac:dyDescent="0.25">
      <c r="A406" s="869"/>
      <c r="B406" s="1522"/>
      <c r="C406" s="1495" t="s">
        <v>736</v>
      </c>
      <c r="D406" s="1098" t="str">
        <f>SDM!F181</f>
        <v>01/04/2007</v>
      </c>
      <c r="E406" s="540" t="s">
        <v>40</v>
      </c>
      <c r="F406" s="403"/>
      <c r="G406" s="403"/>
      <c r="H406" s="462"/>
      <c r="I406" s="462"/>
      <c r="J406" s="462" t="s">
        <v>357</v>
      </c>
      <c r="K406" s="410"/>
      <c r="L406" s="468">
        <v>23575</v>
      </c>
      <c r="M406" s="469"/>
      <c r="N406" s="890" t="s">
        <v>49</v>
      </c>
      <c r="O406" s="987">
        <v>18</v>
      </c>
      <c r="P406" s="987"/>
      <c r="Q406" s="1711"/>
      <c r="R406" s="1711"/>
      <c r="S406" s="1711"/>
      <c r="T406" s="1711"/>
      <c r="U406" s="1711"/>
      <c r="V406" s="1711"/>
      <c r="W406" s="1477"/>
      <c r="X406" s="1617"/>
      <c r="Y406" s="1940"/>
    </row>
    <row r="407" spans="1:25" ht="14.25" x14ac:dyDescent="0.2">
      <c r="A407" s="636" t="s">
        <v>793</v>
      </c>
      <c r="B407" s="857">
        <v>6</v>
      </c>
      <c r="C407" s="1093" t="s">
        <v>739</v>
      </c>
      <c r="D407" s="1507" t="s">
        <v>2286</v>
      </c>
      <c r="E407" s="457" t="s">
        <v>549</v>
      </c>
      <c r="F407" s="402">
        <f ca="1">DATEDIF(W407,$N$5,"Y")</f>
        <v>32</v>
      </c>
      <c r="G407" s="402">
        <f ca="1">DATEDIF(W407,$N$5,"YM")</f>
        <v>10</v>
      </c>
      <c r="H407" s="457" t="s">
        <v>40</v>
      </c>
      <c r="I407" s="457"/>
      <c r="J407" s="457" t="s">
        <v>719</v>
      </c>
      <c r="K407" s="405" t="s">
        <v>511</v>
      </c>
      <c r="L407" s="405" t="s">
        <v>54</v>
      </c>
      <c r="M407" s="459"/>
      <c r="N407" s="637" t="s">
        <v>44</v>
      </c>
      <c r="O407" s="987">
        <v>19</v>
      </c>
      <c r="P407" s="987"/>
      <c r="Q407" s="1712" t="s">
        <v>3894</v>
      </c>
      <c r="R407" s="1712" t="s">
        <v>34</v>
      </c>
      <c r="S407" s="1712" t="s">
        <v>3895</v>
      </c>
      <c r="T407" s="1712" t="s">
        <v>3896</v>
      </c>
      <c r="U407" s="1712"/>
      <c r="V407" s="1712" t="s">
        <v>3897</v>
      </c>
      <c r="W407" s="1477">
        <v>32174</v>
      </c>
      <c r="X407" s="1617" t="s">
        <v>2494</v>
      </c>
      <c r="Y407" s="1939">
        <f ca="1">DATEDIF(L408,$Y$8,"Y")</f>
        <v>55</v>
      </c>
    </row>
    <row r="408" spans="1:25" ht="15" thickBot="1" x14ac:dyDescent="0.25">
      <c r="A408" s="869"/>
      <c r="B408" s="1522"/>
      <c r="C408" s="1514" t="s">
        <v>740</v>
      </c>
      <c r="D408" s="451" t="str">
        <f>SDM!F106</f>
        <v>01/04/2008</v>
      </c>
      <c r="E408" s="561" t="s">
        <v>40</v>
      </c>
      <c r="F408" s="403"/>
      <c r="G408" s="403"/>
      <c r="H408" s="446"/>
      <c r="I408" s="446"/>
      <c r="J408" s="477" t="s">
        <v>617</v>
      </c>
      <c r="K408" s="403"/>
      <c r="L408" s="447">
        <v>23895</v>
      </c>
      <c r="M408" s="448"/>
      <c r="N408" s="890" t="s">
        <v>49</v>
      </c>
      <c r="O408" s="987">
        <v>20</v>
      </c>
      <c r="P408" s="987"/>
      <c r="Q408" s="1483"/>
      <c r="R408" s="1483"/>
      <c r="S408" s="1483"/>
      <c r="T408" s="1483"/>
      <c r="U408" s="1483"/>
      <c r="V408" s="1483"/>
      <c r="W408" s="1477"/>
      <c r="X408" s="1617"/>
      <c r="Y408" s="1940"/>
    </row>
    <row r="409" spans="1:25" ht="14.25" x14ac:dyDescent="0.2">
      <c r="A409" s="636" t="s">
        <v>796</v>
      </c>
      <c r="B409" s="857">
        <v>7</v>
      </c>
      <c r="C409" s="1271" t="s">
        <v>742</v>
      </c>
      <c r="D409" s="1506" t="s">
        <v>2286</v>
      </c>
      <c r="E409" s="441" t="s">
        <v>695</v>
      </c>
      <c r="F409" s="402">
        <f ca="1">DATEDIF(W409,$N$5,"Y")</f>
        <v>32</v>
      </c>
      <c r="G409" s="402">
        <f ca="1">DATEDIF(W409,$N$5,"YM")</f>
        <v>9</v>
      </c>
      <c r="H409" s="441" t="s">
        <v>40</v>
      </c>
      <c r="I409" s="441"/>
      <c r="J409" s="441" t="s">
        <v>710</v>
      </c>
      <c r="K409" s="440" t="s">
        <v>743</v>
      </c>
      <c r="L409" s="440" t="s">
        <v>489</v>
      </c>
      <c r="M409" s="442"/>
      <c r="N409" s="443" t="s">
        <v>44</v>
      </c>
      <c r="O409" s="987">
        <v>21</v>
      </c>
      <c r="P409" s="987"/>
      <c r="Q409" s="1709" t="s">
        <v>3898</v>
      </c>
      <c r="R409" s="1709" t="s">
        <v>34</v>
      </c>
      <c r="S409" s="1709" t="s">
        <v>3899</v>
      </c>
      <c r="T409" s="1709" t="s">
        <v>3900</v>
      </c>
      <c r="U409" s="1709"/>
      <c r="V409" s="1709" t="s">
        <v>3901</v>
      </c>
      <c r="W409" s="1477">
        <v>32203</v>
      </c>
      <c r="X409" s="1617" t="s">
        <v>2493</v>
      </c>
      <c r="Y409" s="1939">
        <f ca="1">DATEDIF(L410,$Y$8,"Y")</f>
        <v>53</v>
      </c>
    </row>
    <row r="410" spans="1:25" ht="15" thickBot="1" x14ac:dyDescent="0.25">
      <c r="A410" s="869"/>
      <c r="B410" s="1522"/>
      <c r="C410" s="1514" t="s">
        <v>744</v>
      </c>
      <c r="D410" s="451" t="str">
        <f>SDM!F54</f>
        <v>01/04/2008</v>
      </c>
      <c r="E410" s="561" t="s">
        <v>40</v>
      </c>
      <c r="F410" s="403"/>
      <c r="G410" s="403"/>
      <c r="H410" s="446"/>
      <c r="I410" s="446"/>
      <c r="J410" s="477" t="s">
        <v>617</v>
      </c>
      <c r="K410" s="403"/>
      <c r="L410" s="447">
        <v>24533</v>
      </c>
      <c r="M410" s="448"/>
      <c r="N410" s="890" t="s">
        <v>49</v>
      </c>
      <c r="O410" s="987">
        <v>22</v>
      </c>
      <c r="P410" s="987"/>
      <c r="Q410" s="1711"/>
      <c r="R410" s="1711"/>
      <c r="S410" s="1711"/>
      <c r="T410" s="1711"/>
      <c r="U410" s="1711"/>
      <c r="V410" s="1711"/>
      <c r="W410" s="1477"/>
      <c r="X410" s="1617"/>
      <c r="Y410" s="1940"/>
    </row>
    <row r="411" spans="1:25" ht="14.25" x14ac:dyDescent="0.2">
      <c r="A411" s="636" t="s">
        <v>799</v>
      </c>
      <c r="B411" s="857">
        <v>8</v>
      </c>
      <c r="C411" s="1271" t="s">
        <v>746</v>
      </c>
      <c r="D411" s="1506" t="s">
        <v>2286</v>
      </c>
      <c r="E411" s="441" t="s">
        <v>735</v>
      </c>
      <c r="F411" s="402">
        <f ca="1">DATEDIF(W411,$N$5,"Y")</f>
        <v>31</v>
      </c>
      <c r="G411" s="402">
        <f ca="1">DATEDIF(W411,$N$5,"YM")</f>
        <v>9</v>
      </c>
      <c r="H411" s="441" t="s">
        <v>40</v>
      </c>
      <c r="I411" s="441"/>
      <c r="J411" s="441" t="s">
        <v>747</v>
      </c>
      <c r="K411" s="440" t="s">
        <v>748</v>
      </c>
      <c r="L411" s="440" t="s">
        <v>252</v>
      </c>
      <c r="M411" s="442"/>
      <c r="N411" s="443" t="s">
        <v>44</v>
      </c>
      <c r="O411" s="987">
        <v>23</v>
      </c>
      <c r="P411" s="987"/>
      <c r="Q411" s="1712" t="s">
        <v>3902</v>
      </c>
      <c r="R411" s="1712" t="s">
        <v>50</v>
      </c>
      <c r="S411" s="1712" t="s">
        <v>3903</v>
      </c>
      <c r="T411" s="1712" t="s">
        <v>3904</v>
      </c>
      <c r="U411" s="1712"/>
      <c r="V411" s="1712" t="s">
        <v>3905</v>
      </c>
      <c r="W411" s="1477">
        <v>32568</v>
      </c>
      <c r="X411" s="1617" t="s">
        <v>2493</v>
      </c>
      <c r="Y411" s="1939">
        <f ca="1">DATEDIF(L412,$Y$8,"Y")</f>
        <v>55</v>
      </c>
    </row>
    <row r="412" spans="1:25" ht="15" thickBot="1" x14ac:dyDescent="0.25">
      <c r="A412" s="869"/>
      <c r="B412" s="1522"/>
      <c r="C412" s="1514" t="s">
        <v>749</v>
      </c>
      <c r="D412" s="451" t="str">
        <f>SDM!F102</f>
        <v>01/04/2008</v>
      </c>
      <c r="E412" s="561" t="s">
        <v>40</v>
      </c>
      <c r="F412" s="403"/>
      <c r="G412" s="403"/>
      <c r="H412" s="446"/>
      <c r="I412" s="446"/>
      <c r="J412" s="477" t="s">
        <v>617</v>
      </c>
      <c r="K412" s="403"/>
      <c r="L412" s="447">
        <v>24013</v>
      </c>
      <c r="M412" s="448"/>
      <c r="N412" s="890" t="s">
        <v>49</v>
      </c>
      <c r="O412" s="987">
        <v>24</v>
      </c>
      <c r="P412" s="987"/>
      <c r="Q412" s="1483"/>
      <c r="R412" s="1483"/>
      <c r="S412" s="1483"/>
      <c r="T412" s="1483"/>
      <c r="U412" s="1483"/>
      <c r="V412" s="1483"/>
      <c r="W412" s="1477"/>
      <c r="X412" s="1617"/>
      <c r="Y412" s="1940"/>
    </row>
    <row r="413" spans="1:25" ht="14.25" x14ac:dyDescent="0.2">
      <c r="A413" s="636" t="s">
        <v>803</v>
      </c>
      <c r="B413" s="857">
        <v>9</v>
      </c>
      <c r="C413" s="1472" t="s">
        <v>752</v>
      </c>
      <c r="D413" s="1506" t="s">
        <v>2286</v>
      </c>
      <c r="E413" s="452" t="s">
        <v>725</v>
      </c>
      <c r="F413" s="402">
        <f ca="1">DATEDIF(W413,$N$5,"Y")</f>
        <v>31</v>
      </c>
      <c r="G413" s="402">
        <f ca="1">DATEDIF(W413,$N$5,"YM")</f>
        <v>8</v>
      </c>
      <c r="H413" s="500" t="s">
        <v>40</v>
      </c>
      <c r="I413" s="475"/>
      <c r="J413" s="475" t="s">
        <v>710</v>
      </c>
      <c r="K413" s="453" t="s">
        <v>730</v>
      </c>
      <c r="L413" s="453" t="s">
        <v>76</v>
      </c>
      <c r="M413" s="476"/>
      <c r="N413" s="443" t="s">
        <v>44</v>
      </c>
      <c r="O413" s="987">
        <v>25</v>
      </c>
      <c r="P413" s="987"/>
      <c r="Q413" s="1709" t="s">
        <v>3906</v>
      </c>
      <c r="R413" s="1709" t="s">
        <v>50</v>
      </c>
      <c r="S413" s="1709" t="s">
        <v>3907</v>
      </c>
      <c r="T413" s="1709" t="s">
        <v>3908</v>
      </c>
      <c r="U413" s="1709"/>
      <c r="V413" s="1709" t="s">
        <v>3909</v>
      </c>
      <c r="W413" s="1477">
        <v>32599</v>
      </c>
      <c r="X413" s="1617" t="s">
        <v>2494</v>
      </c>
      <c r="Y413" s="1939">
        <f ca="1">DATEDIF(L414,$Y$8,"Y")</f>
        <v>57</v>
      </c>
    </row>
    <row r="414" spans="1:25" ht="15" thickBot="1" x14ac:dyDescent="0.25">
      <c r="A414" s="869"/>
      <c r="B414" s="1522"/>
      <c r="C414" s="1514" t="s">
        <v>753</v>
      </c>
      <c r="D414" s="451" t="str">
        <f>SDM!F495</f>
        <v>01/10/2008</v>
      </c>
      <c r="E414" s="445" t="s">
        <v>767</v>
      </c>
      <c r="F414" s="403"/>
      <c r="G414" s="403"/>
      <c r="H414" s="1100"/>
      <c r="I414" s="473"/>
      <c r="J414" s="477" t="s">
        <v>617</v>
      </c>
      <c r="K414" s="403"/>
      <c r="L414" s="447">
        <v>22988</v>
      </c>
      <c r="M414" s="474"/>
      <c r="N414" s="890" t="s">
        <v>49</v>
      </c>
      <c r="O414" s="987">
        <v>26</v>
      </c>
      <c r="P414" s="987"/>
      <c r="Q414" s="1711"/>
      <c r="R414" s="1711"/>
      <c r="S414" s="1711"/>
      <c r="T414" s="1711"/>
      <c r="U414" s="1711"/>
      <c r="V414" s="1711"/>
      <c r="W414" s="1477"/>
      <c r="X414" s="1617"/>
      <c r="Y414" s="1940"/>
    </row>
    <row r="415" spans="1:25" ht="14.25" x14ac:dyDescent="0.2">
      <c r="A415" s="636" t="s">
        <v>806</v>
      </c>
      <c r="B415" s="857">
        <v>10</v>
      </c>
      <c r="C415" s="1472" t="s">
        <v>758</v>
      </c>
      <c r="D415" s="1506" t="s">
        <v>2286</v>
      </c>
      <c r="E415" s="491" t="s">
        <v>5040</v>
      </c>
      <c r="F415" s="402">
        <f ca="1">DATEDIF(W415,$N$5,"Y")</f>
        <v>28</v>
      </c>
      <c r="G415" s="402">
        <f ca="1">DATEDIF(W415,$N$5,"YM")</f>
        <v>9</v>
      </c>
      <c r="H415" s="552" t="s">
        <v>40</v>
      </c>
      <c r="I415" s="452"/>
      <c r="J415" s="452" t="s">
        <v>755</v>
      </c>
      <c r="K415" s="453" t="s">
        <v>97</v>
      </c>
      <c r="L415" s="453" t="s">
        <v>54</v>
      </c>
      <c r="M415" s="454"/>
      <c r="N415" s="443" t="s">
        <v>44</v>
      </c>
      <c r="O415" s="987">
        <v>27</v>
      </c>
      <c r="P415" s="987"/>
      <c r="Q415" s="1712" t="s">
        <v>3910</v>
      </c>
      <c r="R415" s="1712" t="s">
        <v>34</v>
      </c>
      <c r="S415" s="1712" t="s">
        <v>3911</v>
      </c>
      <c r="T415" s="1712" t="s">
        <v>3912</v>
      </c>
      <c r="U415" s="1712"/>
      <c r="V415" s="1712" t="s">
        <v>3913</v>
      </c>
      <c r="W415" s="1477">
        <v>33664</v>
      </c>
      <c r="X415" s="1617" t="s">
        <v>2493</v>
      </c>
      <c r="Y415" s="1939">
        <f ca="1">DATEDIF(L416,$Y$8,"Y")</f>
        <v>51</v>
      </c>
    </row>
    <row r="416" spans="1:25" ht="15" thickBot="1" x14ac:dyDescent="0.25">
      <c r="A416" s="869"/>
      <c r="B416" s="1522"/>
      <c r="C416" s="1514" t="s">
        <v>759</v>
      </c>
      <c r="D416" s="1098" t="str">
        <f>SDM!F233</f>
        <v>01/04/2011</v>
      </c>
      <c r="E416" s="561" t="s">
        <v>40</v>
      </c>
      <c r="F416" s="403"/>
      <c r="G416" s="403"/>
      <c r="H416" s="1092"/>
      <c r="I416" s="446"/>
      <c r="J416" s="477" t="s">
        <v>617</v>
      </c>
      <c r="K416" s="403"/>
      <c r="L416" s="447">
        <v>25300</v>
      </c>
      <c r="M416" s="448"/>
      <c r="N416" s="890" t="s">
        <v>49</v>
      </c>
      <c r="O416" s="987">
        <v>28</v>
      </c>
      <c r="P416" s="987"/>
      <c r="Q416" s="1483"/>
      <c r="R416" s="1483"/>
      <c r="S416" s="1483"/>
      <c r="T416" s="1483"/>
      <c r="U416" s="1483"/>
      <c r="V416" s="1483"/>
      <c r="W416" s="1477"/>
      <c r="X416" s="1617"/>
      <c r="Y416" s="1940"/>
    </row>
    <row r="417" spans="1:25" ht="14.25" x14ac:dyDescent="0.2">
      <c r="A417" s="636" t="s">
        <v>809</v>
      </c>
      <c r="B417" s="857">
        <v>11</v>
      </c>
      <c r="C417" s="1271" t="s">
        <v>761</v>
      </c>
      <c r="D417" s="1506" t="s">
        <v>2286</v>
      </c>
      <c r="E417" s="491" t="s">
        <v>5040</v>
      </c>
      <c r="F417" s="402">
        <f ca="1">DATEDIF(W417,$N$5,"Y")</f>
        <v>28</v>
      </c>
      <c r="G417" s="402">
        <f ca="1">DATEDIF(W417,$N$5,"YM")</f>
        <v>9</v>
      </c>
      <c r="H417" s="502" t="s">
        <v>40</v>
      </c>
      <c r="I417" s="441"/>
      <c r="J417" s="441" t="s">
        <v>697</v>
      </c>
      <c r="K417" s="440" t="s">
        <v>71</v>
      </c>
      <c r="L417" s="440" t="s">
        <v>763</v>
      </c>
      <c r="M417" s="442"/>
      <c r="N417" s="443" t="s">
        <v>44</v>
      </c>
      <c r="O417" s="987">
        <v>29</v>
      </c>
      <c r="P417" s="987"/>
      <c r="Q417" s="1712" t="s">
        <v>3914</v>
      </c>
      <c r="R417" s="1712" t="s">
        <v>50</v>
      </c>
      <c r="S417" s="1712" t="s">
        <v>3915</v>
      </c>
      <c r="T417" s="1712" t="s">
        <v>3916</v>
      </c>
      <c r="U417" s="1712"/>
      <c r="V417" s="1712" t="s">
        <v>3917</v>
      </c>
      <c r="W417" s="1477">
        <v>33664</v>
      </c>
      <c r="X417" s="1617" t="s">
        <v>2494</v>
      </c>
      <c r="Y417" s="1939">
        <f ca="1">DATEDIF(L418,$Y$8,"Y")</f>
        <v>55</v>
      </c>
    </row>
    <row r="418" spans="1:25" ht="15" thickBot="1" x14ac:dyDescent="0.25">
      <c r="A418" s="869"/>
      <c r="B418" s="1522"/>
      <c r="C418" s="1093" t="s">
        <v>764</v>
      </c>
      <c r="D418" s="499" t="str">
        <f>SDM!F231</f>
        <v>01/04/2011</v>
      </c>
      <c r="E418" s="445" t="s">
        <v>330</v>
      </c>
      <c r="F418" s="403"/>
      <c r="G418" s="403"/>
      <c r="H418" s="498"/>
      <c r="I418" s="457"/>
      <c r="J418" s="477" t="s">
        <v>617</v>
      </c>
      <c r="K418" s="405"/>
      <c r="L418" s="458">
        <v>23777</v>
      </c>
      <c r="M418" s="459"/>
      <c r="N418" s="890" t="s">
        <v>49</v>
      </c>
      <c r="O418" s="987">
        <v>30</v>
      </c>
      <c r="P418" s="987"/>
      <c r="Q418" s="1483"/>
      <c r="R418" s="1483"/>
      <c r="S418" s="1483"/>
      <c r="T418" s="1483"/>
      <c r="U418" s="1483"/>
      <c r="V418" s="1483"/>
      <c r="W418" s="1477"/>
      <c r="X418" s="1617"/>
      <c r="Y418" s="1940"/>
    </row>
    <row r="419" spans="1:25" ht="14.25" x14ac:dyDescent="0.2">
      <c r="A419" s="636" t="s">
        <v>813</v>
      </c>
      <c r="B419" s="857">
        <v>12</v>
      </c>
      <c r="C419" s="1472" t="s">
        <v>770</v>
      </c>
      <c r="D419" s="1506" t="s">
        <v>2286</v>
      </c>
      <c r="E419" s="452" t="s">
        <v>762</v>
      </c>
      <c r="F419" s="402">
        <f ca="1">DATEDIF(W419,$N$5,"Y")</f>
        <v>37</v>
      </c>
      <c r="G419" s="402">
        <f ca="1">DATEDIF(W419,$N$5,"YM")</f>
        <v>9</v>
      </c>
      <c r="H419" s="475" t="s">
        <v>40</v>
      </c>
      <c r="I419" s="475"/>
      <c r="J419" s="475" t="s">
        <v>771</v>
      </c>
      <c r="K419" s="453" t="s">
        <v>382</v>
      </c>
      <c r="L419" s="453" t="s">
        <v>54</v>
      </c>
      <c r="M419" s="476"/>
      <c r="N419" s="443" t="s">
        <v>44</v>
      </c>
      <c r="O419" s="987">
        <v>35</v>
      </c>
      <c r="P419" s="987"/>
      <c r="Q419" s="1709" t="s">
        <v>4398</v>
      </c>
      <c r="R419" s="1709" t="s">
        <v>34</v>
      </c>
      <c r="S419" s="1709" t="s">
        <v>4399</v>
      </c>
      <c r="T419" s="1709" t="s">
        <v>4400</v>
      </c>
      <c r="U419" s="1709"/>
      <c r="V419" s="1709" t="s">
        <v>4401</v>
      </c>
      <c r="W419" s="1477">
        <v>30376</v>
      </c>
      <c r="X419" s="1617" t="s">
        <v>2494</v>
      </c>
      <c r="Y419" s="1939">
        <f ca="1">DATEDIF(L420,$Y$8,"Y")</f>
        <v>56</v>
      </c>
    </row>
    <row r="420" spans="1:25" ht="15" thickBot="1" x14ac:dyDescent="0.25">
      <c r="A420" s="869"/>
      <c r="B420" s="1522"/>
      <c r="C420" s="1495" t="s">
        <v>772</v>
      </c>
      <c r="D420" s="1098" t="str">
        <f>SDM!F230</f>
        <v>01/10/2012</v>
      </c>
      <c r="E420" s="484" t="s">
        <v>330</v>
      </c>
      <c r="F420" s="403"/>
      <c r="G420" s="403"/>
      <c r="H420" s="477"/>
      <c r="I420" s="477"/>
      <c r="J420" s="477" t="s">
        <v>617</v>
      </c>
      <c r="K420" s="410"/>
      <c r="L420" s="468">
        <v>23632</v>
      </c>
      <c r="M420" s="478"/>
      <c r="N420" s="890" t="s">
        <v>49</v>
      </c>
      <c r="O420" s="987">
        <v>36</v>
      </c>
      <c r="P420" s="987"/>
      <c r="Q420" s="1711"/>
      <c r="R420" s="1711"/>
      <c r="S420" s="1711"/>
      <c r="T420" s="1711"/>
      <c r="U420" s="1711"/>
      <c r="V420" s="1711"/>
      <c r="W420" s="1477"/>
      <c r="X420" s="1617"/>
      <c r="Y420" s="1940"/>
    </row>
    <row r="421" spans="1:25" ht="14.25" x14ac:dyDescent="0.2">
      <c r="A421" s="636" t="s">
        <v>816</v>
      </c>
      <c r="B421" s="857">
        <v>13</v>
      </c>
      <c r="C421" s="1271" t="s">
        <v>784</v>
      </c>
      <c r="D421" s="1506" t="s">
        <v>2286</v>
      </c>
      <c r="E421" s="441" t="s">
        <v>735</v>
      </c>
      <c r="F421" s="402">
        <f ca="1">DATEDIF(W421,$N$5,"Y")</f>
        <v>26</v>
      </c>
      <c r="G421" s="402">
        <f ca="1">DATEDIF(W421,$N$5,"YM")</f>
        <v>9</v>
      </c>
      <c r="H421" s="441" t="s">
        <v>40</v>
      </c>
      <c r="I421" s="441"/>
      <c r="J421" s="441" t="s">
        <v>774</v>
      </c>
      <c r="K421" s="440" t="s">
        <v>143</v>
      </c>
      <c r="L421" s="440" t="s">
        <v>403</v>
      </c>
      <c r="M421" s="442"/>
      <c r="N421" s="443" t="s">
        <v>44</v>
      </c>
      <c r="O421" s="987">
        <v>39</v>
      </c>
      <c r="P421" s="987"/>
      <c r="Q421" s="1709" t="s">
        <v>3918</v>
      </c>
      <c r="R421" s="1709" t="s">
        <v>34</v>
      </c>
      <c r="S421" s="1709" t="s">
        <v>3919</v>
      </c>
      <c r="T421" s="1709" t="s">
        <v>3920</v>
      </c>
      <c r="U421" s="1709"/>
      <c r="V421" s="1709" t="s">
        <v>3921</v>
      </c>
      <c r="W421" s="1477">
        <v>34394</v>
      </c>
      <c r="X421" s="1617" t="s">
        <v>2493</v>
      </c>
      <c r="Y421" s="1939">
        <f ca="1">DATEDIF(L422,$Y$8,"Y")</f>
        <v>51</v>
      </c>
    </row>
    <row r="422" spans="1:25" ht="15" thickBot="1" x14ac:dyDescent="0.25">
      <c r="A422" s="869"/>
      <c r="B422" s="1522"/>
      <c r="C422" s="1514" t="s">
        <v>785</v>
      </c>
      <c r="D422" s="499" t="str">
        <f>SDM!F103</f>
        <v>01/10/2013</v>
      </c>
      <c r="E422" s="544" t="s">
        <v>2383</v>
      </c>
      <c r="F422" s="403"/>
      <c r="G422" s="403"/>
      <c r="H422" s="1101"/>
      <c r="I422" s="446"/>
      <c r="J422" s="477" t="s">
        <v>617</v>
      </c>
      <c r="K422" s="403"/>
      <c r="L422" s="447">
        <v>25439</v>
      </c>
      <c r="M422" s="448"/>
      <c r="N422" s="890" t="s">
        <v>49</v>
      </c>
      <c r="O422" s="987">
        <v>40</v>
      </c>
      <c r="P422" s="987"/>
      <c r="Q422" s="1711"/>
      <c r="R422" s="1711"/>
      <c r="S422" s="1711"/>
      <c r="T422" s="1711"/>
      <c r="U422" s="1711"/>
      <c r="V422" s="1711"/>
      <c r="W422" s="1477"/>
      <c r="X422" s="1617"/>
      <c r="Y422" s="1940"/>
    </row>
    <row r="423" spans="1:25" ht="14.25" x14ac:dyDescent="0.2">
      <c r="A423" s="636" t="s">
        <v>819</v>
      </c>
      <c r="B423" s="857">
        <v>14</v>
      </c>
      <c r="C423" s="1271" t="s">
        <v>846</v>
      </c>
      <c r="D423" s="1506" t="s">
        <v>2286</v>
      </c>
      <c r="E423" s="563" t="s">
        <v>725</v>
      </c>
      <c r="F423" s="402">
        <f ca="1">DATEDIF(W423,$N$5,"Y")</f>
        <v>29</v>
      </c>
      <c r="G423" s="402">
        <f ca="1">DATEDIF(W423,$N$5,"YM")</f>
        <v>9</v>
      </c>
      <c r="H423" s="1077" t="s">
        <v>40</v>
      </c>
      <c r="I423" s="441"/>
      <c r="J423" s="479" t="s">
        <v>847</v>
      </c>
      <c r="K423" s="440" t="s">
        <v>151</v>
      </c>
      <c r="L423" s="440" t="s">
        <v>252</v>
      </c>
      <c r="M423" s="442"/>
      <c r="N423" s="443" t="s">
        <v>44</v>
      </c>
      <c r="O423" s="987">
        <v>45</v>
      </c>
      <c r="P423" s="987"/>
      <c r="Q423" s="1709" t="s">
        <v>3942</v>
      </c>
      <c r="R423" s="1709" t="s">
        <v>34</v>
      </c>
      <c r="S423" s="1709" t="s">
        <v>3943</v>
      </c>
      <c r="T423" s="1709" t="s">
        <v>3944</v>
      </c>
      <c r="U423" s="1709"/>
      <c r="V423" s="1709" t="s">
        <v>3945</v>
      </c>
      <c r="W423" s="1477">
        <v>33298</v>
      </c>
      <c r="X423" s="1617" t="s">
        <v>2493</v>
      </c>
      <c r="Y423" s="1939">
        <f ca="1">DATEDIF(L424,$Y$8,"Y")</f>
        <v>54</v>
      </c>
    </row>
    <row r="424" spans="1:25" ht="15" thickBot="1" x14ac:dyDescent="0.25">
      <c r="A424" s="869"/>
      <c r="B424" s="1522"/>
      <c r="C424" s="1514" t="s">
        <v>4654</v>
      </c>
      <c r="D424" s="1505" t="str">
        <f>SDM!F496</f>
        <v>01/10/2015</v>
      </c>
      <c r="E424" s="564">
        <v>34790</v>
      </c>
      <c r="F424" s="403"/>
      <c r="G424" s="403"/>
      <c r="H424" s="1092"/>
      <c r="I424" s="446"/>
      <c r="J424" s="477" t="s">
        <v>617</v>
      </c>
      <c r="K424" s="403"/>
      <c r="L424" s="447">
        <v>24260</v>
      </c>
      <c r="M424" s="448"/>
      <c r="N424" s="890" t="s">
        <v>49</v>
      </c>
      <c r="O424" s="987">
        <v>46</v>
      </c>
      <c r="P424" s="987"/>
      <c r="Q424" s="1711"/>
      <c r="R424" s="1711"/>
      <c r="S424" s="1711"/>
      <c r="T424" s="1711"/>
      <c r="U424" s="1711"/>
      <c r="V424" s="1711"/>
      <c r="W424" s="1477"/>
      <c r="X424" s="1617"/>
      <c r="Y424" s="1940"/>
    </row>
    <row r="425" spans="1:25" ht="14.25" x14ac:dyDescent="0.2">
      <c r="A425" s="636" t="s">
        <v>822</v>
      </c>
      <c r="B425" s="857">
        <v>15</v>
      </c>
      <c r="C425" s="1515" t="s">
        <v>4822</v>
      </c>
      <c r="D425" s="1506" t="s">
        <v>2286</v>
      </c>
      <c r="E425" s="461" t="s">
        <v>4763</v>
      </c>
      <c r="F425" s="402">
        <f ca="1">DATEDIF(W425,$N$5,"Y")</f>
        <v>12</v>
      </c>
      <c r="G425" s="402">
        <f ca="1">DATEDIF(W425,$N$5,"YM")</f>
        <v>8</v>
      </c>
      <c r="H425" s="565"/>
      <c r="I425" s="461"/>
      <c r="J425" s="482" t="s">
        <v>2379</v>
      </c>
      <c r="K425" s="409" t="s">
        <v>2415</v>
      </c>
      <c r="L425" s="443" t="s">
        <v>489</v>
      </c>
      <c r="M425" s="461"/>
      <c r="N425" s="443" t="s">
        <v>44</v>
      </c>
      <c r="O425" s="987">
        <v>49</v>
      </c>
      <c r="P425" s="987"/>
      <c r="Q425" s="1712" t="s">
        <v>3962</v>
      </c>
      <c r="R425" s="1712" t="s">
        <v>50</v>
      </c>
      <c r="S425" s="1712" t="s">
        <v>3963</v>
      </c>
      <c r="T425" s="1712" t="s">
        <v>3964</v>
      </c>
      <c r="U425" s="1712"/>
      <c r="V425" s="1712" t="s">
        <v>3965</v>
      </c>
      <c r="W425" s="1477">
        <v>39539</v>
      </c>
      <c r="X425" s="1617" t="s">
        <v>2493</v>
      </c>
      <c r="Y425" s="1939">
        <f ca="1">DATEDIF(L426,$Y$8,"Y")</f>
        <v>42</v>
      </c>
    </row>
    <row r="426" spans="1:25" ht="15" thickBot="1" x14ac:dyDescent="0.25">
      <c r="A426" s="869"/>
      <c r="B426" s="1522"/>
      <c r="C426" s="1495" t="s">
        <v>4658</v>
      </c>
      <c r="D426" s="1505" t="str">
        <f>SDM!F397</f>
        <v>01/10/2015</v>
      </c>
      <c r="E426" s="1086" t="s">
        <v>2417</v>
      </c>
      <c r="F426" s="403"/>
      <c r="G426" s="403"/>
      <c r="H426" s="1102"/>
      <c r="I426" s="996"/>
      <c r="J426" s="904" t="s">
        <v>74</v>
      </c>
      <c r="K426" s="889"/>
      <c r="L426" s="888" t="s">
        <v>2380</v>
      </c>
      <c r="M426" s="1065"/>
      <c r="N426" s="890" t="s">
        <v>49</v>
      </c>
      <c r="O426" s="987">
        <v>50</v>
      </c>
      <c r="P426" s="987"/>
      <c r="Q426" s="1483"/>
      <c r="R426" s="1483"/>
      <c r="S426" s="1483"/>
      <c r="T426" s="1483"/>
      <c r="U426" s="1483"/>
      <c r="V426" s="1483"/>
      <c r="W426" s="1477"/>
      <c r="X426" s="1617"/>
      <c r="Y426" s="1940"/>
    </row>
    <row r="427" spans="1:25" ht="16.5" customHeight="1" x14ac:dyDescent="0.2">
      <c r="A427" s="636" t="s">
        <v>827</v>
      </c>
      <c r="B427" s="857">
        <v>16</v>
      </c>
      <c r="C427" s="1472" t="s">
        <v>889</v>
      </c>
      <c r="D427" s="1506" t="s">
        <v>2286</v>
      </c>
      <c r="E427" s="568" t="s">
        <v>4421</v>
      </c>
      <c r="F427" s="402">
        <f ca="1">DATEDIF(W427,$N$5,"Y")</f>
        <v>15</v>
      </c>
      <c r="G427" s="402">
        <f ca="1">DATEDIF(W427,$N$5,"YM")</f>
        <v>10</v>
      </c>
      <c r="H427" s="1077" t="s">
        <v>40</v>
      </c>
      <c r="I427" s="441"/>
      <c r="J427" s="457" t="s">
        <v>891</v>
      </c>
      <c r="K427" s="407" t="s">
        <v>4691</v>
      </c>
      <c r="L427" s="458" t="s">
        <v>88</v>
      </c>
      <c r="M427" s="459"/>
      <c r="N427" s="443" t="s">
        <v>44</v>
      </c>
      <c r="O427" s="987">
        <v>13</v>
      </c>
      <c r="P427" s="987"/>
      <c r="Q427" s="1712" t="s">
        <v>4010</v>
      </c>
      <c r="R427" s="1712" t="s">
        <v>50</v>
      </c>
      <c r="S427" s="1712" t="s">
        <v>4011</v>
      </c>
      <c r="T427" s="1712" t="s">
        <v>4012</v>
      </c>
      <c r="U427" s="1712"/>
      <c r="V427" s="1712" t="s">
        <v>4013</v>
      </c>
      <c r="W427" s="1477">
        <v>38384</v>
      </c>
      <c r="X427" s="1617" t="s">
        <v>2494</v>
      </c>
      <c r="Y427" s="1939">
        <f ca="1">DATEDIF(L428,$Y$8,"Y")</f>
        <v>42</v>
      </c>
    </row>
    <row r="428" spans="1:25" ht="15" thickBot="1" x14ac:dyDescent="0.25">
      <c r="A428" s="869"/>
      <c r="B428" s="1522"/>
      <c r="C428" s="1093" t="s">
        <v>892</v>
      </c>
      <c r="D428" s="1505" t="str">
        <f>SDM!F23</f>
        <v>01/04/2017</v>
      </c>
      <c r="E428" s="1109" t="s">
        <v>40</v>
      </c>
      <c r="F428" s="403"/>
      <c r="G428" s="403"/>
      <c r="H428" s="549"/>
      <c r="I428" s="457"/>
      <c r="J428" s="462" t="s">
        <v>74</v>
      </c>
      <c r="K428" s="405"/>
      <c r="L428" s="455">
        <v>28655</v>
      </c>
      <c r="M428" s="459"/>
      <c r="N428" s="637" t="s">
        <v>49</v>
      </c>
      <c r="O428" s="987">
        <v>14</v>
      </c>
      <c r="P428" s="987"/>
      <c r="Q428" s="1483"/>
      <c r="R428" s="1483"/>
      <c r="S428" s="1483"/>
      <c r="T428" s="1483"/>
      <c r="U428" s="1483"/>
      <c r="V428" s="1483"/>
      <c r="W428" s="1477"/>
      <c r="X428" s="1617"/>
      <c r="Y428" s="1940"/>
    </row>
    <row r="429" spans="1:25" ht="14.25" x14ac:dyDescent="0.2">
      <c r="A429" s="636" t="s">
        <v>831</v>
      </c>
      <c r="B429" s="857">
        <v>17</v>
      </c>
      <c r="C429" s="1472" t="s">
        <v>895</v>
      </c>
      <c r="D429" s="1506" t="s">
        <v>2286</v>
      </c>
      <c r="E429" s="450" t="s">
        <v>4429</v>
      </c>
      <c r="F429" s="402">
        <f ca="1">DATEDIF(W429,$N$5,"Y")</f>
        <v>14</v>
      </c>
      <c r="G429" s="402">
        <f ca="1">DATEDIF(W429,$N$5,"YM")</f>
        <v>8</v>
      </c>
      <c r="H429" s="536" t="s">
        <v>40</v>
      </c>
      <c r="I429" s="452"/>
      <c r="J429" s="452" t="s">
        <v>896</v>
      </c>
      <c r="K429" s="404" t="s">
        <v>2415</v>
      </c>
      <c r="L429" s="453" t="s">
        <v>54</v>
      </c>
      <c r="M429" s="454"/>
      <c r="N429" s="443" t="s">
        <v>44</v>
      </c>
      <c r="O429" s="987">
        <v>15</v>
      </c>
      <c r="P429" s="987"/>
      <c r="Q429" s="1709" t="s">
        <v>4014</v>
      </c>
      <c r="R429" s="1709" t="s">
        <v>50</v>
      </c>
      <c r="S429" s="1709" t="s">
        <v>4015</v>
      </c>
      <c r="T429" s="1709" t="s">
        <v>4016</v>
      </c>
      <c r="U429" s="1709"/>
      <c r="V429" s="1709" t="s">
        <v>4017</v>
      </c>
      <c r="W429" s="1477">
        <v>38808</v>
      </c>
      <c r="X429" s="1617" t="s">
        <v>2494</v>
      </c>
      <c r="Y429" s="1939">
        <f ca="1">DATEDIF(L430,$Y$8,"Y")</f>
        <v>43</v>
      </c>
    </row>
    <row r="430" spans="1:25" ht="15" thickBot="1" x14ac:dyDescent="0.25">
      <c r="A430" s="869"/>
      <c r="B430" s="1522"/>
      <c r="C430" s="1495" t="s">
        <v>897</v>
      </c>
      <c r="D430" s="1505" t="str">
        <f>SDM!F59</f>
        <v>01/10/2017</v>
      </c>
      <c r="E430" s="1614" t="s">
        <v>5448</v>
      </c>
      <c r="F430" s="403"/>
      <c r="G430" s="403"/>
      <c r="H430" s="1097"/>
      <c r="I430" s="462"/>
      <c r="J430" s="462" t="s">
        <v>688</v>
      </c>
      <c r="K430" s="405"/>
      <c r="L430" s="541">
        <v>28262</v>
      </c>
      <c r="M430" s="469"/>
      <c r="N430" s="890" t="s">
        <v>49</v>
      </c>
      <c r="O430" s="987">
        <v>16</v>
      </c>
      <c r="P430" s="987"/>
      <c r="Q430" s="1711"/>
      <c r="R430" s="1711"/>
      <c r="S430" s="1711"/>
      <c r="T430" s="1711"/>
      <c r="U430" s="1711"/>
      <c r="V430" s="1711"/>
      <c r="W430" s="1477"/>
      <c r="X430" s="1617"/>
      <c r="Y430" s="1940"/>
    </row>
    <row r="431" spans="1:25" ht="14.25" x14ac:dyDescent="0.2">
      <c r="A431" s="636" t="s">
        <v>836</v>
      </c>
      <c r="B431" s="857">
        <v>18</v>
      </c>
      <c r="C431" s="1472" t="s">
        <v>908</v>
      </c>
      <c r="D431" s="1506" t="s">
        <v>2286</v>
      </c>
      <c r="E431" s="536" t="s">
        <v>341</v>
      </c>
      <c r="F431" s="402">
        <f ca="1">DATEDIF(W431,$N$5,"Y")</f>
        <v>12</v>
      </c>
      <c r="G431" s="402">
        <f ca="1">DATEDIF(W431,$N$5,"YM")</f>
        <v>11</v>
      </c>
      <c r="H431" s="536" t="s">
        <v>350</v>
      </c>
      <c r="I431" s="452"/>
      <c r="J431" s="452" t="s">
        <v>121</v>
      </c>
      <c r="K431" s="453" t="s">
        <v>53</v>
      </c>
      <c r="L431" s="453" t="s">
        <v>54</v>
      </c>
      <c r="M431" s="454"/>
      <c r="N431" s="443" t="s">
        <v>44</v>
      </c>
      <c r="O431" s="987">
        <v>17</v>
      </c>
      <c r="P431" s="987"/>
      <c r="Q431" s="1712" t="s">
        <v>4018</v>
      </c>
      <c r="R431" s="1712" t="s">
        <v>34</v>
      </c>
      <c r="S431" s="1712" t="s">
        <v>4019</v>
      </c>
      <c r="T431" s="1712" t="s">
        <v>4020</v>
      </c>
      <c r="U431" s="1712"/>
      <c r="V431" s="1712" t="s">
        <v>4021</v>
      </c>
      <c r="W431" s="1477">
        <v>39448</v>
      </c>
      <c r="X431" s="1617" t="s">
        <v>2494</v>
      </c>
      <c r="Y431" s="1939">
        <f ca="1">DATEDIF(L432,$Y$8,"Y")</f>
        <v>43</v>
      </c>
    </row>
    <row r="432" spans="1:25" ht="15" thickBot="1" x14ac:dyDescent="0.25">
      <c r="A432" s="869"/>
      <c r="B432" s="1522"/>
      <c r="C432" s="1495" t="s">
        <v>909</v>
      </c>
      <c r="D432" s="1505" t="str">
        <f>SDM!F402</f>
        <v>01/10/2017</v>
      </c>
      <c r="E432" s="470" t="s">
        <v>5677</v>
      </c>
      <c r="F432" s="403"/>
      <c r="G432" s="403"/>
      <c r="H432" s="1097"/>
      <c r="I432" s="462"/>
      <c r="J432" s="462" t="s">
        <v>343</v>
      </c>
      <c r="K432" s="410"/>
      <c r="L432" s="468">
        <v>28285</v>
      </c>
      <c r="M432" s="469"/>
      <c r="N432" s="890" t="s">
        <v>49</v>
      </c>
      <c r="O432" s="987">
        <v>18</v>
      </c>
      <c r="P432" s="987"/>
      <c r="Q432" s="1483"/>
      <c r="R432" s="1483"/>
      <c r="S432" s="1483"/>
      <c r="T432" s="1483"/>
      <c r="U432" s="1483"/>
      <c r="V432" s="1483"/>
      <c r="W432" s="1477"/>
      <c r="X432" s="1617"/>
      <c r="Y432" s="1940"/>
    </row>
    <row r="433" spans="1:25" ht="14.25" x14ac:dyDescent="0.2">
      <c r="A433" s="636" t="s">
        <v>839</v>
      </c>
      <c r="B433" s="857">
        <v>19</v>
      </c>
      <c r="C433" s="1472" t="s">
        <v>911</v>
      </c>
      <c r="D433" s="1506" t="s">
        <v>2286</v>
      </c>
      <c r="E433" s="536" t="s">
        <v>341</v>
      </c>
      <c r="F433" s="402">
        <f ca="1">DATEDIF(W433,$N$5,"Y")</f>
        <v>12</v>
      </c>
      <c r="G433" s="402">
        <f ca="1">DATEDIF(W433,$N$5,"YM")</f>
        <v>11</v>
      </c>
      <c r="H433" s="536" t="s">
        <v>350</v>
      </c>
      <c r="I433" s="452"/>
      <c r="J433" s="452" t="s">
        <v>121</v>
      </c>
      <c r="K433" s="453" t="s">
        <v>299</v>
      </c>
      <c r="L433" s="453" t="s">
        <v>54</v>
      </c>
      <c r="M433" s="454"/>
      <c r="N433" s="443" t="s">
        <v>44</v>
      </c>
      <c r="O433" s="987">
        <v>19</v>
      </c>
      <c r="P433" s="987"/>
      <c r="Q433" s="1709" t="s">
        <v>4022</v>
      </c>
      <c r="R433" s="1709" t="s">
        <v>34</v>
      </c>
      <c r="S433" s="1709" t="s">
        <v>4023</v>
      </c>
      <c r="T433" s="1709" t="s">
        <v>4024</v>
      </c>
      <c r="U433" s="1709"/>
      <c r="V433" s="1709" t="s">
        <v>4025</v>
      </c>
      <c r="W433" s="1477">
        <v>39448</v>
      </c>
      <c r="X433" s="1617" t="s">
        <v>2493</v>
      </c>
      <c r="Y433" s="1939">
        <f ca="1">DATEDIF(L434,$Y$8,"Y")</f>
        <v>40</v>
      </c>
    </row>
    <row r="434" spans="1:25" ht="15" thickBot="1" x14ac:dyDescent="0.25">
      <c r="A434" s="869"/>
      <c r="B434" s="1522"/>
      <c r="C434" s="1495" t="s">
        <v>912</v>
      </c>
      <c r="D434" s="1505" t="str">
        <f>SDM!F297</f>
        <v>01/10/2017</v>
      </c>
      <c r="E434" s="470" t="s">
        <v>5677</v>
      </c>
      <c r="F434" s="403"/>
      <c r="G434" s="403"/>
      <c r="H434" s="1097"/>
      <c r="I434" s="462"/>
      <c r="J434" s="462" t="s">
        <v>343</v>
      </c>
      <c r="K434" s="410"/>
      <c r="L434" s="468">
        <v>29504</v>
      </c>
      <c r="M434" s="469"/>
      <c r="N434" s="890" t="s">
        <v>49</v>
      </c>
      <c r="O434" s="987">
        <v>20</v>
      </c>
      <c r="P434" s="987"/>
      <c r="Q434" s="1711"/>
      <c r="R434" s="1711"/>
      <c r="S434" s="1711"/>
      <c r="T434" s="1711"/>
      <c r="U434" s="1711"/>
      <c r="V434" s="1711"/>
      <c r="W434" s="1477"/>
      <c r="X434" s="1617"/>
      <c r="Y434" s="1940"/>
    </row>
    <row r="435" spans="1:25" ht="14.25" x14ac:dyDescent="0.2">
      <c r="A435" s="636" t="s">
        <v>842</v>
      </c>
      <c r="B435" s="857">
        <v>20</v>
      </c>
      <c r="C435" s="1472" t="s">
        <v>914</v>
      </c>
      <c r="D435" s="1506" t="s">
        <v>2286</v>
      </c>
      <c r="E435" s="536" t="s">
        <v>341</v>
      </c>
      <c r="F435" s="402">
        <f ca="1">DATEDIF(W435,$N$5,"Y")</f>
        <v>12</v>
      </c>
      <c r="G435" s="402">
        <f ca="1">DATEDIF(W435,$N$5,"YM")</f>
        <v>11</v>
      </c>
      <c r="H435" s="536" t="s">
        <v>350</v>
      </c>
      <c r="I435" s="452"/>
      <c r="J435" s="452" t="s">
        <v>121</v>
      </c>
      <c r="K435" s="453" t="s">
        <v>299</v>
      </c>
      <c r="L435" s="453" t="s">
        <v>54</v>
      </c>
      <c r="M435" s="454"/>
      <c r="N435" s="443" t="s">
        <v>44</v>
      </c>
      <c r="O435" s="987">
        <v>21</v>
      </c>
      <c r="P435" s="987"/>
      <c r="Q435" s="1712" t="s">
        <v>4026</v>
      </c>
      <c r="R435" s="1712" t="s">
        <v>34</v>
      </c>
      <c r="S435" s="1712" t="s">
        <v>4027</v>
      </c>
      <c r="T435" s="1712" t="s">
        <v>4028</v>
      </c>
      <c r="U435" s="1712"/>
      <c r="V435" s="1712" t="s">
        <v>4029</v>
      </c>
      <c r="W435" s="1477">
        <v>39448</v>
      </c>
      <c r="X435" s="1617" t="s">
        <v>2493</v>
      </c>
      <c r="Y435" s="1939">
        <f ca="1">DATEDIF(L436,$Y$8,"Y")</f>
        <v>39</v>
      </c>
    </row>
    <row r="436" spans="1:25" ht="15" thickBot="1" x14ac:dyDescent="0.25">
      <c r="A436" s="869"/>
      <c r="B436" s="1522"/>
      <c r="C436" s="1495" t="s">
        <v>915</v>
      </c>
      <c r="D436" s="1505" t="str">
        <f>SDM!F403</f>
        <v>01/10/2017</v>
      </c>
      <c r="E436" s="470" t="s">
        <v>5677</v>
      </c>
      <c r="F436" s="403"/>
      <c r="G436" s="403"/>
      <c r="H436" s="1097"/>
      <c r="I436" s="462"/>
      <c r="J436" s="462" t="s">
        <v>343</v>
      </c>
      <c r="K436" s="410"/>
      <c r="L436" s="468">
        <v>29682</v>
      </c>
      <c r="M436" s="469"/>
      <c r="N436" s="890" t="s">
        <v>49</v>
      </c>
      <c r="O436" s="987">
        <v>22</v>
      </c>
      <c r="P436" s="987"/>
      <c r="Q436" s="1483"/>
      <c r="R436" s="1483"/>
      <c r="S436" s="1483"/>
      <c r="T436" s="1483"/>
      <c r="U436" s="1483"/>
      <c r="V436" s="1483"/>
      <c r="W436" s="1477"/>
      <c r="X436" s="1617"/>
      <c r="Y436" s="1940"/>
    </row>
    <row r="437" spans="1:25" ht="14.25" x14ac:dyDescent="0.2">
      <c r="A437" s="636" t="s">
        <v>845</v>
      </c>
      <c r="B437" s="857">
        <v>21</v>
      </c>
      <c r="C437" s="1472" t="s">
        <v>903</v>
      </c>
      <c r="D437" s="1506" t="s">
        <v>2286</v>
      </c>
      <c r="E437" s="536" t="s">
        <v>943</v>
      </c>
      <c r="F437" s="402">
        <f ca="1">DATEDIF(W437,$N$5,"Y")</f>
        <v>22</v>
      </c>
      <c r="G437" s="402">
        <f ca="1">DATEDIF(W437,$N$5,"YM")</f>
        <v>9</v>
      </c>
      <c r="H437" s="536" t="s">
        <v>40</v>
      </c>
      <c r="I437" s="452"/>
      <c r="J437" s="452" t="s">
        <v>121</v>
      </c>
      <c r="K437" s="404" t="s">
        <v>2455</v>
      </c>
      <c r="L437" s="453" t="s">
        <v>703</v>
      </c>
      <c r="M437" s="454"/>
      <c r="N437" s="443" t="s">
        <v>44</v>
      </c>
      <c r="O437" s="987">
        <v>23</v>
      </c>
      <c r="P437" s="987"/>
      <c r="Q437" s="1709" t="s">
        <v>4030</v>
      </c>
      <c r="R437" s="1709" t="s">
        <v>50</v>
      </c>
      <c r="S437" s="1709" t="s">
        <v>4031</v>
      </c>
      <c r="T437" s="1709" t="s">
        <v>4032</v>
      </c>
      <c r="U437" s="1709"/>
      <c r="V437" s="1709" t="s">
        <v>4033</v>
      </c>
      <c r="W437" s="1477">
        <v>35855</v>
      </c>
      <c r="X437" s="1617" t="s">
        <v>2494</v>
      </c>
      <c r="Y437" s="1939">
        <f ca="1">DATEDIF(L438,$Y$8,"Y")</f>
        <v>43</v>
      </c>
    </row>
    <row r="438" spans="1:25" ht="15" thickBot="1" x14ac:dyDescent="0.25">
      <c r="A438" s="869"/>
      <c r="B438" s="1522"/>
      <c r="C438" s="1495" t="s">
        <v>904</v>
      </c>
      <c r="D438" s="1505" t="str">
        <f>SDM!F404</f>
        <v>01/04/2018</v>
      </c>
      <c r="E438" s="470" t="s">
        <v>236</v>
      </c>
      <c r="F438" s="403"/>
      <c r="G438" s="403"/>
      <c r="H438" s="1097"/>
      <c r="I438" s="462"/>
      <c r="J438" s="462" t="s">
        <v>343</v>
      </c>
      <c r="K438" s="410"/>
      <c r="L438" s="468">
        <v>28256</v>
      </c>
      <c r="M438" s="469"/>
      <c r="N438" s="890" t="s">
        <v>49</v>
      </c>
      <c r="O438" s="987">
        <v>24</v>
      </c>
      <c r="P438" s="987"/>
      <c r="Q438" s="1711"/>
      <c r="R438" s="1711"/>
      <c r="S438" s="1711"/>
      <c r="T438" s="1711"/>
      <c r="U438" s="1711"/>
      <c r="V438" s="1711"/>
      <c r="W438" s="1477"/>
      <c r="X438" s="1617"/>
      <c r="Y438" s="1940"/>
    </row>
    <row r="439" spans="1:25" ht="14.25" x14ac:dyDescent="0.2">
      <c r="A439" s="636" t="s">
        <v>848</v>
      </c>
      <c r="B439" s="857">
        <v>22</v>
      </c>
      <c r="C439" s="1515" t="s">
        <v>4823</v>
      </c>
      <c r="D439" s="1506" t="s">
        <v>2286</v>
      </c>
      <c r="E439" s="485" t="s">
        <v>4763</v>
      </c>
      <c r="F439" s="402">
        <f ca="1">DATEDIF(W439,$N$5,"Y")</f>
        <v>10</v>
      </c>
      <c r="G439" s="402">
        <f ca="1">DATEDIF(W439,$N$5,"YM")</f>
        <v>11</v>
      </c>
      <c r="H439" s="536" t="s">
        <v>40</v>
      </c>
      <c r="I439" s="452"/>
      <c r="J439" s="550" t="s">
        <v>854</v>
      </c>
      <c r="K439" s="412" t="s">
        <v>2457</v>
      </c>
      <c r="L439" s="531" t="s">
        <v>88</v>
      </c>
      <c r="M439" s="454"/>
      <c r="N439" s="443" t="s">
        <v>44</v>
      </c>
      <c r="O439" s="987">
        <v>25</v>
      </c>
      <c r="P439" s="987"/>
      <c r="Q439" s="1712" t="s">
        <v>4034</v>
      </c>
      <c r="R439" s="1712" t="s">
        <v>50</v>
      </c>
      <c r="S439" s="1712" t="s">
        <v>4035</v>
      </c>
      <c r="T439" s="1712" t="s">
        <v>4036</v>
      </c>
      <c r="U439" s="1712"/>
      <c r="V439" s="1712" t="s">
        <v>4037</v>
      </c>
      <c r="W439" s="1477">
        <v>40179</v>
      </c>
      <c r="X439" s="1617" t="s">
        <v>2493</v>
      </c>
      <c r="Y439" s="1939">
        <f ca="1">DATEDIF(L440,$Y$8,"Y")</f>
        <v>40</v>
      </c>
    </row>
    <row r="440" spans="1:25" ht="15" thickBot="1" x14ac:dyDescent="0.25">
      <c r="A440" s="869"/>
      <c r="B440" s="1522"/>
      <c r="C440" s="1495" t="s">
        <v>906</v>
      </c>
      <c r="D440" s="1505" t="str">
        <f>SDM!F405</f>
        <v>01/04/2018</v>
      </c>
      <c r="E440" s="1040" t="s">
        <v>575</v>
      </c>
      <c r="F440" s="403"/>
      <c r="G440" s="403"/>
      <c r="H440" s="1097"/>
      <c r="I440" s="462"/>
      <c r="J440" s="1091" t="s">
        <v>855</v>
      </c>
      <c r="K440" s="1110"/>
      <c r="L440" s="467">
        <v>29366</v>
      </c>
      <c r="M440" s="469"/>
      <c r="N440" s="890" t="s">
        <v>49</v>
      </c>
      <c r="O440" s="987">
        <v>26</v>
      </c>
      <c r="P440" s="987"/>
      <c r="Q440" s="1483"/>
      <c r="R440" s="1483"/>
      <c r="S440" s="1483"/>
      <c r="T440" s="1483"/>
      <c r="U440" s="1483"/>
      <c r="V440" s="1483"/>
      <c r="W440" s="1477"/>
      <c r="X440" s="1617"/>
      <c r="Y440" s="1940"/>
    </row>
    <row r="441" spans="1:25" ht="14.25" x14ac:dyDescent="0.2">
      <c r="A441" s="636" t="s">
        <v>850</v>
      </c>
      <c r="B441" s="857">
        <v>23</v>
      </c>
      <c r="C441" s="1472" t="s">
        <v>927</v>
      </c>
      <c r="D441" s="1506" t="s">
        <v>2286</v>
      </c>
      <c r="E441" s="530" t="s">
        <v>4513</v>
      </c>
      <c r="F441" s="402">
        <f ca="1">DATEDIF(W441,$N$5,"Y")</f>
        <v>10</v>
      </c>
      <c r="G441" s="402">
        <f ca="1">DATEDIF(W441,$N$5,"YM")</f>
        <v>11</v>
      </c>
      <c r="H441" s="570" t="s">
        <v>40</v>
      </c>
      <c r="I441" s="452"/>
      <c r="J441" s="498" t="s">
        <v>928</v>
      </c>
      <c r="K441" s="404" t="s">
        <v>2451</v>
      </c>
      <c r="L441" s="531" t="s">
        <v>54</v>
      </c>
      <c r="M441" s="454"/>
      <c r="N441" s="443" t="s">
        <v>44</v>
      </c>
      <c r="O441" s="987">
        <v>27</v>
      </c>
      <c r="P441" s="987"/>
      <c r="Q441" s="1712" t="s">
        <v>4042</v>
      </c>
      <c r="R441" s="1712" t="s">
        <v>34</v>
      </c>
      <c r="S441" s="1712" t="s">
        <v>4043</v>
      </c>
      <c r="T441" s="1712" t="s">
        <v>4044</v>
      </c>
      <c r="U441" s="1712"/>
      <c r="V441" s="1712" t="s">
        <v>4045</v>
      </c>
      <c r="W441" s="1477">
        <v>40179</v>
      </c>
      <c r="X441" s="1617" t="s">
        <v>2494</v>
      </c>
      <c r="Y441" s="1939">
        <f ca="1">DATEDIF(L442,$Y$8,"Y")</f>
        <v>40</v>
      </c>
    </row>
    <row r="442" spans="1:25" ht="15" thickBot="1" x14ac:dyDescent="0.25">
      <c r="A442" s="869"/>
      <c r="B442" s="1522"/>
      <c r="C442" s="1495" t="s">
        <v>929</v>
      </c>
      <c r="D442" s="1505" t="str">
        <f>SDM!F179</f>
        <v>01/04/2018</v>
      </c>
      <c r="E442" s="535" t="s">
        <v>4514</v>
      </c>
      <c r="F442" s="403"/>
      <c r="G442" s="403"/>
      <c r="H442" s="1111"/>
      <c r="I442" s="462"/>
      <c r="J442" s="1058" t="s">
        <v>855</v>
      </c>
      <c r="K442" s="410"/>
      <c r="L442" s="468">
        <v>29546</v>
      </c>
      <c r="M442" s="469"/>
      <c r="N442" s="890" t="s">
        <v>49</v>
      </c>
      <c r="O442" s="987">
        <v>28</v>
      </c>
      <c r="P442" s="987"/>
      <c r="Q442" s="1483"/>
      <c r="R442" s="1483"/>
      <c r="S442" s="1483"/>
      <c r="T442" s="1483"/>
      <c r="U442" s="1483"/>
      <c r="V442" s="1483"/>
      <c r="W442" s="1477"/>
      <c r="X442" s="1617"/>
      <c r="Y442" s="1940"/>
    </row>
    <row r="443" spans="1:25" s="805" customFormat="1" ht="14.25" x14ac:dyDescent="0.2">
      <c r="A443" s="636" t="s">
        <v>852</v>
      </c>
      <c r="B443" s="857">
        <v>24</v>
      </c>
      <c r="C443" s="1515" t="s">
        <v>917</v>
      </c>
      <c r="D443" s="1506" t="s">
        <v>2286</v>
      </c>
      <c r="E443" s="536" t="s">
        <v>943</v>
      </c>
      <c r="F443" s="402">
        <f ca="1">DATEDIF(W443,$N$5,"Y")</f>
        <v>11</v>
      </c>
      <c r="G443" s="402">
        <f ca="1">DATEDIF(W443,$N$5,"YM")</f>
        <v>9</v>
      </c>
      <c r="H443" s="570" t="s">
        <v>40</v>
      </c>
      <c r="I443" s="551"/>
      <c r="J443" s="550" t="s">
        <v>121</v>
      </c>
      <c r="K443" s="419" t="s">
        <v>2480</v>
      </c>
      <c r="L443" s="571" t="s">
        <v>918</v>
      </c>
      <c r="M443" s="537"/>
      <c r="N443" s="443" t="s">
        <v>44</v>
      </c>
      <c r="O443" s="987">
        <v>29</v>
      </c>
      <c r="P443" s="987"/>
      <c r="Q443" s="1717" t="s">
        <v>4046</v>
      </c>
      <c r="R443" s="1717" t="s">
        <v>50</v>
      </c>
      <c r="S443" s="1717" t="s">
        <v>4047</v>
      </c>
      <c r="T443" s="1717" t="s">
        <v>4048</v>
      </c>
      <c r="U443" s="1717"/>
      <c r="V443" s="1717" t="s">
        <v>4049</v>
      </c>
      <c r="W443" s="1477">
        <v>39873</v>
      </c>
      <c r="X443" s="1617" t="s">
        <v>2494</v>
      </c>
      <c r="Y443" s="1939">
        <f ca="1">DATEDIF(L444,$Y$8,"Y")</f>
        <v>39</v>
      </c>
    </row>
    <row r="444" spans="1:25" ht="15" thickBot="1" x14ac:dyDescent="0.25">
      <c r="A444" s="869"/>
      <c r="B444" s="1522"/>
      <c r="C444" s="1495" t="s">
        <v>919</v>
      </c>
      <c r="D444" s="1505" t="str">
        <f>SDM!F298</f>
        <v>01/04/2018</v>
      </c>
      <c r="E444" s="1086" t="s">
        <v>608</v>
      </c>
      <c r="F444" s="403"/>
      <c r="G444" s="403"/>
      <c r="H444" s="1111"/>
      <c r="I444" s="1081"/>
      <c r="J444" s="1058" t="s">
        <v>887</v>
      </c>
      <c r="K444" s="1082"/>
      <c r="L444" s="1112">
        <v>29696</v>
      </c>
      <c r="M444" s="1096"/>
      <c r="N444" s="890" t="s">
        <v>49</v>
      </c>
      <c r="O444" s="987">
        <v>30</v>
      </c>
      <c r="P444" s="987"/>
      <c r="Q444" s="1711"/>
      <c r="R444" s="1711"/>
      <c r="S444" s="1711"/>
      <c r="T444" s="1711"/>
      <c r="U444" s="1711"/>
      <c r="V444" s="1711"/>
      <c r="W444" s="1477"/>
      <c r="X444" s="1617"/>
      <c r="Y444" s="1940"/>
    </row>
    <row r="445" spans="1:25" ht="14.25" x14ac:dyDescent="0.2">
      <c r="A445" s="636" t="s">
        <v>856</v>
      </c>
      <c r="B445" s="857">
        <v>25</v>
      </c>
      <c r="C445" s="1515" t="s">
        <v>4987</v>
      </c>
      <c r="D445" s="1506" t="s">
        <v>2286</v>
      </c>
      <c r="E445" s="452" t="s">
        <v>4763</v>
      </c>
      <c r="F445" s="402">
        <f ca="1">DATEDIF(W445,$N$5,"Y")</f>
        <v>11</v>
      </c>
      <c r="G445" s="402">
        <f ca="1">DATEDIF(W445,$N$5,"YM")</f>
        <v>9</v>
      </c>
      <c r="H445" s="570" t="s">
        <v>40</v>
      </c>
      <c r="I445" s="551"/>
      <c r="J445" s="550" t="s">
        <v>121</v>
      </c>
      <c r="K445" s="419" t="s">
        <v>4691</v>
      </c>
      <c r="L445" s="571" t="s">
        <v>54</v>
      </c>
      <c r="M445" s="537"/>
      <c r="N445" s="443" t="s">
        <v>44</v>
      </c>
      <c r="O445" s="987">
        <v>31</v>
      </c>
      <c r="P445" s="987"/>
      <c r="Q445" s="1709" t="s">
        <v>4062</v>
      </c>
      <c r="R445" s="1709" t="s">
        <v>34</v>
      </c>
      <c r="S445" s="1709" t="s">
        <v>4063</v>
      </c>
      <c r="T445" s="1709" t="s">
        <v>4064</v>
      </c>
      <c r="U445" s="1709"/>
      <c r="V445" s="1709" t="s">
        <v>4065</v>
      </c>
      <c r="W445" s="1477">
        <v>39873</v>
      </c>
      <c r="X445" s="1617" t="s">
        <v>2493</v>
      </c>
      <c r="Y445" s="1939">
        <f ca="1">DATEDIF(L446,$Y$8,"Y")</f>
        <v>35</v>
      </c>
    </row>
    <row r="446" spans="1:25" ht="15" thickBot="1" x14ac:dyDescent="0.25">
      <c r="A446" s="869"/>
      <c r="B446" s="1522"/>
      <c r="C446" s="1495" t="s">
        <v>921</v>
      </c>
      <c r="D446" s="1505" t="str">
        <f>SDM!F406</f>
        <v>01/04/2018</v>
      </c>
      <c r="E446" s="1086" t="s">
        <v>5510</v>
      </c>
      <c r="F446" s="403"/>
      <c r="G446" s="403"/>
      <c r="H446" s="1111"/>
      <c r="I446" s="1081"/>
      <c r="J446" s="1091" t="s">
        <v>855</v>
      </c>
      <c r="K446" s="1082"/>
      <c r="L446" s="1112">
        <v>31035</v>
      </c>
      <c r="M446" s="1096"/>
      <c r="N446" s="890" t="s">
        <v>49</v>
      </c>
      <c r="O446" s="987">
        <v>32</v>
      </c>
      <c r="P446" s="987"/>
      <c r="Q446" s="1711"/>
      <c r="R446" s="1711"/>
      <c r="S446" s="1711"/>
      <c r="T446" s="1711"/>
      <c r="U446" s="1711"/>
      <c r="V446" s="1711"/>
      <c r="W446" s="1477"/>
      <c r="X446" s="1617"/>
      <c r="Y446" s="1940"/>
    </row>
    <row r="447" spans="1:25" s="805" customFormat="1" ht="14.25" x14ac:dyDescent="0.2">
      <c r="A447" s="636" t="s">
        <v>857</v>
      </c>
      <c r="B447" s="857">
        <v>26</v>
      </c>
      <c r="C447" s="1515" t="s">
        <v>4505</v>
      </c>
      <c r="D447" s="1506" t="s">
        <v>2286</v>
      </c>
      <c r="E447" s="550" t="s">
        <v>2580</v>
      </c>
      <c r="F447" s="402">
        <f ca="1">DATEDIF(W447,$N$5,"Y")</f>
        <v>11</v>
      </c>
      <c r="G447" s="402">
        <f ca="1">DATEDIF(W447,$N$5,"YM")</f>
        <v>8</v>
      </c>
      <c r="H447" s="503"/>
      <c r="I447" s="504"/>
      <c r="J447" s="452" t="s">
        <v>900</v>
      </c>
      <c r="K447" s="419" t="s">
        <v>2457</v>
      </c>
      <c r="L447" s="571" t="s">
        <v>54</v>
      </c>
      <c r="M447" s="1113"/>
      <c r="N447" s="443" t="s">
        <v>44</v>
      </c>
      <c r="O447" s="987">
        <v>33</v>
      </c>
      <c r="P447" s="987"/>
      <c r="Q447" s="1482" t="s">
        <v>4050</v>
      </c>
      <c r="R447" s="1482" t="s">
        <v>34</v>
      </c>
      <c r="S447" s="1482" t="s">
        <v>4051</v>
      </c>
      <c r="T447" s="1482" t="s">
        <v>4052</v>
      </c>
      <c r="U447" s="1482"/>
      <c r="V447" s="1482" t="s">
        <v>4053</v>
      </c>
      <c r="W447" s="1477">
        <v>39904</v>
      </c>
      <c r="X447" s="1617" t="s">
        <v>2494</v>
      </c>
      <c r="Y447" s="1939">
        <f ca="1">DATEDIF(L448,$Y$8,"Y")</f>
        <v>36</v>
      </c>
    </row>
    <row r="448" spans="1:25" ht="15" thickBot="1" x14ac:dyDescent="0.25">
      <c r="A448" s="869"/>
      <c r="B448" s="1522"/>
      <c r="C448" s="1495" t="s">
        <v>4503</v>
      </c>
      <c r="D448" s="1098" t="str">
        <f>SDM!F174</f>
        <v>01/10/2017</v>
      </c>
      <c r="E448" s="470" t="s">
        <v>5678</v>
      </c>
      <c r="F448" s="403"/>
      <c r="G448" s="403"/>
      <c r="H448" s="1075"/>
      <c r="I448" s="1114"/>
      <c r="J448" s="462" t="s">
        <v>343</v>
      </c>
      <c r="K448" s="1082"/>
      <c r="L448" s="1115">
        <v>30995</v>
      </c>
      <c r="M448" s="1116"/>
      <c r="N448" s="1104" t="s">
        <v>49</v>
      </c>
      <c r="O448" s="987">
        <v>34</v>
      </c>
      <c r="P448" s="987"/>
      <c r="Q448" s="1483"/>
      <c r="R448" s="1483"/>
      <c r="S448" s="1483"/>
      <c r="T448" s="1483"/>
      <c r="U448" s="1483"/>
      <c r="V448" s="1483"/>
      <c r="W448" s="1477"/>
      <c r="X448" s="1617"/>
      <c r="Y448" s="1940"/>
    </row>
    <row r="449" spans="1:25" s="805" customFormat="1" ht="14.25" x14ac:dyDescent="0.2">
      <c r="A449" s="636" t="s">
        <v>859</v>
      </c>
      <c r="B449" s="857">
        <v>27</v>
      </c>
      <c r="C449" s="923" t="s">
        <v>924</v>
      </c>
      <c r="D449" s="1506" t="s">
        <v>2286</v>
      </c>
      <c r="E449" s="452" t="s">
        <v>943</v>
      </c>
      <c r="F449" s="402">
        <f ca="1">DATEDIF(W449,$N$5,"Y")</f>
        <v>11</v>
      </c>
      <c r="G449" s="402">
        <f ca="1">DATEDIF(W449,$N$5,"YM")</f>
        <v>9</v>
      </c>
      <c r="H449" s="572" t="s">
        <v>40</v>
      </c>
      <c r="I449" s="573"/>
      <c r="J449" s="514" t="s">
        <v>121</v>
      </c>
      <c r="K449" s="420" t="s">
        <v>4683</v>
      </c>
      <c r="L449" s="520" t="s">
        <v>54</v>
      </c>
      <c r="M449" s="464"/>
      <c r="N449" s="443" t="s">
        <v>44</v>
      </c>
      <c r="O449" s="987">
        <v>35</v>
      </c>
      <c r="P449" s="987"/>
      <c r="Q449" s="1717" t="s">
        <v>4054</v>
      </c>
      <c r="R449" s="1717" t="s">
        <v>50</v>
      </c>
      <c r="S449" s="1717" t="s">
        <v>4055</v>
      </c>
      <c r="T449" s="1717" t="s">
        <v>4056</v>
      </c>
      <c r="U449" s="1717"/>
      <c r="V449" s="1717" t="s">
        <v>4057</v>
      </c>
      <c r="W449" s="1477">
        <v>39873</v>
      </c>
      <c r="X449" s="1617" t="s">
        <v>2493</v>
      </c>
      <c r="Y449" s="1939">
        <f ca="1">DATEDIF(L450,$Y$8,"Y")</f>
        <v>34</v>
      </c>
    </row>
    <row r="450" spans="1:25" ht="15" thickBot="1" x14ac:dyDescent="0.25">
      <c r="A450" s="869"/>
      <c r="B450" s="1522"/>
      <c r="C450" s="1530" t="s">
        <v>925</v>
      </c>
      <c r="D450" s="1505" t="str">
        <f>SDM!F407</f>
        <v>01/04/2018</v>
      </c>
      <c r="E450" s="1086" t="s">
        <v>608</v>
      </c>
      <c r="F450" s="403"/>
      <c r="G450" s="403"/>
      <c r="H450" s="1117"/>
      <c r="I450" s="1118"/>
      <c r="J450" s="1091" t="s">
        <v>887</v>
      </c>
      <c r="K450" s="1119"/>
      <c r="L450" s="1120">
        <v>31468</v>
      </c>
      <c r="M450" s="464"/>
      <c r="N450" s="890" t="s">
        <v>49</v>
      </c>
      <c r="O450" s="987">
        <v>36</v>
      </c>
      <c r="P450" s="987"/>
      <c r="Q450" s="1711"/>
      <c r="R450" s="1711"/>
      <c r="S450" s="1711"/>
      <c r="T450" s="1711"/>
      <c r="U450" s="1711"/>
      <c r="V450" s="1711"/>
      <c r="W450" s="1477"/>
      <c r="X450" s="1617"/>
      <c r="Y450" s="1940"/>
    </row>
    <row r="451" spans="1:25" s="805" customFormat="1" ht="14.25" x14ac:dyDescent="0.2">
      <c r="A451" s="636" t="s">
        <v>862</v>
      </c>
      <c r="B451" s="857">
        <v>28</v>
      </c>
      <c r="C451" s="1472" t="s">
        <v>939</v>
      </c>
      <c r="D451" s="1506" t="s">
        <v>2286</v>
      </c>
      <c r="E451" s="530" t="s">
        <v>5640</v>
      </c>
      <c r="F451" s="402">
        <f ca="1">DATEDIF(W451,$N$5,"Y")</f>
        <v>11</v>
      </c>
      <c r="G451" s="402">
        <f ca="1">DATEDIF(W451,$N$5,"YM")</f>
        <v>9</v>
      </c>
      <c r="H451" s="536" t="s">
        <v>40</v>
      </c>
      <c r="I451" s="452"/>
      <c r="J451" s="452" t="s">
        <v>478</v>
      </c>
      <c r="K451" s="412" t="s">
        <v>2480</v>
      </c>
      <c r="L451" s="531" t="s">
        <v>573</v>
      </c>
      <c r="M451" s="454"/>
      <c r="N451" s="443" t="s">
        <v>44</v>
      </c>
      <c r="O451" s="987">
        <v>37</v>
      </c>
      <c r="P451" s="987"/>
      <c r="Q451" s="1723" t="s">
        <v>4506</v>
      </c>
      <c r="R451" s="1723" t="s">
        <v>50</v>
      </c>
      <c r="S451" s="1723" t="s">
        <v>4508</v>
      </c>
      <c r="T451" s="1723" t="s">
        <v>4507</v>
      </c>
      <c r="U451" s="1723" t="s">
        <v>4504</v>
      </c>
      <c r="V451" s="1723" t="s">
        <v>4509</v>
      </c>
      <c r="W451" s="1477">
        <v>39873</v>
      </c>
      <c r="X451" s="1617" t="s">
        <v>2493</v>
      </c>
      <c r="Y451" s="1939">
        <f ca="1">DATEDIF(L452,$Y$8,"Y")</f>
        <v>39</v>
      </c>
    </row>
    <row r="452" spans="1:25" ht="15" thickBot="1" x14ac:dyDescent="0.25">
      <c r="A452" s="869"/>
      <c r="B452" s="1522"/>
      <c r="C452" s="1495" t="s">
        <v>940</v>
      </c>
      <c r="D452" s="1505" t="str">
        <f>SDM!F153</f>
        <v>01/10/2018</v>
      </c>
      <c r="E452" s="1121" t="s">
        <v>621</v>
      </c>
      <c r="F452" s="403"/>
      <c r="G452" s="403"/>
      <c r="H452" s="1097"/>
      <c r="I452" s="462"/>
      <c r="J452" s="1058" t="s">
        <v>887</v>
      </c>
      <c r="K452" s="1110"/>
      <c r="L452" s="467" t="s">
        <v>941</v>
      </c>
      <c r="M452" s="469"/>
      <c r="N452" s="890" t="s">
        <v>49</v>
      </c>
      <c r="O452" s="987">
        <v>38</v>
      </c>
      <c r="P452" s="987"/>
      <c r="Q452" s="1483"/>
      <c r="R452" s="1483"/>
      <c r="S452" s="1483"/>
      <c r="T452" s="1483"/>
      <c r="U452" s="1483"/>
      <c r="V452" s="1483"/>
      <c r="W452" s="1477"/>
      <c r="X452" s="1617"/>
      <c r="Y452" s="1940"/>
    </row>
    <row r="453" spans="1:25" s="805" customFormat="1" ht="14.25" x14ac:dyDescent="0.2">
      <c r="A453" s="636" t="s">
        <v>867</v>
      </c>
      <c r="B453" s="857">
        <v>29</v>
      </c>
      <c r="C453" s="1472" t="s">
        <v>936</v>
      </c>
      <c r="D453" s="1506" t="s">
        <v>2286</v>
      </c>
      <c r="E453" s="530" t="s">
        <v>5640</v>
      </c>
      <c r="F453" s="402">
        <f ca="1">DATEDIF(W453,$N$5,"Y")</f>
        <v>11</v>
      </c>
      <c r="G453" s="402">
        <f ca="1">DATEDIF(W453,$N$5,"YM")</f>
        <v>9</v>
      </c>
      <c r="H453" s="536" t="s">
        <v>40</v>
      </c>
      <c r="I453" s="457"/>
      <c r="J453" s="452" t="s">
        <v>478</v>
      </c>
      <c r="K453" s="412" t="s">
        <v>2457</v>
      </c>
      <c r="L453" s="531" t="s">
        <v>196</v>
      </c>
      <c r="M453" s="459"/>
      <c r="N453" s="443" t="s">
        <v>44</v>
      </c>
      <c r="O453" s="987">
        <v>39</v>
      </c>
      <c r="P453" s="987"/>
      <c r="Q453" s="1482" t="s">
        <v>4058</v>
      </c>
      <c r="R453" s="1482" t="s">
        <v>50</v>
      </c>
      <c r="S453" s="1482" t="s">
        <v>4059</v>
      </c>
      <c r="T453" s="1482" t="s">
        <v>4060</v>
      </c>
      <c r="U453" s="1482"/>
      <c r="V453" s="1482" t="s">
        <v>4061</v>
      </c>
      <c r="W453" s="1477">
        <v>39873</v>
      </c>
      <c r="X453" s="1617" t="s">
        <v>2493</v>
      </c>
      <c r="Y453" s="1939">
        <f ca="1">DATEDIF(L454,$Y$8,"Y")</f>
        <v>36</v>
      </c>
    </row>
    <row r="454" spans="1:25" ht="15" thickBot="1" x14ac:dyDescent="0.25">
      <c r="A454" s="869"/>
      <c r="B454" s="1522"/>
      <c r="C454" s="1495" t="s">
        <v>937</v>
      </c>
      <c r="D454" s="1505" t="str">
        <f>SDM!F152</f>
        <v>01/10/2018</v>
      </c>
      <c r="E454" s="1121" t="s">
        <v>621</v>
      </c>
      <c r="F454" s="403"/>
      <c r="G454" s="403"/>
      <c r="H454" s="1097"/>
      <c r="I454" s="462"/>
      <c r="J454" s="1058" t="s">
        <v>887</v>
      </c>
      <c r="K454" s="1110"/>
      <c r="L454" s="467">
        <v>30794</v>
      </c>
      <c r="M454" s="469"/>
      <c r="N454" s="890" t="s">
        <v>49</v>
      </c>
      <c r="O454" s="987">
        <v>40</v>
      </c>
      <c r="P454" s="987"/>
      <c r="Q454" s="1483"/>
      <c r="R454" s="1483"/>
      <c r="S454" s="1483"/>
      <c r="T454" s="1483"/>
      <c r="U454" s="1483"/>
      <c r="V454" s="1483"/>
      <c r="W454" s="1477"/>
      <c r="X454" s="1617"/>
      <c r="Y454" s="1940"/>
    </row>
    <row r="455" spans="1:25" ht="14.25" x14ac:dyDescent="0.2">
      <c r="A455" s="636" t="s">
        <v>870</v>
      </c>
      <c r="B455" s="857">
        <v>30</v>
      </c>
      <c r="C455" s="1472" t="s">
        <v>4815</v>
      </c>
      <c r="D455" s="1506" t="s">
        <v>2286</v>
      </c>
      <c r="E455" s="558" t="s">
        <v>943</v>
      </c>
      <c r="F455" s="402">
        <f ca="1">DATEDIF(W455,$N$5,"Y")</f>
        <v>11</v>
      </c>
      <c r="G455" s="402">
        <f ca="1">DATEDIF(W455,$N$5,"YM")</f>
        <v>9</v>
      </c>
      <c r="H455" s="536" t="s">
        <v>40</v>
      </c>
      <c r="I455" s="452"/>
      <c r="J455" s="512" t="s">
        <v>121</v>
      </c>
      <c r="K455" s="412" t="s">
        <v>2452</v>
      </c>
      <c r="L455" s="531" t="s">
        <v>54</v>
      </c>
      <c r="M455" s="532"/>
      <c r="N455" s="443" t="s">
        <v>44</v>
      </c>
      <c r="O455" s="987">
        <v>41</v>
      </c>
      <c r="P455" s="987"/>
      <c r="Q455" s="1712" t="s">
        <v>4074</v>
      </c>
      <c r="R455" s="1712" t="s">
        <v>50</v>
      </c>
      <c r="S455" s="1712" t="s">
        <v>4075</v>
      </c>
      <c r="T455" s="1712" t="s">
        <v>4076</v>
      </c>
      <c r="U455" s="1712"/>
      <c r="V455" s="1712" t="s">
        <v>4077</v>
      </c>
      <c r="W455" s="1477">
        <v>39873</v>
      </c>
      <c r="X455" s="1617" t="s">
        <v>2493</v>
      </c>
      <c r="Y455" s="1939">
        <f ca="1">DATEDIF(L456,$Y$8,"Y")</f>
        <v>35</v>
      </c>
    </row>
    <row r="456" spans="1:25" ht="15" thickBot="1" x14ac:dyDescent="0.25">
      <c r="A456" s="869"/>
      <c r="B456" s="1522"/>
      <c r="C456" s="1495" t="s">
        <v>944</v>
      </c>
      <c r="D456" s="1505" t="str">
        <f>SDM!F408</f>
        <v>01/10/2018</v>
      </c>
      <c r="E456" s="1121" t="s">
        <v>621</v>
      </c>
      <c r="F456" s="403"/>
      <c r="G456" s="403"/>
      <c r="H456" s="1097"/>
      <c r="I456" s="462"/>
      <c r="J456" s="1058" t="s">
        <v>887</v>
      </c>
      <c r="K456" s="1110"/>
      <c r="L456" s="467" t="s">
        <v>945</v>
      </c>
      <c r="M456" s="495"/>
      <c r="N456" s="890" t="s">
        <v>49</v>
      </c>
      <c r="O456" s="987">
        <v>42</v>
      </c>
      <c r="P456" s="987"/>
      <c r="Q456" s="1483"/>
      <c r="R456" s="1483"/>
      <c r="S456" s="1483"/>
      <c r="T456" s="1483"/>
      <c r="U456" s="1483"/>
      <c r="V456" s="1483"/>
      <c r="W456" s="1477"/>
      <c r="X456" s="1617"/>
      <c r="Y456" s="1940"/>
    </row>
    <row r="457" spans="1:25" ht="14.25" x14ac:dyDescent="0.2">
      <c r="A457" s="636" t="s">
        <v>873</v>
      </c>
      <c r="B457" s="857">
        <v>31</v>
      </c>
      <c r="C457" s="1093" t="s">
        <v>947</v>
      </c>
      <c r="D457" s="1506" t="s">
        <v>2286</v>
      </c>
      <c r="E457" s="558" t="s">
        <v>943</v>
      </c>
      <c r="F457" s="402">
        <f ca="1">DATEDIF(W457,$N$5,"Y")</f>
        <v>11</v>
      </c>
      <c r="G457" s="402">
        <f ca="1">DATEDIF(W457,$N$5,"YM")</f>
        <v>9</v>
      </c>
      <c r="H457" s="536" t="s">
        <v>40</v>
      </c>
      <c r="I457" s="457"/>
      <c r="J457" s="498" t="s">
        <v>121</v>
      </c>
      <c r="K457" s="406" t="s">
        <v>2452</v>
      </c>
      <c r="L457" s="458" t="s">
        <v>88</v>
      </c>
      <c r="M457" s="459"/>
      <c r="N457" s="443" t="s">
        <v>44</v>
      </c>
      <c r="O457" s="987">
        <v>43</v>
      </c>
      <c r="P457" s="987"/>
      <c r="Q457" s="1709" t="s">
        <v>4070</v>
      </c>
      <c r="R457" s="1709" t="s">
        <v>50</v>
      </c>
      <c r="S457" s="1709" t="s">
        <v>4071</v>
      </c>
      <c r="T457" s="1709" t="s">
        <v>4072</v>
      </c>
      <c r="U457" s="1709"/>
      <c r="V457" s="1709" t="s">
        <v>4073</v>
      </c>
      <c r="W457" s="1477">
        <v>39873</v>
      </c>
      <c r="X457" s="1617" t="s">
        <v>2493</v>
      </c>
      <c r="Y457" s="1939">
        <f ca="1">DATEDIF(L458,$Y$8,"Y")</f>
        <v>35</v>
      </c>
    </row>
    <row r="458" spans="1:25" ht="15" thickBot="1" x14ac:dyDescent="0.25">
      <c r="A458" s="869"/>
      <c r="B458" s="1522"/>
      <c r="C458" s="1093" t="s">
        <v>4541</v>
      </c>
      <c r="D458" s="1505" t="str">
        <f>SDM!F409</f>
        <v>01/10/2018</v>
      </c>
      <c r="E458" s="1121" t="s">
        <v>621</v>
      </c>
      <c r="F458" s="403"/>
      <c r="G458" s="403"/>
      <c r="H458" s="1097"/>
      <c r="I458" s="457"/>
      <c r="J458" s="1091" t="s">
        <v>887</v>
      </c>
      <c r="K458" s="408"/>
      <c r="L458" s="455" t="s">
        <v>948</v>
      </c>
      <c r="M458" s="459"/>
      <c r="N458" s="890" t="s">
        <v>49</v>
      </c>
      <c r="O458" s="987">
        <v>44</v>
      </c>
      <c r="P458" s="987"/>
      <c r="Q458" s="1711"/>
      <c r="R458" s="1711"/>
      <c r="S458" s="1711"/>
      <c r="T458" s="1711"/>
      <c r="U458" s="1711"/>
      <c r="V458" s="1711"/>
      <c r="W458" s="1477"/>
      <c r="X458" s="1617"/>
      <c r="Y458" s="1940"/>
    </row>
    <row r="459" spans="1:25" ht="14.25" x14ac:dyDescent="0.2">
      <c r="A459" s="636" t="s">
        <v>876</v>
      </c>
      <c r="B459" s="857">
        <v>32</v>
      </c>
      <c r="C459" s="1515" t="s">
        <v>981</v>
      </c>
      <c r="D459" s="1506" t="s">
        <v>2286</v>
      </c>
      <c r="E459" s="557" t="s">
        <v>5641</v>
      </c>
      <c r="F459" s="402">
        <f ca="1">DATEDIF(W459,$N$5,"Y")</f>
        <v>10</v>
      </c>
      <c r="G459" s="402">
        <f ca="1">DATEDIF(W459,$N$5,"YM")</f>
        <v>11</v>
      </c>
      <c r="H459" s="574" t="s">
        <v>40</v>
      </c>
      <c r="I459" s="504"/>
      <c r="J459" s="575" t="s">
        <v>951</v>
      </c>
      <c r="K459" s="409" t="s">
        <v>2461</v>
      </c>
      <c r="L459" s="527" t="s">
        <v>54</v>
      </c>
      <c r="M459" s="521"/>
      <c r="N459" s="443" t="s">
        <v>44</v>
      </c>
      <c r="O459" s="987">
        <v>45</v>
      </c>
      <c r="P459" s="987"/>
      <c r="Q459" s="1709" t="s">
        <v>4078</v>
      </c>
      <c r="R459" s="1709" t="s">
        <v>50</v>
      </c>
      <c r="S459" s="1709" t="s">
        <v>4079</v>
      </c>
      <c r="T459" s="1709" t="s">
        <v>4080</v>
      </c>
      <c r="U459" s="1709"/>
      <c r="V459" s="1709" t="s">
        <v>4081</v>
      </c>
      <c r="W459" s="1477">
        <v>40179</v>
      </c>
      <c r="X459" s="1617" t="s">
        <v>2493</v>
      </c>
      <c r="Y459" s="1939">
        <f ca="1">DATEDIF(L460,$Y$8,"Y")</f>
        <v>40</v>
      </c>
    </row>
    <row r="460" spans="1:25" ht="15" thickBot="1" x14ac:dyDescent="0.25">
      <c r="A460" s="869"/>
      <c r="B460" s="1522"/>
      <c r="C460" s="1495" t="s">
        <v>983</v>
      </c>
      <c r="D460" s="1505" t="str">
        <f>SDM!F218</f>
        <v>01/10/2018</v>
      </c>
      <c r="E460" s="535" t="s">
        <v>2471</v>
      </c>
      <c r="F460" s="403"/>
      <c r="G460" s="403"/>
      <c r="H460" s="1122"/>
      <c r="I460" s="1114"/>
      <c r="J460" s="1123" t="s">
        <v>887</v>
      </c>
      <c r="K460" s="889"/>
      <c r="L460" s="888">
        <v>29298</v>
      </c>
      <c r="M460" s="528"/>
      <c r="N460" s="890" t="s">
        <v>49</v>
      </c>
      <c r="O460" s="987">
        <v>46</v>
      </c>
      <c r="P460" s="987"/>
      <c r="Q460" s="1711"/>
      <c r="R460" s="1711"/>
      <c r="S460" s="1711"/>
      <c r="T460" s="1711"/>
      <c r="U460" s="1711"/>
      <c r="V460" s="1711"/>
      <c r="W460" s="1477"/>
      <c r="X460" s="1617"/>
      <c r="Y460" s="1940"/>
    </row>
    <row r="461" spans="1:25" ht="14.25" x14ac:dyDescent="0.2">
      <c r="A461" s="636" t="s">
        <v>879</v>
      </c>
      <c r="B461" s="857">
        <v>33</v>
      </c>
      <c r="C461" s="1515" t="s">
        <v>954</v>
      </c>
      <c r="D461" s="1506" t="s">
        <v>2286</v>
      </c>
      <c r="E461" s="576" t="s">
        <v>5642</v>
      </c>
      <c r="F461" s="402">
        <f ca="1">DATEDIF(W461,$N$5,"Y")</f>
        <v>10</v>
      </c>
      <c r="G461" s="402">
        <f ca="1">DATEDIF(W461,$N$5,"YM")</f>
        <v>11</v>
      </c>
      <c r="H461" s="536" t="s">
        <v>40</v>
      </c>
      <c r="I461" s="452"/>
      <c r="J461" s="512" t="s">
        <v>955</v>
      </c>
      <c r="K461" s="404" t="s">
        <v>2452</v>
      </c>
      <c r="L461" s="531" t="s">
        <v>54</v>
      </c>
      <c r="M461" s="454"/>
      <c r="N461" s="443" t="s">
        <v>44</v>
      </c>
      <c r="O461" s="987">
        <v>47</v>
      </c>
      <c r="P461" s="987"/>
      <c r="Q461" s="1712" t="s">
        <v>4082</v>
      </c>
      <c r="R461" s="1712" t="s">
        <v>50</v>
      </c>
      <c r="S461" s="1712" t="s">
        <v>4083</v>
      </c>
      <c r="T461" s="1712" t="s">
        <v>4084</v>
      </c>
      <c r="U461" s="1712"/>
      <c r="V461" s="1712" t="s">
        <v>4085</v>
      </c>
      <c r="W461" s="1477">
        <v>40179</v>
      </c>
      <c r="X461" s="1617" t="s">
        <v>2494</v>
      </c>
      <c r="Y461" s="1939">
        <f ca="1">DATEDIF(L462,$Y$8,"Y")</f>
        <v>35</v>
      </c>
    </row>
    <row r="462" spans="1:25" ht="15" thickBot="1" x14ac:dyDescent="0.25">
      <c r="A462" s="869"/>
      <c r="B462" s="1522"/>
      <c r="C462" s="1495" t="s">
        <v>956</v>
      </c>
      <c r="D462" s="1505" t="str">
        <f>SDM!F180</f>
        <v>01/10/2018</v>
      </c>
      <c r="E462" s="1121" t="s">
        <v>930</v>
      </c>
      <c r="F462" s="403"/>
      <c r="G462" s="403"/>
      <c r="H462" s="1097"/>
      <c r="I462" s="462"/>
      <c r="J462" s="1058" t="s">
        <v>887</v>
      </c>
      <c r="K462" s="410"/>
      <c r="L462" s="468">
        <v>31321</v>
      </c>
      <c r="M462" s="469"/>
      <c r="N462" s="890" t="s">
        <v>49</v>
      </c>
      <c r="O462" s="987">
        <v>48</v>
      </c>
      <c r="P462" s="987"/>
      <c r="Q462" s="1483"/>
      <c r="R462" s="1483"/>
      <c r="S462" s="1483"/>
      <c r="T462" s="1483"/>
      <c r="U462" s="1483"/>
      <c r="V462" s="1483"/>
      <c r="W462" s="1477"/>
      <c r="X462" s="1617"/>
      <c r="Y462" s="1940"/>
    </row>
    <row r="463" spans="1:25" s="805" customFormat="1" ht="14.25" x14ac:dyDescent="0.2">
      <c r="A463" s="636" t="s">
        <v>882</v>
      </c>
      <c r="B463" s="857">
        <v>34</v>
      </c>
      <c r="C463" s="1472" t="s">
        <v>950</v>
      </c>
      <c r="D463" s="1508" t="s">
        <v>2286</v>
      </c>
      <c r="E463" s="577" t="s">
        <v>5641</v>
      </c>
      <c r="F463" s="402">
        <f ca="1">DATEDIF(W463,$N$5,"Y")</f>
        <v>10</v>
      </c>
      <c r="G463" s="402">
        <f ca="1">DATEDIF(W463,$N$5,"YM")</f>
        <v>11</v>
      </c>
      <c r="H463" s="536" t="s">
        <v>40</v>
      </c>
      <c r="I463" s="452"/>
      <c r="J463" s="512" t="s">
        <v>951</v>
      </c>
      <c r="K463" s="412" t="s">
        <v>2456</v>
      </c>
      <c r="L463" s="531" t="s">
        <v>403</v>
      </c>
      <c r="M463" s="454"/>
      <c r="N463" s="443" t="s">
        <v>44</v>
      </c>
      <c r="O463" s="987">
        <v>53</v>
      </c>
      <c r="P463" s="987"/>
      <c r="Q463" s="1717" t="s">
        <v>4038</v>
      </c>
      <c r="R463" s="1717" t="s">
        <v>34</v>
      </c>
      <c r="S463" s="1717" t="s">
        <v>4039</v>
      </c>
      <c r="T463" s="1717" t="s">
        <v>4040</v>
      </c>
      <c r="U463" s="1717"/>
      <c r="V463" s="1717" t="s">
        <v>4041</v>
      </c>
      <c r="W463" s="1477">
        <v>40179</v>
      </c>
      <c r="X463" s="1617" t="s">
        <v>2493</v>
      </c>
      <c r="Y463" s="1939">
        <f ca="1">DATEDIF(L464,$Y$8,"Y")</f>
        <v>39</v>
      </c>
    </row>
    <row r="464" spans="1:25" ht="15" thickBot="1" x14ac:dyDescent="0.25">
      <c r="A464" s="869"/>
      <c r="B464" s="1522"/>
      <c r="C464" s="1495" t="s">
        <v>952</v>
      </c>
      <c r="D464" s="1098" t="str">
        <f>SDM!F219</f>
        <v>01/10/2018</v>
      </c>
      <c r="E464" s="1121" t="s">
        <v>621</v>
      </c>
      <c r="F464" s="403"/>
      <c r="G464" s="403"/>
      <c r="H464" s="1097"/>
      <c r="I464" s="462"/>
      <c r="J464" s="1058" t="s">
        <v>887</v>
      </c>
      <c r="K464" s="1110"/>
      <c r="L464" s="467">
        <v>29691</v>
      </c>
      <c r="M464" s="469"/>
      <c r="N464" s="890" t="s">
        <v>49</v>
      </c>
      <c r="O464" s="987">
        <v>54</v>
      </c>
      <c r="P464" s="987"/>
      <c r="Q464" s="1711"/>
      <c r="R464" s="1711"/>
      <c r="S464" s="1711"/>
      <c r="T464" s="1711"/>
      <c r="U464" s="1711"/>
      <c r="V464" s="1711"/>
      <c r="W464" s="1477"/>
      <c r="X464" s="1617"/>
      <c r="Y464" s="1940"/>
    </row>
    <row r="465" spans="1:25" ht="14.25" x14ac:dyDescent="0.2">
      <c r="A465" s="636" t="s">
        <v>884</v>
      </c>
      <c r="B465" s="857">
        <v>35</v>
      </c>
      <c r="C465" s="1472" t="s">
        <v>932</v>
      </c>
      <c r="D465" s="1497" t="s">
        <v>2286</v>
      </c>
      <c r="E465" s="450" t="s">
        <v>4416</v>
      </c>
      <c r="F465" s="402">
        <f ca="1">DATEDIF(W465,$N$5,"Y")</f>
        <v>5</v>
      </c>
      <c r="G465" s="402">
        <f ca="1">DATEDIF(W465,$N$5,"YM")</f>
        <v>10</v>
      </c>
      <c r="H465" s="452" t="s">
        <v>40</v>
      </c>
      <c r="I465" s="452"/>
      <c r="J465" s="452" t="s">
        <v>933</v>
      </c>
      <c r="K465" s="404" t="s">
        <v>2451</v>
      </c>
      <c r="L465" s="531" t="s">
        <v>278</v>
      </c>
      <c r="M465" s="454"/>
      <c r="N465" s="443" t="s">
        <v>44</v>
      </c>
      <c r="O465" s="987">
        <v>51</v>
      </c>
      <c r="P465" s="987"/>
      <c r="Q465" s="1712" t="s">
        <v>4090</v>
      </c>
      <c r="R465" s="1712" t="s">
        <v>34</v>
      </c>
      <c r="S465" s="1712" t="s">
        <v>4091</v>
      </c>
      <c r="T465" s="1712" t="s">
        <v>4092</v>
      </c>
      <c r="U465" s="1712"/>
      <c r="V465" s="1712" t="s">
        <v>4093</v>
      </c>
      <c r="W465" s="1477">
        <v>42036</v>
      </c>
      <c r="X465" s="1617" t="s">
        <v>2494</v>
      </c>
      <c r="Y465" s="1939">
        <f ca="1">DATEDIF(L466,$Y$8,"Y")</f>
        <v>34</v>
      </c>
    </row>
    <row r="466" spans="1:25" ht="15" thickBot="1" x14ac:dyDescent="0.25">
      <c r="A466" s="869"/>
      <c r="B466" s="1522"/>
      <c r="C466" s="1495" t="s">
        <v>934</v>
      </c>
      <c r="D466" s="1505" t="str">
        <f>SDM!F9</f>
        <v>01/04/2019</v>
      </c>
      <c r="E466" s="844" t="s">
        <v>40</v>
      </c>
      <c r="F466" s="403"/>
      <c r="G466" s="403"/>
      <c r="H466" s="446"/>
      <c r="I466" s="457"/>
      <c r="J466" s="457" t="s">
        <v>688</v>
      </c>
      <c r="K466" s="405"/>
      <c r="L466" s="455" t="s">
        <v>5051</v>
      </c>
      <c r="M466" s="459"/>
      <c r="N466" s="890" t="s">
        <v>49</v>
      </c>
      <c r="O466" s="987">
        <v>52</v>
      </c>
      <c r="P466" s="987"/>
      <c r="Q466" s="1483"/>
      <c r="R466" s="1483"/>
      <c r="S466" s="1483"/>
      <c r="T466" s="1483"/>
      <c r="U466" s="1483"/>
      <c r="V466" s="1483"/>
      <c r="W466" s="1477"/>
      <c r="X466" s="1617"/>
      <c r="Y466" s="1940"/>
    </row>
    <row r="467" spans="1:25" ht="14.25" x14ac:dyDescent="0.2">
      <c r="A467" s="636" t="s">
        <v>888</v>
      </c>
      <c r="B467" s="857">
        <v>36</v>
      </c>
      <c r="C467" s="968" t="s">
        <v>5080</v>
      </c>
      <c r="D467" s="1497" t="s">
        <v>2286</v>
      </c>
      <c r="E467" s="916" t="s">
        <v>4634</v>
      </c>
      <c r="F467" s="402">
        <f ca="1">DATEDIF(W467,$N$5,"Y")</f>
        <v>1</v>
      </c>
      <c r="G467" s="402">
        <f ca="1">DATEDIF(W467,$N$5,"YM")</f>
        <v>10</v>
      </c>
      <c r="H467" s="452" t="s">
        <v>5333</v>
      </c>
      <c r="I467" s="457"/>
      <c r="J467" s="457" t="s">
        <v>444</v>
      </c>
      <c r="K467" s="405">
        <v>2015</v>
      </c>
      <c r="L467" s="455" t="s">
        <v>5083</v>
      </c>
      <c r="M467" s="459"/>
      <c r="N467" s="443" t="s">
        <v>44</v>
      </c>
      <c r="O467" s="987"/>
      <c r="P467" s="987"/>
      <c r="Q467" s="1706"/>
      <c r="R467" s="1706"/>
      <c r="S467" s="1706"/>
      <c r="T467" s="1706"/>
      <c r="U467" s="1706"/>
      <c r="V467" s="1706"/>
      <c r="W467" s="1617">
        <v>43497</v>
      </c>
      <c r="X467" s="1617" t="s">
        <v>2494</v>
      </c>
      <c r="Y467" s="1939">
        <f ca="1">DATEDIF(L468,$Y$8,"Y")</f>
        <v>30</v>
      </c>
    </row>
    <row r="468" spans="1:25" ht="15" thickBot="1" x14ac:dyDescent="0.25">
      <c r="A468" s="869"/>
      <c r="B468" s="1522"/>
      <c r="C468" s="1495" t="s">
        <v>5081</v>
      </c>
      <c r="D468" s="1098" t="str">
        <f>SDM!F279</f>
        <v>01/02/2019</v>
      </c>
      <c r="E468" s="535" t="s">
        <v>5229</v>
      </c>
      <c r="F468" s="403"/>
      <c r="G468" s="403"/>
      <c r="H468" s="446"/>
      <c r="I468" s="457"/>
      <c r="J468" s="457" t="s">
        <v>5082</v>
      </c>
      <c r="K468" s="405"/>
      <c r="L468" s="455">
        <v>33174</v>
      </c>
      <c r="M468" s="459"/>
      <c r="N468" s="890" t="s">
        <v>49</v>
      </c>
      <c r="O468" s="987"/>
      <c r="P468" s="987"/>
      <c r="Q468" s="1706"/>
      <c r="R468" s="1706"/>
      <c r="S468" s="1706"/>
      <c r="T468" s="1706"/>
      <c r="U468" s="1706"/>
      <c r="V468" s="1706"/>
      <c r="W468" s="1617"/>
      <c r="X468" s="1617"/>
      <c r="Y468" s="1940"/>
    </row>
    <row r="469" spans="1:25" ht="14.25" x14ac:dyDescent="0.2">
      <c r="A469" s="636" t="s">
        <v>893</v>
      </c>
      <c r="B469" s="857">
        <v>37</v>
      </c>
      <c r="C469" s="968" t="s">
        <v>5089</v>
      </c>
      <c r="D469" s="1497" t="s">
        <v>2286</v>
      </c>
      <c r="E469" s="917" t="s">
        <v>5645</v>
      </c>
      <c r="F469" s="402">
        <f ca="1">DATEDIF(W469,$N$5,"Y")</f>
        <v>1</v>
      </c>
      <c r="G469" s="402">
        <f ca="1">DATEDIF(W469,$N$5,"YM")</f>
        <v>10</v>
      </c>
      <c r="H469" s="452" t="s">
        <v>5334</v>
      </c>
      <c r="I469" s="457"/>
      <c r="J469" s="457" t="s">
        <v>5106</v>
      </c>
      <c r="K469" s="405">
        <v>2014</v>
      </c>
      <c r="L469" s="455" t="s">
        <v>186</v>
      </c>
      <c r="M469" s="459"/>
      <c r="N469" s="443" t="s">
        <v>44</v>
      </c>
      <c r="O469" s="987"/>
      <c r="P469" s="987"/>
      <c r="Q469" s="1718"/>
      <c r="R469" s="1718"/>
      <c r="S469" s="1718"/>
      <c r="T469" s="1718"/>
      <c r="U469" s="1718"/>
      <c r="V469" s="1718"/>
      <c r="W469" s="1617">
        <v>43497</v>
      </c>
      <c r="X469" s="1617" t="s">
        <v>2493</v>
      </c>
      <c r="Y469" s="1939">
        <f ca="1">DATEDIF(L470,$Y$8,"Y")</f>
        <v>31</v>
      </c>
    </row>
    <row r="470" spans="1:25" ht="15" thickBot="1" x14ac:dyDescent="0.25">
      <c r="A470" s="869"/>
      <c r="B470" s="1522"/>
      <c r="C470" s="1495" t="s">
        <v>5105</v>
      </c>
      <c r="D470" s="1098" t="str">
        <f>SDM!F209</f>
        <v>01/02/2019</v>
      </c>
      <c r="E470" s="535" t="s">
        <v>5229</v>
      </c>
      <c r="F470" s="403"/>
      <c r="G470" s="403"/>
      <c r="H470" s="446"/>
      <c r="I470" s="457"/>
      <c r="J470" s="457" t="s">
        <v>5107</v>
      </c>
      <c r="K470" s="405"/>
      <c r="L470" s="455">
        <v>32633</v>
      </c>
      <c r="M470" s="459"/>
      <c r="N470" s="890" t="s">
        <v>49</v>
      </c>
      <c r="O470" s="987"/>
      <c r="P470" s="987"/>
      <c r="Q470" s="1718"/>
      <c r="R470" s="1718"/>
      <c r="S470" s="1718"/>
      <c r="T470" s="1718"/>
      <c r="U470" s="1718"/>
      <c r="V470" s="1718"/>
      <c r="W470" s="1617"/>
      <c r="X470" s="1617"/>
      <c r="Y470" s="1940"/>
    </row>
    <row r="471" spans="1:25" ht="14.25" x14ac:dyDescent="0.2">
      <c r="A471" s="636" t="s">
        <v>894</v>
      </c>
      <c r="B471" s="857">
        <v>38</v>
      </c>
      <c r="C471" s="1093" t="s">
        <v>5108</v>
      </c>
      <c r="D471" s="1497" t="s">
        <v>2286</v>
      </c>
      <c r="E471" s="1124" t="s">
        <v>4634</v>
      </c>
      <c r="F471" s="402">
        <f ca="1">DATEDIF(W471,$N$5,"Y")</f>
        <v>1</v>
      </c>
      <c r="G471" s="402">
        <f ca="1">DATEDIF(W471,$N$5,"YM")</f>
        <v>10</v>
      </c>
      <c r="H471" s="452" t="s">
        <v>5335</v>
      </c>
      <c r="I471" s="457"/>
      <c r="J471" s="457" t="s">
        <v>444</v>
      </c>
      <c r="K471" s="405">
        <v>2016</v>
      </c>
      <c r="L471" s="455" t="s">
        <v>54</v>
      </c>
      <c r="M471" s="459"/>
      <c r="N471" s="443" t="s">
        <v>44</v>
      </c>
      <c r="O471" s="987"/>
      <c r="P471" s="987"/>
      <c r="Q471" s="1718"/>
      <c r="R471" s="1718"/>
      <c r="S471" s="1718"/>
      <c r="T471" s="1718"/>
      <c r="U471" s="1718"/>
      <c r="V471" s="1718"/>
      <c r="W471" s="1617">
        <v>43497</v>
      </c>
      <c r="X471" s="1617" t="s">
        <v>2493</v>
      </c>
      <c r="Y471" s="1939">
        <f ca="1">DATEDIF(L472,$Y$8,"Y")</f>
        <v>28</v>
      </c>
    </row>
    <row r="472" spans="1:25" ht="15" thickBot="1" x14ac:dyDescent="0.25">
      <c r="A472" s="869"/>
      <c r="B472" s="1522"/>
      <c r="C472" s="1495" t="s">
        <v>5109</v>
      </c>
      <c r="D472" s="1098" t="str">
        <f>SDM!F280</f>
        <v>01/02/2019</v>
      </c>
      <c r="E472" s="535" t="s">
        <v>5229</v>
      </c>
      <c r="F472" s="403"/>
      <c r="G472" s="403"/>
      <c r="H472" s="446"/>
      <c r="I472" s="457"/>
      <c r="J472" s="457" t="s">
        <v>5082</v>
      </c>
      <c r="K472" s="405"/>
      <c r="L472" s="455">
        <v>33865</v>
      </c>
      <c r="M472" s="459"/>
      <c r="N472" s="890" t="s">
        <v>49</v>
      </c>
      <c r="O472" s="987"/>
      <c r="P472" s="987"/>
      <c r="Q472" s="1718"/>
      <c r="R472" s="1718"/>
      <c r="S472" s="1718"/>
      <c r="T472" s="1718"/>
      <c r="U472" s="1718"/>
      <c r="V472" s="1718"/>
      <c r="W472" s="1617"/>
      <c r="X472" s="1617"/>
      <c r="Y472" s="1940"/>
    </row>
    <row r="473" spans="1:25" ht="14.25" x14ac:dyDescent="0.2">
      <c r="A473" s="636" t="s">
        <v>898</v>
      </c>
      <c r="B473" s="857">
        <v>39</v>
      </c>
      <c r="C473" s="1093" t="s">
        <v>5119</v>
      </c>
      <c r="D473" s="1497" t="s">
        <v>2286</v>
      </c>
      <c r="E473" s="916" t="s">
        <v>4634</v>
      </c>
      <c r="F473" s="402">
        <f ca="1">DATEDIF(W473,$N$5,"Y")</f>
        <v>1</v>
      </c>
      <c r="G473" s="402">
        <f ca="1">DATEDIF(W473,$N$5,"YM")</f>
        <v>10</v>
      </c>
      <c r="H473" s="452" t="s">
        <v>5336</v>
      </c>
      <c r="I473" s="457"/>
      <c r="J473" s="457" t="s">
        <v>5124</v>
      </c>
      <c r="K473" s="405">
        <v>2018</v>
      </c>
      <c r="L473" s="455" t="s">
        <v>5125</v>
      </c>
      <c r="M473" s="459"/>
      <c r="N473" s="443" t="s">
        <v>44</v>
      </c>
      <c r="O473" s="987"/>
      <c r="P473" s="987"/>
      <c r="Q473" s="1718"/>
      <c r="R473" s="1718"/>
      <c r="S473" s="1718"/>
      <c r="T473" s="1718"/>
      <c r="U473" s="1718"/>
      <c r="V473" s="1718"/>
      <c r="W473" s="1617">
        <v>43497</v>
      </c>
      <c r="X473" s="1617" t="s">
        <v>2494</v>
      </c>
      <c r="Y473" s="1939">
        <f ca="1">DATEDIF(L474,$Y$8,"Y")</f>
        <v>33</v>
      </c>
    </row>
    <row r="474" spans="1:25" ht="15" thickBot="1" x14ac:dyDescent="0.25">
      <c r="A474" s="869"/>
      <c r="B474" s="1522"/>
      <c r="C474" s="1093" t="s">
        <v>5123</v>
      </c>
      <c r="D474" s="1098" t="str">
        <f>SDM!F278</f>
        <v>01/02/2019</v>
      </c>
      <c r="E474" s="535" t="s">
        <v>5229</v>
      </c>
      <c r="F474" s="403"/>
      <c r="G474" s="403"/>
      <c r="H474" s="446"/>
      <c r="I474" s="457"/>
      <c r="J474" s="457" t="s">
        <v>5082</v>
      </c>
      <c r="K474" s="405"/>
      <c r="L474" s="455">
        <v>31815</v>
      </c>
      <c r="M474" s="459"/>
      <c r="N474" s="890" t="s">
        <v>49</v>
      </c>
      <c r="O474" s="987"/>
      <c r="P474" s="987"/>
      <c r="Q474" s="1718"/>
      <c r="R474" s="1718"/>
      <c r="S474" s="1718"/>
      <c r="T474" s="1718"/>
      <c r="U474" s="1718"/>
      <c r="V474" s="1718"/>
      <c r="W474" s="1617"/>
      <c r="X474" s="1617"/>
      <c r="Y474" s="1940"/>
    </row>
    <row r="475" spans="1:25" ht="14.25" x14ac:dyDescent="0.2">
      <c r="A475" s="636" t="s">
        <v>902</v>
      </c>
      <c r="B475" s="857">
        <v>40</v>
      </c>
      <c r="C475" s="1472" t="s">
        <v>961</v>
      </c>
      <c r="D475" s="1497" t="s">
        <v>2286</v>
      </c>
      <c r="E475" s="557" t="s">
        <v>943</v>
      </c>
      <c r="F475" s="402">
        <f ca="1">DATEDIF(W475,$N$5,"Y")</f>
        <v>10</v>
      </c>
      <c r="G475" s="402">
        <f ca="1">DATEDIF(W475,$N$5,"YM")</f>
        <v>11</v>
      </c>
      <c r="H475" s="552" t="s">
        <v>40</v>
      </c>
      <c r="I475" s="452"/>
      <c r="J475" s="512" t="s">
        <v>121</v>
      </c>
      <c r="K475" s="404" t="s">
        <v>2457</v>
      </c>
      <c r="L475" s="531" t="s">
        <v>54</v>
      </c>
      <c r="M475" s="454"/>
      <c r="N475" s="443" t="s">
        <v>44</v>
      </c>
      <c r="O475" s="987">
        <v>57</v>
      </c>
      <c r="P475" s="987"/>
      <c r="Q475" s="1709" t="s">
        <v>4086</v>
      </c>
      <c r="R475" s="1709" t="s">
        <v>50</v>
      </c>
      <c r="S475" s="1709" t="s">
        <v>4087</v>
      </c>
      <c r="T475" s="1709" t="s">
        <v>4088</v>
      </c>
      <c r="U475" s="1709"/>
      <c r="V475" s="1709" t="s">
        <v>4089</v>
      </c>
      <c r="W475" s="1477">
        <v>40179</v>
      </c>
      <c r="X475" s="1617" t="s">
        <v>2493</v>
      </c>
      <c r="Y475" s="1939">
        <f ca="1">DATEDIF(L476,$Y$8,"Y")</f>
        <v>36</v>
      </c>
    </row>
    <row r="476" spans="1:25" ht="15" thickBot="1" x14ac:dyDescent="0.25">
      <c r="A476" s="869"/>
      <c r="B476" s="1522"/>
      <c r="C476" s="1495" t="s">
        <v>962</v>
      </c>
      <c r="D476" s="1505" t="str">
        <f>SDM!F410</f>
        <v>01/04/2019</v>
      </c>
      <c r="E476" s="535" t="s">
        <v>296</v>
      </c>
      <c r="F476" s="403"/>
      <c r="G476" s="403"/>
      <c r="H476" s="1107"/>
      <c r="I476" s="462"/>
      <c r="J476" s="1058" t="s">
        <v>887</v>
      </c>
      <c r="K476" s="410"/>
      <c r="L476" s="468">
        <v>30656</v>
      </c>
      <c r="M476" s="469"/>
      <c r="N476" s="890" t="s">
        <v>49</v>
      </c>
      <c r="O476" s="987">
        <v>58</v>
      </c>
      <c r="P476" s="987"/>
      <c r="Q476" s="1711"/>
      <c r="R476" s="1711"/>
      <c r="S476" s="1711"/>
      <c r="T476" s="1711"/>
      <c r="U476" s="1711"/>
      <c r="V476" s="1711"/>
      <c r="W476" s="1477"/>
      <c r="X476" s="1617"/>
      <c r="Y476" s="1940"/>
    </row>
    <row r="477" spans="1:25" s="805" customFormat="1" ht="14.25" x14ac:dyDescent="0.2">
      <c r="A477" s="636" t="s">
        <v>905</v>
      </c>
      <c r="B477" s="857">
        <v>41</v>
      </c>
      <c r="C477" s="1472" t="s">
        <v>975</v>
      </c>
      <c r="D477" s="1497" t="s">
        <v>2286</v>
      </c>
      <c r="E477" s="557" t="s">
        <v>943</v>
      </c>
      <c r="F477" s="402">
        <f ca="1">DATEDIF(W477,$N$5,"Y")</f>
        <v>10</v>
      </c>
      <c r="G477" s="402">
        <f ca="1">DATEDIF(W477,$N$5,"YM")</f>
        <v>11</v>
      </c>
      <c r="H477" s="536" t="s">
        <v>40</v>
      </c>
      <c r="I477" s="452"/>
      <c r="J477" s="512" t="s">
        <v>121</v>
      </c>
      <c r="K477" s="404" t="s">
        <v>4683</v>
      </c>
      <c r="L477" s="531" t="s">
        <v>54</v>
      </c>
      <c r="M477" s="454"/>
      <c r="N477" s="443" t="s">
        <v>44</v>
      </c>
      <c r="O477" s="987" t="s">
        <v>75</v>
      </c>
      <c r="P477" s="987"/>
      <c r="Q477" s="1482" t="s">
        <v>4106</v>
      </c>
      <c r="R477" s="1482" t="s">
        <v>34</v>
      </c>
      <c r="S477" s="1482" t="s">
        <v>4107</v>
      </c>
      <c r="T477" s="1482" t="s">
        <v>4108</v>
      </c>
      <c r="U477" s="1482"/>
      <c r="V477" s="1482" t="s">
        <v>4109</v>
      </c>
      <c r="W477" s="1477">
        <v>40179</v>
      </c>
      <c r="X477" s="1617" t="s">
        <v>2494</v>
      </c>
      <c r="Y477" s="1939">
        <f ca="1">DATEDIF(L478,$Y$8,"Y")</f>
        <v>35</v>
      </c>
    </row>
    <row r="478" spans="1:25" ht="15" thickBot="1" x14ac:dyDescent="0.25">
      <c r="A478" s="869"/>
      <c r="B478" s="1522"/>
      <c r="C478" s="1495" t="s">
        <v>976</v>
      </c>
      <c r="D478" s="1505" t="str">
        <f>SDM!F411</f>
        <v>01/04/2019</v>
      </c>
      <c r="E478" s="535" t="s">
        <v>296</v>
      </c>
      <c r="F478" s="403"/>
      <c r="G478" s="403"/>
      <c r="H478" s="1097"/>
      <c r="I478" s="462"/>
      <c r="J478" s="1058" t="s">
        <v>887</v>
      </c>
      <c r="K478" s="410"/>
      <c r="L478" s="468">
        <v>31281</v>
      </c>
      <c r="M478" s="469"/>
      <c r="N478" s="890" t="s">
        <v>49</v>
      </c>
      <c r="O478" s="987" t="s">
        <v>78</v>
      </c>
      <c r="P478" s="987"/>
      <c r="Q478" s="1483"/>
      <c r="R478" s="1483"/>
      <c r="S478" s="1483"/>
      <c r="T478" s="1483"/>
      <c r="U478" s="1483"/>
      <c r="V478" s="1483"/>
      <c r="W478" s="1477"/>
      <c r="X478" s="1617"/>
      <c r="Y478" s="1940"/>
    </row>
    <row r="479" spans="1:25" ht="14.25" x14ac:dyDescent="0.2">
      <c r="A479" s="636" t="s">
        <v>907</v>
      </c>
      <c r="B479" s="857">
        <v>42</v>
      </c>
      <c r="C479" s="1515" t="s">
        <v>5695</v>
      </c>
      <c r="D479" s="1497" t="s">
        <v>2286</v>
      </c>
      <c r="E479" s="557" t="s">
        <v>5696</v>
      </c>
      <c r="F479" s="402">
        <f ca="1">DATEDIF(W479,$N$5,"Y")</f>
        <v>10</v>
      </c>
      <c r="G479" s="402">
        <f ca="1">DATEDIF(W479,$N$5,"YM")</f>
        <v>11</v>
      </c>
      <c r="H479" s="536" t="s">
        <v>40</v>
      </c>
      <c r="I479" s="452"/>
      <c r="J479" s="550" t="s">
        <v>121</v>
      </c>
      <c r="K479" s="404">
        <v>2019</v>
      </c>
      <c r="L479" s="531" t="s">
        <v>967</v>
      </c>
      <c r="M479" s="454"/>
      <c r="N479" s="443" t="s">
        <v>44</v>
      </c>
      <c r="O479" s="987" t="s">
        <v>34</v>
      </c>
      <c r="P479" s="987"/>
      <c r="Q479" s="1712" t="s">
        <v>4098</v>
      </c>
      <c r="R479" s="1712" t="s">
        <v>50</v>
      </c>
      <c r="S479" s="1712" t="s">
        <v>4099</v>
      </c>
      <c r="T479" s="1712" t="s">
        <v>4100</v>
      </c>
      <c r="U479" s="1712"/>
      <c r="V479" s="1712" t="s">
        <v>4101</v>
      </c>
      <c r="W479" s="1477">
        <v>40179</v>
      </c>
      <c r="X479" s="1617" t="s">
        <v>2494</v>
      </c>
      <c r="Y479" s="1939">
        <f ca="1">DATEDIF(L480,$Y$8,"Y")</f>
        <v>42</v>
      </c>
    </row>
    <row r="480" spans="1:25" ht="15" thickBot="1" x14ac:dyDescent="0.25">
      <c r="A480" s="869"/>
      <c r="B480" s="1522"/>
      <c r="C480" s="1495" t="s">
        <v>968</v>
      </c>
      <c r="D480" s="1505" t="str">
        <f>SDM!F412</f>
        <v>01/04/2019</v>
      </c>
      <c r="E480" s="535" t="s">
        <v>5697</v>
      </c>
      <c r="F480" s="403"/>
      <c r="G480" s="403"/>
      <c r="H480" s="1097"/>
      <c r="I480" s="462"/>
      <c r="J480" s="457" t="s">
        <v>688</v>
      </c>
      <c r="K480" s="410"/>
      <c r="L480" s="468">
        <v>28701</v>
      </c>
      <c r="M480" s="469"/>
      <c r="N480" s="890" t="s">
        <v>49</v>
      </c>
      <c r="O480" s="987" t="s">
        <v>50</v>
      </c>
      <c r="P480" s="987"/>
      <c r="Q480" s="1483"/>
      <c r="R480" s="1483"/>
      <c r="S480" s="1483"/>
      <c r="T480" s="1483"/>
      <c r="U480" s="1483"/>
      <c r="V480" s="1483"/>
      <c r="W480" s="1477"/>
      <c r="X480" s="1617"/>
      <c r="Y480" s="1940"/>
    </row>
    <row r="481" spans="1:25" ht="14.25" x14ac:dyDescent="0.2">
      <c r="A481" s="636" t="s">
        <v>910</v>
      </c>
      <c r="B481" s="857">
        <v>43</v>
      </c>
      <c r="C481" s="1472" t="s">
        <v>978</v>
      </c>
      <c r="D481" s="1497" t="s">
        <v>2286</v>
      </c>
      <c r="E481" s="557" t="s">
        <v>943</v>
      </c>
      <c r="F481" s="402">
        <f ca="1">DATEDIF(W481,$N$5,"Y")</f>
        <v>10</v>
      </c>
      <c r="G481" s="402">
        <f ca="1">DATEDIF(W481,$N$5,"YM")</f>
        <v>11</v>
      </c>
      <c r="H481" s="570" t="s">
        <v>40</v>
      </c>
      <c r="I481" s="452"/>
      <c r="J481" s="512" t="s">
        <v>121</v>
      </c>
      <c r="K481" s="404" t="s">
        <v>2458</v>
      </c>
      <c r="L481" s="531" t="s">
        <v>54</v>
      </c>
      <c r="M481" s="454"/>
      <c r="N481" s="443" t="s">
        <v>44</v>
      </c>
      <c r="O481" s="987" t="s">
        <v>85</v>
      </c>
      <c r="P481" s="987"/>
      <c r="Q481" s="1709" t="s">
        <v>4110</v>
      </c>
      <c r="R481" s="1709" t="s">
        <v>50</v>
      </c>
      <c r="S481" s="1709" t="s">
        <v>4111</v>
      </c>
      <c r="T481" s="1709" t="s">
        <v>4112</v>
      </c>
      <c r="U481" s="1709"/>
      <c r="V481" s="1709" t="s">
        <v>4113</v>
      </c>
      <c r="W481" s="1477">
        <v>40179</v>
      </c>
      <c r="X481" s="1617" t="s">
        <v>2494</v>
      </c>
      <c r="Y481" s="1939">
        <f ca="1">DATEDIF(L482,$Y$8,"Y")</f>
        <v>35</v>
      </c>
    </row>
    <row r="482" spans="1:25" ht="15" thickBot="1" x14ac:dyDescent="0.25">
      <c r="A482" s="869"/>
      <c r="B482" s="1522"/>
      <c r="C482" s="1495" t="s">
        <v>979</v>
      </c>
      <c r="D482" s="1505" t="str">
        <f>SDM!F413</f>
        <v>01/04/2019</v>
      </c>
      <c r="E482" s="535" t="s">
        <v>296</v>
      </c>
      <c r="F482" s="403"/>
      <c r="G482" s="403"/>
      <c r="H482" s="1111"/>
      <c r="I482" s="462"/>
      <c r="J482" s="1058" t="s">
        <v>887</v>
      </c>
      <c r="K482" s="410"/>
      <c r="L482" s="468">
        <v>31122</v>
      </c>
      <c r="M482" s="469"/>
      <c r="N482" s="890" t="s">
        <v>49</v>
      </c>
      <c r="O482" s="987" t="s">
        <v>90</v>
      </c>
      <c r="P482" s="987"/>
      <c r="Q482" s="1711"/>
      <c r="R482" s="1711"/>
      <c r="S482" s="1711"/>
      <c r="T482" s="1711"/>
      <c r="U482" s="1711"/>
      <c r="V482" s="1711"/>
      <c r="W482" s="1477"/>
      <c r="X482" s="1617"/>
      <c r="Y482" s="1940"/>
    </row>
    <row r="483" spans="1:25" ht="14.25" x14ac:dyDescent="0.2">
      <c r="A483" s="636" t="s">
        <v>913</v>
      </c>
      <c r="B483" s="857">
        <v>44</v>
      </c>
      <c r="C483" s="1472" t="s">
        <v>958</v>
      </c>
      <c r="D483" s="1497" t="s">
        <v>2286</v>
      </c>
      <c r="E483" s="557" t="s">
        <v>943</v>
      </c>
      <c r="F483" s="402">
        <f ca="1">DATEDIF(W483,$N$5,"Y")</f>
        <v>10</v>
      </c>
      <c r="G483" s="402">
        <f ca="1">DATEDIF(W483,$N$5,"YM")</f>
        <v>11</v>
      </c>
      <c r="H483" s="552" t="s">
        <v>40</v>
      </c>
      <c r="I483" s="452"/>
      <c r="J483" s="512" t="s">
        <v>121</v>
      </c>
      <c r="K483" s="404" t="s">
        <v>2480</v>
      </c>
      <c r="L483" s="531" t="s">
        <v>54</v>
      </c>
      <c r="M483" s="454"/>
      <c r="N483" s="443" t="s">
        <v>44</v>
      </c>
      <c r="O483" s="987">
        <v>55</v>
      </c>
      <c r="P483" s="987"/>
      <c r="Q483" s="1712" t="s">
        <v>4066</v>
      </c>
      <c r="R483" s="1712" t="s">
        <v>34</v>
      </c>
      <c r="S483" s="1712" t="s">
        <v>4067</v>
      </c>
      <c r="T483" s="1712" t="s">
        <v>4068</v>
      </c>
      <c r="U483" s="1712"/>
      <c r="V483" s="1712" t="s">
        <v>4069</v>
      </c>
      <c r="W483" s="1477">
        <v>40179</v>
      </c>
      <c r="X483" s="1617" t="s">
        <v>2494</v>
      </c>
      <c r="Y483" s="1939">
        <f ca="1">DATEDIF(L484,$Y$8,"Y")</f>
        <v>39</v>
      </c>
    </row>
    <row r="484" spans="1:25" ht="15" thickBot="1" x14ac:dyDescent="0.25">
      <c r="A484" s="869"/>
      <c r="B484" s="1522"/>
      <c r="C484" s="1495" t="s">
        <v>959</v>
      </c>
      <c r="D484" s="1505" t="str">
        <f>SDM!F414</f>
        <v>01/04/2019</v>
      </c>
      <c r="E484" s="535" t="s">
        <v>296</v>
      </c>
      <c r="F484" s="403"/>
      <c r="G484" s="403"/>
      <c r="H484" s="1107"/>
      <c r="I484" s="462"/>
      <c r="J484" s="1058" t="s">
        <v>887</v>
      </c>
      <c r="K484" s="410"/>
      <c r="L484" s="468">
        <v>29905</v>
      </c>
      <c r="M484" s="469"/>
      <c r="N484" s="890" t="s">
        <v>49</v>
      </c>
      <c r="O484" s="987">
        <v>56</v>
      </c>
      <c r="P484" s="987"/>
      <c r="Q484" s="1483"/>
      <c r="R484" s="1483"/>
      <c r="S484" s="1483"/>
      <c r="T484" s="1483"/>
      <c r="U484" s="1483"/>
      <c r="V484" s="1483"/>
      <c r="W484" s="1477"/>
      <c r="X484" s="1617"/>
      <c r="Y484" s="1940"/>
    </row>
    <row r="485" spans="1:25" ht="14.25" x14ac:dyDescent="0.2">
      <c r="A485" s="636" t="s">
        <v>916</v>
      </c>
      <c r="B485" s="857">
        <v>45</v>
      </c>
      <c r="C485" s="1472" t="s">
        <v>964</v>
      </c>
      <c r="D485" s="1497" t="s">
        <v>2286</v>
      </c>
      <c r="E485" s="557" t="s">
        <v>943</v>
      </c>
      <c r="F485" s="402">
        <f ca="1">DATEDIF(W485,$N$5,"Y")</f>
        <v>10</v>
      </c>
      <c r="G485" s="402">
        <f ca="1">DATEDIF(W485,$N$5,"YM")</f>
        <v>11</v>
      </c>
      <c r="H485" s="536" t="s">
        <v>40</v>
      </c>
      <c r="I485" s="452"/>
      <c r="J485" s="512" t="s">
        <v>121</v>
      </c>
      <c r="K485" s="404" t="s">
        <v>2451</v>
      </c>
      <c r="L485" s="531" t="s">
        <v>278</v>
      </c>
      <c r="M485" s="454"/>
      <c r="N485" s="443" t="s">
        <v>44</v>
      </c>
      <c r="O485" s="987">
        <v>59</v>
      </c>
      <c r="P485" s="987"/>
      <c r="Q485" s="1709" t="s">
        <v>4094</v>
      </c>
      <c r="R485" s="1709" t="s">
        <v>34</v>
      </c>
      <c r="S485" s="1709" t="s">
        <v>4095</v>
      </c>
      <c r="T485" s="1709" t="s">
        <v>4096</v>
      </c>
      <c r="U485" s="1709"/>
      <c r="V485" s="1709" t="s">
        <v>4097</v>
      </c>
      <c r="W485" s="1477">
        <v>40179</v>
      </c>
      <c r="X485" s="1617" t="s">
        <v>2493</v>
      </c>
      <c r="Y485" s="1939">
        <f ca="1">DATEDIF(L486,$Y$8,"Y")</f>
        <v>33</v>
      </c>
    </row>
    <row r="486" spans="1:25" ht="15" thickBot="1" x14ac:dyDescent="0.25">
      <c r="A486" s="869"/>
      <c r="B486" s="1522"/>
      <c r="C486" s="1495" t="s">
        <v>965</v>
      </c>
      <c r="D486" s="1505" t="str">
        <f>SDM!F415</f>
        <v>01/04/2019</v>
      </c>
      <c r="E486" s="535" t="s">
        <v>296</v>
      </c>
      <c r="F486" s="403"/>
      <c r="G486" s="403"/>
      <c r="H486" s="1097"/>
      <c r="I486" s="462"/>
      <c r="J486" s="1058" t="s">
        <v>887</v>
      </c>
      <c r="K486" s="410"/>
      <c r="L486" s="468">
        <v>31949</v>
      </c>
      <c r="M486" s="469"/>
      <c r="N486" s="890" t="s">
        <v>49</v>
      </c>
      <c r="O486" s="987">
        <v>60</v>
      </c>
      <c r="P486" s="987"/>
      <c r="Q486" s="1711"/>
      <c r="R486" s="1711"/>
      <c r="S486" s="1711"/>
      <c r="T486" s="1711"/>
      <c r="U486" s="1711"/>
      <c r="V486" s="1711"/>
      <c r="W486" s="1477"/>
      <c r="X486" s="1617"/>
      <c r="Y486" s="1940"/>
    </row>
    <row r="487" spans="1:25" ht="14.25" x14ac:dyDescent="0.2">
      <c r="A487" s="636" t="s">
        <v>920</v>
      </c>
      <c r="B487" s="857">
        <v>46</v>
      </c>
      <c r="C487" s="1472" t="s">
        <v>1746</v>
      </c>
      <c r="D487" s="1497" t="s">
        <v>2286</v>
      </c>
      <c r="E487" s="557" t="s">
        <v>943</v>
      </c>
      <c r="F487" s="402">
        <f ca="1">DATEDIF(W487,$N$5,"Y")</f>
        <v>10</v>
      </c>
      <c r="G487" s="402">
        <f ca="1">DATEDIF(W487,$N$5,"YM")</f>
        <v>11</v>
      </c>
      <c r="H487" s="536" t="s">
        <v>40</v>
      </c>
      <c r="I487" s="457"/>
      <c r="J487" s="512" t="s">
        <v>121</v>
      </c>
      <c r="K487" s="421" t="s">
        <v>2452</v>
      </c>
      <c r="L487" s="531" t="s">
        <v>123</v>
      </c>
      <c r="M487" s="559"/>
      <c r="N487" s="443" t="s">
        <v>44</v>
      </c>
      <c r="O487" s="987" t="s">
        <v>56</v>
      </c>
      <c r="P487" s="987"/>
      <c r="Q487" s="1709" t="s">
        <v>4102</v>
      </c>
      <c r="R487" s="1709" t="s">
        <v>50</v>
      </c>
      <c r="S487" s="1709" t="s">
        <v>4103</v>
      </c>
      <c r="T487" s="1709" t="s">
        <v>4104</v>
      </c>
      <c r="U487" s="1709"/>
      <c r="V487" s="1709" t="s">
        <v>4105</v>
      </c>
      <c r="W487" s="1477">
        <v>40179</v>
      </c>
      <c r="X487" s="1617" t="s">
        <v>2493</v>
      </c>
      <c r="Y487" s="1939">
        <f ca="1">DATEDIF(L488,$Y$8,"Y")</f>
        <v>36</v>
      </c>
    </row>
    <row r="488" spans="1:25" ht="15" thickBot="1" x14ac:dyDescent="0.25">
      <c r="A488" s="869"/>
      <c r="B488" s="1522"/>
      <c r="C488" s="1495" t="s">
        <v>972</v>
      </c>
      <c r="D488" s="1505" t="str">
        <f>SDM!F416</f>
        <v>01/04/2019</v>
      </c>
      <c r="E488" s="535" t="s">
        <v>296</v>
      </c>
      <c r="F488" s="403"/>
      <c r="G488" s="403"/>
      <c r="H488" s="1097"/>
      <c r="I488" s="462"/>
      <c r="J488" s="1058" t="s">
        <v>887</v>
      </c>
      <c r="K488" s="414"/>
      <c r="L488" s="467" t="s">
        <v>973</v>
      </c>
      <c r="M488" s="495"/>
      <c r="N488" s="890" t="s">
        <v>49</v>
      </c>
      <c r="O488" s="987" t="s">
        <v>67</v>
      </c>
      <c r="P488" s="987"/>
      <c r="Q488" s="1711"/>
      <c r="R488" s="1711"/>
      <c r="S488" s="1711"/>
      <c r="T488" s="1711"/>
      <c r="U488" s="1711"/>
      <c r="V488" s="1711"/>
      <c r="W488" s="1477"/>
      <c r="X488" s="1617"/>
      <c r="Y488" s="1940"/>
    </row>
    <row r="489" spans="1:25" s="805" customFormat="1" ht="14.25" x14ac:dyDescent="0.2">
      <c r="A489" s="636" t="s">
        <v>922</v>
      </c>
      <c r="B489" s="857">
        <v>47</v>
      </c>
      <c r="C489" s="923" t="s">
        <v>899</v>
      </c>
      <c r="D489" s="1497" t="s">
        <v>2286</v>
      </c>
      <c r="E489" s="457" t="s">
        <v>5007</v>
      </c>
      <c r="F489" s="402">
        <f ca="1">DATEDIF(W489,$N$5,"Y")</f>
        <v>10</v>
      </c>
      <c r="G489" s="402">
        <f ca="1">DATEDIF(W489,$N$5,"YM")</f>
        <v>11</v>
      </c>
      <c r="H489" s="497"/>
      <c r="I489" s="457"/>
      <c r="J489" s="452" t="s">
        <v>900</v>
      </c>
      <c r="K489" s="402" t="s">
        <v>2460</v>
      </c>
      <c r="L489" s="453" t="s">
        <v>54</v>
      </c>
      <c r="M489" s="459"/>
      <c r="N489" s="443" t="s">
        <v>44</v>
      </c>
      <c r="O489" s="987">
        <v>49</v>
      </c>
      <c r="P489" s="987"/>
      <c r="Q489" s="1482" t="s">
        <v>4122</v>
      </c>
      <c r="R489" s="1482" t="s">
        <v>50</v>
      </c>
      <c r="S489" s="1482" t="s">
        <v>4123</v>
      </c>
      <c r="T489" s="1482" t="s">
        <v>4124</v>
      </c>
      <c r="U489" s="1482"/>
      <c r="V489" s="1482" t="s">
        <v>4125</v>
      </c>
      <c r="W489" s="1477">
        <v>40179</v>
      </c>
      <c r="X489" s="1617" t="s">
        <v>2494</v>
      </c>
      <c r="Y489" s="1939">
        <f ca="1">DATEDIF(L490,$Y$8,"Y")</f>
        <v>46</v>
      </c>
    </row>
    <row r="490" spans="1:25" ht="15" thickBot="1" x14ac:dyDescent="0.25">
      <c r="A490" s="869"/>
      <c r="B490" s="1522"/>
      <c r="C490" s="1093" t="s">
        <v>901</v>
      </c>
      <c r="D490" s="1505" t="str">
        <f>SDM!F175</f>
        <v>01/04/2019</v>
      </c>
      <c r="E490" s="470" t="s">
        <v>5008</v>
      </c>
      <c r="F490" s="403"/>
      <c r="G490" s="403"/>
      <c r="H490" s="497"/>
      <c r="I490" s="457"/>
      <c r="J490" s="462" t="s">
        <v>343</v>
      </c>
      <c r="K490" s="405"/>
      <c r="L490" s="541">
        <v>27030</v>
      </c>
      <c r="M490" s="459"/>
      <c r="N490" s="890" t="s">
        <v>49</v>
      </c>
      <c r="O490" s="987">
        <v>50</v>
      </c>
      <c r="P490" s="987"/>
      <c r="Q490" s="1483"/>
      <c r="R490" s="1483"/>
      <c r="S490" s="1483"/>
      <c r="T490" s="1483"/>
      <c r="U490" s="1483"/>
      <c r="V490" s="1483"/>
      <c r="W490" s="1477"/>
      <c r="X490" s="1617"/>
      <c r="Y490" s="1940"/>
    </row>
    <row r="491" spans="1:25" ht="14.25" x14ac:dyDescent="0.2">
      <c r="A491" s="636" t="s">
        <v>923</v>
      </c>
      <c r="B491" s="857">
        <v>48</v>
      </c>
      <c r="C491" s="1472" t="s">
        <v>985</v>
      </c>
      <c r="D491" s="1497" t="s">
        <v>2286</v>
      </c>
      <c r="E491" s="530" t="s">
        <v>5640</v>
      </c>
      <c r="F491" s="402">
        <f ca="1">DATEDIF(W491,$N$5,"Y")</f>
        <v>10</v>
      </c>
      <c r="G491" s="402">
        <f ca="1">DATEDIF(W491,$N$5,"YM")</f>
        <v>11</v>
      </c>
      <c r="H491" s="536" t="s">
        <v>40</v>
      </c>
      <c r="I491" s="452"/>
      <c r="J491" s="452" t="s">
        <v>478</v>
      </c>
      <c r="K491" s="404" t="s">
        <v>2451</v>
      </c>
      <c r="L491" s="531" t="s">
        <v>54</v>
      </c>
      <c r="M491" s="454"/>
      <c r="N491" s="443" t="s">
        <v>44</v>
      </c>
      <c r="O491" s="987" t="s">
        <v>93</v>
      </c>
      <c r="P491" s="987"/>
      <c r="Q491" s="1712" t="s">
        <v>4114</v>
      </c>
      <c r="R491" s="1712" t="s">
        <v>34</v>
      </c>
      <c r="S491" s="1712" t="s">
        <v>4115</v>
      </c>
      <c r="T491" s="1712" t="s">
        <v>4116</v>
      </c>
      <c r="U491" s="1712"/>
      <c r="V491" s="1712" t="s">
        <v>4117</v>
      </c>
      <c r="W491" s="1477">
        <v>40179</v>
      </c>
      <c r="X491" s="1617" t="s">
        <v>2493</v>
      </c>
      <c r="Y491" s="1939">
        <f ca="1">DATEDIF(L492,$Y$8,"Y")</f>
        <v>33</v>
      </c>
    </row>
    <row r="492" spans="1:25" ht="15" thickBot="1" x14ac:dyDescent="0.25">
      <c r="A492" s="869"/>
      <c r="B492" s="1522"/>
      <c r="C492" s="1495" t="s">
        <v>986</v>
      </c>
      <c r="D492" s="1505" t="str">
        <f>SDM!F154</f>
        <v>01/10/2019</v>
      </c>
      <c r="E492" s="1573" t="s">
        <v>2473</v>
      </c>
      <c r="F492" s="403"/>
      <c r="G492" s="403"/>
      <c r="H492" s="1097"/>
      <c r="I492" s="462"/>
      <c r="J492" s="1058" t="s">
        <v>887</v>
      </c>
      <c r="K492" s="410"/>
      <c r="L492" s="467" t="s">
        <v>987</v>
      </c>
      <c r="M492" s="469"/>
      <c r="N492" s="890" t="s">
        <v>49</v>
      </c>
      <c r="O492" s="987" t="s">
        <v>39</v>
      </c>
      <c r="P492" s="987"/>
      <c r="Q492" s="1483"/>
      <c r="R492" s="1483"/>
      <c r="S492" s="1483"/>
      <c r="T492" s="1483"/>
      <c r="U492" s="1483"/>
      <c r="V492" s="1483"/>
      <c r="W492" s="1477"/>
      <c r="X492" s="1617"/>
      <c r="Y492" s="1940"/>
    </row>
    <row r="493" spans="1:25" ht="14.25" x14ac:dyDescent="0.2">
      <c r="A493" s="636" t="s">
        <v>926</v>
      </c>
      <c r="B493" s="857">
        <v>49</v>
      </c>
      <c r="C493" s="1472" t="s">
        <v>989</v>
      </c>
      <c r="D493" s="1497" t="s">
        <v>2286</v>
      </c>
      <c r="E493" s="553" t="s">
        <v>4873</v>
      </c>
      <c r="F493" s="402">
        <f ca="1">DATEDIF(W493,$N$5,"Y")</f>
        <v>9</v>
      </c>
      <c r="G493" s="402">
        <f ca="1">DATEDIF(W493,$N$5,"YM")</f>
        <v>11</v>
      </c>
      <c r="H493" s="536" t="s">
        <v>40</v>
      </c>
      <c r="I493" s="454"/>
      <c r="J493" s="554" t="s">
        <v>951</v>
      </c>
      <c r="K493" s="430" t="s">
        <v>2451</v>
      </c>
      <c r="L493" s="578" t="s">
        <v>991</v>
      </c>
      <c r="M493" s="454"/>
      <c r="N493" s="443" t="s">
        <v>44</v>
      </c>
      <c r="O493" s="987" t="s">
        <v>59</v>
      </c>
      <c r="P493" s="987"/>
      <c r="Q493" s="1709" t="s">
        <v>4118</v>
      </c>
      <c r="R493" s="1709" t="s">
        <v>34</v>
      </c>
      <c r="S493" s="1709" t="s">
        <v>4119</v>
      </c>
      <c r="T493" s="1709" t="s">
        <v>4120</v>
      </c>
      <c r="U493" s="1709"/>
      <c r="V493" s="1709" t="s">
        <v>4121</v>
      </c>
      <c r="W493" s="1477">
        <v>40544</v>
      </c>
      <c r="X493" s="1617" t="s">
        <v>2494</v>
      </c>
      <c r="Y493" s="1939">
        <f ca="1">DATEDIF(L494,$Y$8,"Y")</f>
        <v>34</v>
      </c>
    </row>
    <row r="494" spans="1:25" ht="15" thickBot="1" x14ac:dyDescent="0.25">
      <c r="A494" s="869"/>
      <c r="B494" s="1522"/>
      <c r="C494" s="1495" t="s">
        <v>992</v>
      </c>
      <c r="D494" s="1505" t="str">
        <f>SDM!F220</f>
        <v>01/10/2019</v>
      </c>
      <c r="E494" s="1125" t="s">
        <v>2472</v>
      </c>
      <c r="F494" s="403"/>
      <c r="G494" s="403"/>
      <c r="H494" s="1097"/>
      <c r="I494" s="469"/>
      <c r="J494" s="1083" t="s">
        <v>343</v>
      </c>
      <c r="K494" s="427"/>
      <c r="L494" s="513" t="s">
        <v>993</v>
      </c>
      <c r="M494" s="469"/>
      <c r="N494" s="890" t="s">
        <v>49</v>
      </c>
      <c r="O494" s="987" t="s">
        <v>111</v>
      </c>
      <c r="P494" s="987"/>
      <c r="Q494" s="1711"/>
      <c r="R494" s="1711"/>
      <c r="S494" s="1711"/>
      <c r="T494" s="1711"/>
      <c r="U494" s="1711"/>
      <c r="V494" s="1711"/>
      <c r="W494" s="1477"/>
      <c r="X494" s="1617"/>
      <c r="Y494" s="1940"/>
    </row>
    <row r="495" spans="1:25" ht="14.25" x14ac:dyDescent="0.2">
      <c r="A495" s="636" t="s">
        <v>931</v>
      </c>
      <c r="B495" s="857">
        <v>50</v>
      </c>
      <c r="C495" s="1472" t="s">
        <v>995</v>
      </c>
      <c r="D495" s="1497" t="s">
        <v>2286</v>
      </c>
      <c r="E495" s="553" t="s">
        <v>4873</v>
      </c>
      <c r="F495" s="402">
        <f ca="1">DATEDIF(W495,$N$5,"Y")</f>
        <v>9</v>
      </c>
      <c r="G495" s="402">
        <f ca="1">DATEDIF(W495,$N$5,"YM")</f>
        <v>11</v>
      </c>
      <c r="H495" s="536" t="s">
        <v>40</v>
      </c>
      <c r="I495" s="454"/>
      <c r="J495" s="554" t="s">
        <v>951</v>
      </c>
      <c r="K495" s="413" t="s">
        <v>2451</v>
      </c>
      <c r="L495" s="531" t="s">
        <v>996</v>
      </c>
      <c r="M495" s="532"/>
      <c r="N495" s="443" t="s">
        <v>44</v>
      </c>
      <c r="O495" s="987" t="s">
        <v>129</v>
      </c>
      <c r="P495" s="987"/>
      <c r="Q495" s="1709" t="s">
        <v>4126</v>
      </c>
      <c r="R495" s="1709" t="s">
        <v>50</v>
      </c>
      <c r="S495" s="1709" t="s">
        <v>4127</v>
      </c>
      <c r="T495" s="1709" t="s">
        <v>4128</v>
      </c>
      <c r="U495" s="1709"/>
      <c r="V495" s="1709" t="s">
        <v>4129</v>
      </c>
      <c r="W495" s="1477">
        <v>40544</v>
      </c>
      <c r="X495" s="1617" t="s">
        <v>2493</v>
      </c>
      <c r="Y495" s="1939">
        <f ca="1">DATEDIF(L496,$Y$8,"Y")</f>
        <v>34</v>
      </c>
    </row>
    <row r="496" spans="1:25" ht="15" thickBot="1" x14ac:dyDescent="0.25">
      <c r="A496" s="869"/>
      <c r="B496" s="1522"/>
      <c r="C496" s="1495" t="s">
        <v>997</v>
      </c>
      <c r="D496" s="1505" t="s">
        <v>5145</v>
      </c>
      <c r="E496" s="1125" t="s">
        <v>2472</v>
      </c>
      <c r="F496" s="403"/>
      <c r="G496" s="403"/>
      <c r="H496" s="1097"/>
      <c r="I496" s="469"/>
      <c r="J496" s="1083" t="s">
        <v>343</v>
      </c>
      <c r="K496" s="414"/>
      <c r="L496" s="467" t="s">
        <v>998</v>
      </c>
      <c r="M496" s="495"/>
      <c r="N496" s="890" t="s">
        <v>49</v>
      </c>
      <c r="O496" s="987" t="s">
        <v>132</v>
      </c>
      <c r="P496" s="987"/>
      <c r="Q496" s="1711"/>
      <c r="R496" s="1711"/>
      <c r="S496" s="1711"/>
      <c r="T496" s="1711"/>
      <c r="U496" s="1711"/>
      <c r="V496" s="1711"/>
      <c r="W496" s="1477"/>
      <c r="X496" s="1617"/>
      <c r="Y496" s="1940"/>
    </row>
    <row r="497" spans="1:25" ht="14.25" x14ac:dyDescent="0.2">
      <c r="A497" s="636" t="s">
        <v>935</v>
      </c>
      <c r="B497" s="857">
        <v>51</v>
      </c>
      <c r="C497" s="1472" t="s">
        <v>1000</v>
      </c>
      <c r="D497" s="1497" t="s">
        <v>2286</v>
      </c>
      <c r="E497" s="553" t="s">
        <v>4873</v>
      </c>
      <c r="F497" s="402">
        <f ca="1">DATEDIF(W497,$N$5,"Y")</f>
        <v>9</v>
      </c>
      <c r="G497" s="402">
        <f ca="1">DATEDIF(W497,$N$5,"YM")</f>
        <v>11</v>
      </c>
      <c r="H497" s="536" t="s">
        <v>40</v>
      </c>
      <c r="I497" s="454"/>
      <c r="J497" s="554" t="s">
        <v>951</v>
      </c>
      <c r="K497" s="424" t="s">
        <v>2458</v>
      </c>
      <c r="L497" s="527" t="s">
        <v>252</v>
      </c>
      <c r="M497" s="537"/>
      <c r="N497" s="443" t="s">
        <v>44</v>
      </c>
      <c r="O497" s="987" t="s">
        <v>137</v>
      </c>
      <c r="P497" s="987"/>
      <c r="Q497" s="1712" t="s">
        <v>4130</v>
      </c>
      <c r="R497" s="1712" t="s">
        <v>34</v>
      </c>
      <c r="S497" s="1712" t="s">
        <v>4131</v>
      </c>
      <c r="T497" s="1712" t="s">
        <v>4132</v>
      </c>
      <c r="U497" s="1712"/>
      <c r="V497" s="1712" t="s">
        <v>4133</v>
      </c>
      <c r="W497" s="1477">
        <v>40544</v>
      </c>
      <c r="X497" s="1617" t="s">
        <v>2493</v>
      </c>
      <c r="Y497" s="1939">
        <f ca="1">DATEDIF(L498,$Y$8,"Y")</f>
        <v>32</v>
      </c>
    </row>
    <row r="498" spans="1:25" ht="15" thickBot="1" x14ac:dyDescent="0.25">
      <c r="A498" s="869"/>
      <c r="B498" s="1522"/>
      <c r="C498" s="1495" t="s">
        <v>4670</v>
      </c>
      <c r="D498" s="1505" t="str">
        <f>SDM!F222</f>
        <v>01/10/2019</v>
      </c>
      <c r="E498" s="1125" t="s">
        <v>2472</v>
      </c>
      <c r="F498" s="403"/>
      <c r="G498" s="403"/>
      <c r="H498" s="1097"/>
      <c r="I498" s="469"/>
      <c r="J498" s="1083" t="s">
        <v>343</v>
      </c>
      <c r="K498" s="1126"/>
      <c r="L498" s="905">
        <v>32255</v>
      </c>
      <c r="M498" s="1096"/>
      <c r="N498" s="890" t="s">
        <v>49</v>
      </c>
      <c r="O498" s="987" t="s">
        <v>139</v>
      </c>
      <c r="P498" s="987"/>
      <c r="Q498" s="1483"/>
      <c r="R498" s="1483"/>
      <c r="S498" s="1483"/>
      <c r="T498" s="1483"/>
      <c r="U498" s="1483"/>
      <c r="V498" s="1483"/>
      <c r="W498" s="1477"/>
      <c r="X498" s="1617"/>
      <c r="Y498" s="1940"/>
    </row>
    <row r="499" spans="1:25" ht="14.25" x14ac:dyDescent="0.2">
      <c r="A499" s="636" t="s">
        <v>938</v>
      </c>
      <c r="B499" s="857">
        <v>52</v>
      </c>
      <c r="C499" s="1093" t="s">
        <v>5519</v>
      </c>
      <c r="D499" s="1497" t="s">
        <v>2286</v>
      </c>
      <c r="E499" s="1704" t="s">
        <v>943</v>
      </c>
      <c r="F499" s="402">
        <f ca="1">DATEDIF(W499,$N$5,"Y")</f>
        <v>11</v>
      </c>
      <c r="G499" s="402">
        <f ca="1">DATEDIF(W499,$N$5,"YM")</f>
        <v>9</v>
      </c>
      <c r="H499" s="497"/>
      <c r="I499" s="459"/>
      <c r="J499" s="512" t="s">
        <v>121</v>
      </c>
      <c r="K499" s="1705">
        <v>2002</v>
      </c>
      <c r="L499" s="948" t="s">
        <v>88</v>
      </c>
      <c r="M499" s="537"/>
      <c r="N499" s="443" t="s">
        <v>44</v>
      </c>
      <c r="O499" s="987"/>
      <c r="P499" s="987"/>
      <c r="Q499" s="1706"/>
      <c r="R499" s="1706"/>
      <c r="S499" s="1706"/>
      <c r="T499" s="1706"/>
      <c r="U499" s="1706"/>
      <c r="V499" s="1706"/>
      <c r="W499" s="1477">
        <v>39873</v>
      </c>
      <c r="X499" s="1617" t="s">
        <v>2493</v>
      </c>
      <c r="Y499" s="1939">
        <f ca="1">DATEDIF(L500,$Y$8,"Y")</f>
        <v>40</v>
      </c>
    </row>
    <row r="500" spans="1:25" ht="15" thickBot="1" x14ac:dyDescent="0.25">
      <c r="A500" s="869"/>
      <c r="B500" s="1522"/>
      <c r="C500" s="1556" t="s">
        <v>5520</v>
      </c>
      <c r="D500" s="1732" t="str">
        <f>SDM!F477</f>
        <v>01/10/2019</v>
      </c>
      <c r="E500" s="1733" t="s">
        <v>5521</v>
      </c>
      <c r="F500" s="410"/>
      <c r="G500" s="410"/>
      <c r="H500" s="1734"/>
      <c r="I500" s="469"/>
      <c r="J500" s="1735" t="s">
        <v>887</v>
      </c>
      <c r="K500" s="1736"/>
      <c r="L500" s="1737">
        <v>29550</v>
      </c>
      <c r="M500" s="1738"/>
      <c r="N500" s="1619" t="s">
        <v>49</v>
      </c>
      <c r="O500" s="987"/>
      <c r="P500" s="987"/>
      <c r="Q500" s="1706"/>
      <c r="R500" s="1706"/>
      <c r="S500" s="1706"/>
      <c r="T500" s="1706"/>
      <c r="U500" s="1706"/>
      <c r="V500" s="1706"/>
      <c r="W500" s="1617"/>
      <c r="X500" s="1617"/>
      <c r="Y500" s="1940"/>
    </row>
    <row r="501" spans="1:25" s="726" customFormat="1" ht="14.25" x14ac:dyDescent="0.2">
      <c r="A501" s="636" t="s">
        <v>942</v>
      </c>
      <c r="B501" s="857">
        <v>53</v>
      </c>
      <c r="C501" s="923" t="s">
        <v>5515</v>
      </c>
      <c r="D501" s="1497" t="s">
        <v>2286</v>
      </c>
      <c r="E501" s="1777" t="s">
        <v>943</v>
      </c>
      <c r="F501" s="402">
        <f ca="1">DATEDIF(W501,$N$5,"Y")</f>
        <v>10</v>
      </c>
      <c r="G501" s="402">
        <f ca="1">DATEDIF(W501,$N$5,"YM")</f>
        <v>11</v>
      </c>
      <c r="H501" s="1136"/>
      <c r="I501" s="1155"/>
      <c r="J501" s="1157" t="s">
        <v>121</v>
      </c>
      <c r="K501" s="706">
        <v>2004</v>
      </c>
      <c r="L501" s="579" t="s">
        <v>88</v>
      </c>
      <c r="M501" s="1155"/>
      <c r="N501" s="1128" t="s">
        <v>44</v>
      </c>
      <c r="O501" s="987"/>
      <c r="P501" s="1580"/>
      <c r="Q501" s="968"/>
      <c r="R501" s="968"/>
      <c r="S501" s="968"/>
      <c r="T501" s="968"/>
      <c r="U501" s="968"/>
      <c r="V501" s="522"/>
      <c r="W501" s="1694">
        <v>40179</v>
      </c>
      <c r="X501" s="1695" t="s">
        <v>2494</v>
      </c>
      <c r="Y501" s="1939">
        <f ca="1">DATEDIF(L502,$Y$8,"Y")</f>
        <v>37</v>
      </c>
    </row>
    <row r="502" spans="1:25" s="726" customFormat="1" ht="15" thickBot="1" x14ac:dyDescent="0.25">
      <c r="A502" s="869"/>
      <c r="B502" s="1522"/>
      <c r="C502" s="923" t="s">
        <v>5516</v>
      </c>
      <c r="D502" s="1732" t="str">
        <f>SDM!F299</f>
        <v>01/04/2020</v>
      </c>
      <c r="E502" s="1696" t="s">
        <v>5517</v>
      </c>
      <c r="F502" s="403"/>
      <c r="G502" s="403"/>
      <c r="H502" s="1065"/>
      <c r="I502" s="904"/>
      <c r="J502" s="1159" t="s">
        <v>887</v>
      </c>
      <c r="K502" s="1619"/>
      <c r="L502" s="579" t="s">
        <v>5518</v>
      </c>
      <c r="M502" s="904"/>
      <c r="N502" s="637" t="s">
        <v>49</v>
      </c>
      <c r="O502" s="987"/>
      <c r="P502" s="1580"/>
      <c r="Q502" s="968"/>
      <c r="R502" s="968"/>
      <c r="S502" s="968"/>
      <c r="T502" s="968"/>
      <c r="U502" s="968"/>
      <c r="V502" s="522"/>
      <c r="W502" s="1695"/>
      <c r="X502" s="1695"/>
      <c r="Y502" s="1940"/>
    </row>
    <row r="503" spans="1:25" ht="14.25" x14ac:dyDescent="0.2">
      <c r="A503" s="636" t="s">
        <v>946</v>
      </c>
      <c r="B503" s="857">
        <v>54</v>
      </c>
      <c r="C503" s="1515" t="s">
        <v>4667</v>
      </c>
      <c r="D503" s="1497" t="s">
        <v>2286</v>
      </c>
      <c r="E503" s="557" t="s">
        <v>4873</v>
      </c>
      <c r="F503" s="402">
        <f ca="1">DATEDIF(W503,$N$5,"Y")</f>
        <v>10</v>
      </c>
      <c r="G503" s="402">
        <f ca="1">DATEDIF(W503,$N$5,"YM")</f>
        <v>11</v>
      </c>
      <c r="H503" s="461"/>
      <c r="I503" s="482"/>
      <c r="J503" s="575" t="s">
        <v>951</v>
      </c>
      <c r="K503" s="409" t="s">
        <v>2451</v>
      </c>
      <c r="L503" s="531" t="s">
        <v>54</v>
      </c>
      <c r="M503" s="482"/>
      <c r="N503" s="443" t="s">
        <v>44</v>
      </c>
      <c r="O503" s="987" t="s">
        <v>164</v>
      </c>
      <c r="P503" s="987"/>
      <c r="Q503" s="1709" t="s">
        <v>4142</v>
      </c>
      <c r="R503" s="1709" t="s">
        <v>50</v>
      </c>
      <c r="S503" s="1709" t="s">
        <v>4143</v>
      </c>
      <c r="T503" s="1709" t="s">
        <v>4144</v>
      </c>
      <c r="U503" s="1709"/>
      <c r="V503" s="1709" t="s">
        <v>4145</v>
      </c>
      <c r="W503" s="1477">
        <v>40179</v>
      </c>
      <c r="X503" s="1617" t="s">
        <v>2493</v>
      </c>
      <c r="Y503" s="1939">
        <f ca="1">DATEDIF(L504,$Y$8,"Y")</f>
        <v>34</v>
      </c>
    </row>
    <row r="504" spans="1:25" ht="15" thickBot="1" x14ac:dyDescent="0.25">
      <c r="A504" s="869"/>
      <c r="B504" s="1522"/>
      <c r="C504" s="1495" t="s">
        <v>4682</v>
      </c>
      <c r="D504" s="891" t="str">
        <f>SDM!F223</f>
        <v>01/04/2020</v>
      </c>
      <c r="E504" s="1565" t="s">
        <v>4874</v>
      </c>
      <c r="F504" s="403"/>
      <c r="G504" s="403"/>
      <c r="H504" s="1065"/>
      <c r="I504" s="904"/>
      <c r="J504" s="1083" t="s">
        <v>343</v>
      </c>
      <c r="K504" s="890"/>
      <c r="L504" s="467">
        <v>31669</v>
      </c>
      <c r="M504" s="904"/>
      <c r="N504" s="637" t="s">
        <v>49</v>
      </c>
      <c r="O504" s="987" t="s">
        <v>162</v>
      </c>
      <c r="P504" s="987"/>
      <c r="Q504" s="1711"/>
      <c r="R504" s="1711"/>
      <c r="S504" s="1711"/>
      <c r="T504" s="1711"/>
      <c r="U504" s="1711"/>
      <c r="V504" s="1711"/>
      <c r="W504" s="1477"/>
      <c r="X504" s="1617"/>
      <c r="Y504" s="1940"/>
    </row>
    <row r="505" spans="1:25" ht="14.25" x14ac:dyDescent="0.2">
      <c r="A505" s="636" t="s">
        <v>949</v>
      </c>
      <c r="B505" s="857">
        <v>55</v>
      </c>
      <c r="C505" s="923" t="s">
        <v>1034</v>
      </c>
      <c r="D505" s="1497" t="s">
        <v>2286</v>
      </c>
      <c r="E505" s="1704" t="s">
        <v>943</v>
      </c>
      <c r="F505" s="402">
        <f ca="1">DATEDIF(W505,$N$5,"Y")</f>
        <v>9</v>
      </c>
      <c r="G505" s="402">
        <f ca="1">DATEDIF(W505,$N$5,"YM")</f>
        <v>11</v>
      </c>
      <c r="H505" s="497" t="s">
        <v>40</v>
      </c>
      <c r="I505" s="1778"/>
      <c r="J505" s="580" t="s">
        <v>121</v>
      </c>
      <c r="K505" s="638" t="s">
        <v>2457</v>
      </c>
      <c r="L505" s="458" t="s">
        <v>54</v>
      </c>
      <c r="M505" s="899"/>
      <c r="N505" s="637" t="s">
        <v>44</v>
      </c>
      <c r="O505" s="987" t="s">
        <v>171</v>
      </c>
      <c r="P505" s="987"/>
      <c r="Q505" s="1712" t="s">
        <v>2836</v>
      </c>
      <c r="R505" s="1712" t="s">
        <v>50</v>
      </c>
      <c r="S505" s="1712" t="s">
        <v>4146</v>
      </c>
      <c r="T505" s="1712" t="s">
        <v>4147</v>
      </c>
      <c r="U505" s="1712"/>
      <c r="V505" s="1712" t="s">
        <v>4148</v>
      </c>
      <c r="W505" s="1477">
        <v>40544</v>
      </c>
      <c r="X505" s="1617" t="s">
        <v>2493</v>
      </c>
      <c r="Y505" s="1939">
        <f ca="1">DATEDIF(L506,$Y$8,"Y")</f>
        <v>37</v>
      </c>
    </row>
    <row r="506" spans="1:25" ht="15" thickBot="1" x14ac:dyDescent="0.25">
      <c r="A506" s="869"/>
      <c r="B506" s="1522"/>
      <c r="C506" s="1495" t="s">
        <v>4672</v>
      </c>
      <c r="D506" s="1098" t="str">
        <f>SDM!F421</f>
        <v>01/04/2020</v>
      </c>
      <c r="E506" s="535" t="s">
        <v>568</v>
      </c>
      <c r="F506" s="403"/>
      <c r="G506" s="403"/>
      <c r="H506" s="1097"/>
      <c r="I506" s="1779"/>
      <c r="J506" s="1123" t="s">
        <v>887</v>
      </c>
      <c r="K506" s="889"/>
      <c r="L506" s="467">
        <v>30514</v>
      </c>
      <c r="M506" s="1024"/>
      <c r="N506" s="637" t="s">
        <v>49</v>
      </c>
      <c r="O506" s="987" t="s">
        <v>113</v>
      </c>
      <c r="P506" s="987"/>
      <c r="Q506" s="1483"/>
      <c r="R506" s="1483"/>
      <c r="S506" s="1483"/>
      <c r="T506" s="1483"/>
      <c r="U506" s="1483"/>
      <c r="V506" s="1483"/>
      <c r="W506" s="1477"/>
      <c r="X506" s="1617"/>
      <c r="Y506" s="1940"/>
    </row>
    <row r="507" spans="1:25" s="805" customFormat="1" ht="14.25" x14ac:dyDescent="0.2">
      <c r="A507" s="636" t="s">
        <v>953</v>
      </c>
      <c r="B507" s="857">
        <v>56</v>
      </c>
      <c r="C507" s="1472" t="s">
        <v>1012</v>
      </c>
      <c r="D507" s="1497" t="s">
        <v>2286</v>
      </c>
      <c r="E507" s="1704" t="s">
        <v>943</v>
      </c>
      <c r="F507" s="402">
        <f ca="1">DATEDIF(W507,$N$5,"Y")</f>
        <v>9</v>
      </c>
      <c r="G507" s="402">
        <f ca="1">DATEDIF(W507,$N$5,"YM")</f>
        <v>11</v>
      </c>
      <c r="H507" s="536" t="s">
        <v>40</v>
      </c>
      <c r="I507" s="452"/>
      <c r="J507" s="512" t="s">
        <v>121</v>
      </c>
      <c r="K507" s="423" t="s">
        <v>4683</v>
      </c>
      <c r="L507" s="531" t="s">
        <v>54</v>
      </c>
      <c r="M507" s="454"/>
      <c r="N507" s="443" t="s">
        <v>44</v>
      </c>
      <c r="O507" s="987" t="s">
        <v>134</v>
      </c>
      <c r="P507" s="987"/>
      <c r="Q507" s="1724" t="s">
        <v>4693</v>
      </c>
      <c r="R507" s="780">
        <v>2</v>
      </c>
      <c r="S507" s="1724" t="s">
        <v>4694</v>
      </c>
      <c r="T507" s="780" t="s">
        <v>4695</v>
      </c>
      <c r="U507" s="780"/>
      <c r="V507" s="780" t="s">
        <v>4696</v>
      </c>
      <c r="W507" s="1477">
        <v>40544</v>
      </c>
      <c r="X507" s="1617" t="s">
        <v>2493</v>
      </c>
      <c r="Y507" s="1939">
        <f ca="1">DATEDIF(L508,$Y$8,"Y")</f>
        <v>36</v>
      </c>
    </row>
    <row r="508" spans="1:25" ht="15" thickBot="1" x14ac:dyDescent="0.25">
      <c r="A508" s="869"/>
      <c r="B508" s="1522"/>
      <c r="C508" s="1495" t="s">
        <v>4673</v>
      </c>
      <c r="D508" s="1098" t="str">
        <f>SDM!F417</f>
        <v>01/04/2020</v>
      </c>
      <c r="E508" s="535" t="s">
        <v>568</v>
      </c>
      <c r="F508" s="403"/>
      <c r="G508" s="403"/>
      <c r="H508" s="1097"/>
      <c r="I508" s="462"/>
      <c r="J508" s="1058" t="s">
        <v>887</v>
      </c>
      <c r="K508" s="1127"/>
      <c r="L508" s="467">
        <v>30848</v>
      </c>
      <c r="M508" s="469"/>
      <c r="N508" s="890" t="s">
        <v>49</v>
      </c>
      <c r="O508" s="987" t="s">
        <v>80</v>
      </c>
      <c r="P508" s="987"/>
      <c r="Q508" s="1711"/>
      <c r="R508" s="1711"/>
      <c r="S508" s="1711"/>
      <c r="T508" s="1711"/>
      <c r="U508" s="1711"/>
      <c r="V508" s="1711"/>
      <c r="W508" s="1477"/>
      <c r="X508" s="1617"/>
      <c r="Y508" s="1940"/>
    </row>
    <row r="509" spans="1:25" s="805" customFormat="1" ht="14.25" x14ac:dyDescent="0.2">
      <c r="A509" s="636" t="s">
        <v>957</v>
      </c>
      <c r="B509" s="857">
        <v>57</v>
      </c>
      <c r="C509" s="1472" t="s">
        <v>1014</v>
      </c>
      <c r="D509" s="1497" t="s">
        <v>2286</v>
      </c>
      <c r="E509" s="512" t="s">
        <v>943</v>
      </c>
      <c r="F509" s="402">
        <f ca="1">DATEDIF(W509,$N$5,"Y")</f>
        <v>9</v>
      </c>
      <c r="G509" s="402">
        <f ca="1">DATEDIF(W509,$N$5,"YM")</f>
        <v>11</v>
      </c>
      <c r="H509" s="536" t="s">
        <v>40</v>
      </c>
      <c r="I509" s="454"/>
      <c r="J509" s="581" t="s">
        <v>121</v>
      </c>
      <c r="K509" s="413" t="s">
        <v>4683</v>
      </c>
      <c r="L509" s="531" t="s">
        <v>54</v>
      </c>
      <c r="M509" s="532"/>
      <c r="N509" s="443" t="s">
        <v>44</v>
      </c>
      <c r="O509" s="987" t="s">
        <v>58</v>
      </c>
      <c r="P509" s="987"/>
      <c r="Q509" s="1717" t="s">
        <v>4149</v>
      </c>
      <c r="R509" s="1717" t="s">
        <v>50</v>
      </c>
      <c r="S509" s="1717" t="s">
        <v>4150</v>
      </c>
      <c r="T509" s="1717" t="s">
        <v>4151</v>
      </c>
      <c r="U509" s="1717"/>
      <c r="V509" s="1717" t="s">
        <v>4152</v>
      </c>
      <c r="W509" s="1477">
        <v>40544</v>
      </c>
      <c r="X509" s="1617" t="s">
        <v>2493</v>
      </c>
      <c r="Y509" s="1939">
        <f ca="1">DATEDIF(L510,$Y$8,"Y")</f>
        <v>34</v>
      </c>
    </row>
    <row r="510" spans="1:25" ht="15" thickBot="1" x14ac:dyDescent="0.25">
      <c r="A510" s="869"/>
      <c r="B510" s="1522"/>
      <c r="C510" s="1495" t="s">
        <v>4681</v>
      </c>
      <c r="D510" s="1098" t="str">
        <f>SDM!F418</f>
        <v>01/04/2020</v>
      </c>
      <c r="E510" s="535" t="s">
        <v>568</v>
      </c>
      <c r="F510" s="403"/>
      <c r="G510" s="403"/>
      <c r="H510" s="1097"/>
      <c r="I510" s="469"/>
      <c r="J510" s="1123" t="s">
        <v>887</v>
      </c>
      <c r="K510" s="414"/>
      <c r="L510" s="468">
        <v>31742</v>
      </c>
      <c r="M510" s="495"/>
      <c r="N510" s="890" t="s">
        <v>49</v>
      </c>
      <c r="O510" s="987" t="s">
        <v>70</v>
      </c>
      <c r="P510" s="987"/>
      <c r="Q510" s="1711"/>
      <c r="R510" s="1711"/>
      <c r="S510" s="1711"/>
      <c r="T510" s="1711"/>
      <c r="U510" s="1711"/>
      <c r="V510" s="1711"/>
      <c r="W510" s="1477"/>
      <c r="X510" s="1617"/>
      <c r="Y510" s="1940"/>
    </row>
    <row r="511" spans="1:25" ht="14.25" x14ac:dyDescent="0.2">
      <c r="A511" s="636" t="s">
        <v>960</v>
      </c>
      <c r="B511" s="857">
        <v>58</v>
      </c>
      <c r="C511" s="1472" t="s">
        <v>1019</v>
      </c>
      <c r="D511" s="1497" t="s">
        <v>2286</v>
      </c>
      <c r="E511" s="512" t="s">
        <v>943</v>
      </c>
      <c r="F511" s="402">
        <f ca="1">DATEDIF(W511,$N$5,"Y")</f>
        <v>9</v>
      </c>
      <c r="G511" s="402">
        <f ca="1">DATEDIF(W511,$N$5,"YM")</f>
        <v>11</v>
      </c>
      <c r="H511" s="536" t="s">
        <v>40</v>
      </c>
      <c r="I511" s="454"/>
      <c r="J511" s="581" t="s">
        <v>121</v>
      </c>
      <c r="K511" s="1780" t="s">
        <v>2451</v>
      </c>
      <c r="L511" s="527" t="s">
        <v>54</v>
      </c>
      <c r="M511" s="1781"/>
      <c r="N511" s="443" t="s">
        <v>44</v>
      </c>
      <c r="O511" s="987" t="s">
        <v>169</v>
      </c>
      <c r="P511" s="987"/>
      <c r="Q511" s="1709" t="s">
        <v>4157</v>
      </c>
      <c r="R511" s="1709" t="s">
        <v>50</v>
      </c>
      <c r="S511" s="1709" t="s">
        <v>4158</v>
      </c>
      <c r="T511" s="1709" t="s">
        <v>4159</v>
      </c>
      <c r="U511" s="1709"/>
      <c r="V511" s="1709" t="s">
        <v>4160</v>
      </c>
      <c r="W511" s="1477">
        <v>40544</v>
      </c>
      <c r="X511" s="1617" t="s">
        <v>2493</v>
      </c>
      <c r="Y511" s="1939">
        <f ca="1">DATEDIF(L512,$Y$8,"Y")</f>
        <v>33</v>
      </c>
    </row>
    <row r="512" spans="1:25" ht="15" thickBot="1" x14ac:dyDescent="0.25">
      <c r="A512" s="869"/>
      <c r="B512" s="1522"/>
      <c r="C512" s="1495" t="s">
        <v>4675</v>
      </c>
      <c r="D512" s="1098" t="str">
        <f>SDM!F420</f>
        <v>01/04/2020</v>
      </c>
      <c r="E512" s="535" t="s">
        <v>568</v>
      </c>
      <c r="F512" s="403"/>
      <c r="G512" s="403"/>
      <c r="H512" s="1097"/>
      <c r="I512" s="469"/>
      <c r="J512" s="1123" t="s">
        <v>887</v>
      </c>
      <c r="K512" s="1126"/>
      <c r="L512" s="905">
        <v>31775</v>
      </c>
      <c r="M512" s="1782"/>
      <c r="N512" s="890" t="s">
        <v>49</v>
      </c>
      <c r="O512" s="987" t="s">
        <v>195</v>
      </c>
      <c r="P512" s="987"/>
      <c r="Q512" s="1711"/>
      <c r="R512" s="1711"/>
      <c r="S512" s="1711"/>
      <c r="T512" s="1711"/>
      <c r="U512" s="1711"/>
      <c r="V512" s="1711"/>
      <c r="W512" s="1477"/>
      <c r="X512" s="1617"/>
      <c r="Y512" s="1940"/>
    </row>
    <row r="513" spans="1:25" ht="14.25" x14ac:dyDescent="0.2">
      <c r="A513" s="636" t="s">
        <v>963</v>
      </c>
      <c r="B513" s="857">
        <v>59</v>
      </c>
      <c r="C513" s="1472" t="s">
        <v>1016</v>
      </c>
      <c r="D513" s="1497" t="s">
        <v>2286</v>
      </c>
      <c r="E513" s="512" t="s">
        <v>943</v>
      </c>
      <c r="F513" s="402">
        <f ca="1">DATEDIF(W513,$N$5,"Y")</f>
        <v>9</v>
      </c>
      <c r="G513" s="402">
        <f ca="1">DATEDIF(W513,$N$5,"YM")</f>
        <v>11</v>
      </c>
      <c r="H513" s="536" t="s">
        <v>40</v>
      </c>
      <c r="I513" s="454"/>
      <c r="J513" s="581" t="s">
        <v>121</v>
      </c>
      <c r="K513" s="424" t="s">
        <v>4683</v>
      </c>
      <c r="L513" s="527" t="s">
        <v>54</v>
      </c>
      <c r="M513" s="1781"/>
      <c r="N513" s="443" t="s">
        <v>44</v>
      </c>
      <c r="O513" s="987" t="s">
        <v>38</v>
      </c>
      <c r="P513" s="987"/>
      <c r="Q513" s="1712" t="s">
        <v>4153</v>
      </c>
      <c r="R513" s="1712" t="s">
        <v>50</v>
      </c>
      <c r="S513" s="1712" t="s">
        <v>4154</v>
      </c>
      <c r="T513" s="1712" t="s">
        <v>4155</v>
      </c>
      <c r="U513" s="1712"/>
      <c r="V513" s="1712" t="s">
        <v>4156</v>
      </c>
      <c r="W513" s="1477">
        <v>40544</v>
      </c>
      <c r="X513" s="1617" t="s">
        <v>2493</v>
      </c>
      <c r="Y513" s="1939">
        <f ca="1">DATEDIF(L514,$Y$8,"Y")</f>
        <v>34</v>
      </c>
    </row>
    <row r="514" spans="1:25" ht="15" thickBot="1" x14ac:dyDescent="0.25">
      <c r="A514" s="869"/>
      <c r="B514" s="1522"/>
      <c r="C514" s="1495" t="s">
        <v>4674</v>
      </c>
      <c r="D514" s="1098" t="str">
        <f>SDM!F422</f>
        <v>01/10/2017</v>
      </c>
      <c r="E514" s="535" t="s">
        <v>568</v>
      </c>
      <c r="F514" s="403"/>
      <c r="G514" s="403"/>
      <c r="H514" s="1097"/>
      <c r="I514" s="469"/>
      <c r="J514" s="1123" t="s">
        <v>887</v>
      </c>
      <c r="K514" s="1126"/>
      <c r="L514" s="893" t="s">
        <v>1017</v>
      </c>
      <c r="M514" s="1782"/>
      <c r="N514" s="890" t="s">
        <v>49</v>
      </c>
      <c r="O514" s="987" t="s">
        <v>192</v>
      </c>
      <c r="P514" s="987"/>
      <c r="Q514" s="1483"/>
      <c r="R514" s="1483"/>
      <c r="S514" s="1483"/>
      <c r="T514" s="1483"/>
      <c r="U514" s="1483"/>
      <c r="V514" s="1483"/>
      <c r="W514" s="1477"/>
      <c r="X514" s="1617"/>
      <c r="Y514" s="1940"/>
    </row>
    <row r="515" spans="1:25" s="726" customFormat="1" ht="14.25" x14ac:dyDescent="0.2">
      <c r="A515" s="636" t="s">
        <v>966</v>
      </c>
      <c r="B515" s="857">
        <v>60</v>
      </c>
      <c r="C515" s="810" t="s">
        <v>5522</v>
      </c>
      <c r="D515" s="1497" t="s">
        <v>2286</v>
      </c>
      <c r="E515" s="1783" t="s">
        <v>943</v>
      </c>
      <c r="F515" s="402">
        <f ca="1">DATEDIF(W515,$N$5,"Y")</f>
        <v>10</v>
      </c>
      <c r="G515" s="402">
        <f ca="1">DATEDIF(W515,$N$5,"YM")</f>
        <v>11</v>
      </c>
      <c r="H515" s="1136"/>
      <c r="I515" s="1155"/>
      <c r="J515" s="1157" t="s">
        <v>121</v>
      </c>
      <c r="K515" s="706">
        <v>2009</v>
      </c>
      <c r="L515" s="736" t="s">
        <v>5524</v>
      </c>
      <c r="M515" s="1155"/>
      <c r="N515" s="1128" t="s">
        <v>44</v>
      </c>
      <c r="O515" s="987"/>
      <c r="P515" s="1580"/>
      <c r="Q515" s="968"/>
      <c r="R515" s="968"/>
      <c r="S515" s="968"/>
      <c r="T515" s="968"/>
      <c r="U515" s="968"/>
      <c r="V515" s="522"/>
      <c r="W515" s="1694">
        <v>40179</v>
      </c>
      <c r="X515" s="1695" t="s">
        <v>2493</v>
      </c>
      <c r="Y515" s="1939">
        <f ca="1">DATEDIF(L516,$Y$8,"Y")</f>
        <v>32</v>
      </c>
    </row>
    <row r="516" spans="1:25" s="726" customFormat="1" ht="15" thickBot="1" x14ac:dyDescent="0.25">
      <c r="A516" s="869"/>
      <c r="B516" s="1522"/>
      <c r="C516" s="923" t="s">
        <v>5523</v>
      </c>
      <c r="D516" s="922" t="str">
        <f>SDM!F476</f>
        <v>01/04/2020</v>
      </c>
      <c r="E516" s="1696" t="s">
        <v>5517</v>
      </c>
      <c r="F516" s="405"/>
      <c r="G516" s="405"/>
      <c r="H516" s="923"/>
      <c r="I516" s="1778"/>
      <c r="J516" s="1788" t="s">
        <v>887</v>
      </c>
      <c r="K516" s="637"/>
      <c r="L516" s="579" t="s">
        <v>5586</v>
      </c>
      <c r="M516" s="1778"/>
      <c r="N516" s="637" t="s">
        <v>49</v>
      </c>
      <c r="O516" s="987"/>
      <c r="P516" s="1580"/>
      <c r="Q516" s="968"/>
      <c r="R516" s="968"/>
      <c r="S516" s="968"/>
      <c r="T516" s="968"/>
      <c r="U516" s="968"/>
      <c r="V516" s="522"/>
      <c r="W516" s="1695"/>
      <c r="X516" s="1695"/>
      <c r="Y516" s="1940"/>
    </row>
    <row r="517" spans="1:25" s="726" customFormat="1" ht="14.25" x14ac:dyDescent="0.2">
      <c r="A517" s="636" t="s">
        <v>969</v>
      </c>
      <c r="B517" s="857">
        <v>61</v>
      </c>
      <c r="C517" s="810" t="s">
        <v>5628</v>
      </c>
      <c r="D517" s="1892" t="s">
        <v>2286</v>
      </c>
      <c r="E517" s="1893" t="s">
        <v>5630</v>
      </c>
      <c r="F517" s="1894">
        <f ca="1">DATEDIF(W517,$N$5,"Y")</f>
        <v>11</v>
      </c>
      <c r="G517" s="892">
        <f ca="1">DATEDIF(W517,$N$5,"YM")</f>
        <v>9</v>
      </c>
      <c r="H517" s="1895"/>
      <c r="I517" s="1896"/>
      <c r="J517" s="1897" t="s">
        <v>1121</v>
      </c>
      <c r="K517" s="706">
        <v>2002</v>
      </c>
      <c r="L517" s="1898" t="s">
        <v>252</v>
      </c>
      <c r="M517" s="1896"/>
      <c r="N517" s="706" t="s">
        <v>44</v>
      </c>
      <c r="O517" s="987"/>
      <c r="P517" s="1580"/>
      <c r="Q517" s="968"/>
      <c r="R517" s="968"/>
      <c r="S517" s="968"/>
      <c r="T517" s="968"/>
      <c r="U517" s="968"/>
      <c r="V517" s="539"/>
      <c r="W517" s="1694">
        <v>39873</v>
      </c>
      <c r="X517" s="1695" t="s">
        <v>2493</v>
      </c>
      <c r="Y517" s="1939">
        <f ca="1">DATEDIF(L518,$Y$8,"Y")</f>
        <v>40</v>
      </c>
    </row>
    <row r="518" spans="1:25" s="726" customFormat="1" ht="15" thickBot="1" x14ac:dyDescent="0.25">
      <c r="A518" s="869"/>
      <c r="B518" s="1522"/>
      <c r="C518" s="1743" t="s">
        <v>5631</v>
      </c>
      <c r="D518" s="1586" t="str">
        <f>SDM!F463</f>
        <v>01/10/2017</v>
      </c>
      <c r="E518" s="1899" t="s">
        <v>5632</v>
      </c>
      <c r="F518" s="411"/>
      <c r="G518" s="403"/>
      <c r="H518" s="495"/>
      <c r="I518" s="597"/>
      <c r="J518" s="1159" t="s">
        <v>887</v>
      </c>
      <c r="K518" s="1619"/>
      <c r="L518" s="1586" t="s">
        <v>5633</v>
      </c>
      <c r="M518" s="597"/>
      <c r="N518" s="637" t="s">
        <v>49</v>
      </c>
      <c r="O518" s="987"/>
      <c r="P518" s="1580"/>
      <c r="Q518" s="968"/>
      <c r="R518" s="968"/>
      <c r="S518" s="968"/>
      <c r="T518" s="968"/>
      <c r="U518" s="968"/>
      <c r="V518" s="539"/>
      <c r="W518" s="1695"/>
      <c r="X518" s="1695"/>
      <c r="Y518" s="1940"/>
    </row>
    <row r="519" spans="1:25" s="726" customFormat="1" ht="14.25" x14ac:dyDescent="0.2">
      <c r="A519" s="636" t="s">
        <v>971</v>
      </c>
      <c r="B519" s="857">
        <v>1</v>
      </c>
      <c r="C519" s="810" t="s">
        <v>5635</v>
      </c>
      <c r="D519" s="1497" t="s">
        <v>2442</v>
      </c>
      <c r="E519" s="1893" t="s">
        <v>943</v>
      </c>
      <c r="F519" s="1894">
        <f ca="1">DATEDIF(W519,$N$5,"Y")</f>
        <v>9</v>
      </c>
      <c r="G519" s="892">
        <f ca="1">DATEDIF(W519,$N$5,"YM")</f>
        <v>11</v>
      </c>
      <c r="H519" s="1895"/>
      <c r="I519" s="1896"/>
      <c r="J519" s="1157" t="s">
        <v>121</v>
      </c>
      <c r="K519" s="706">
        <v>2009</v>
      </c>
      <c r="L519" s="1898" t="s">
        <v>131</v>
      </c>
      <c r="M519" s="1896"/>
      <c r="N519" s="706" t="s">
        <v>44</v>
      </c>
      <c r="O519" s="987"/>
      <c r="P519" s="1580"/>
      <c r="Q519" s="968"/>
      <c r="R519" s="968"/>
      <c r="S519" s="968"/>
      <c r="T519" s="968"/>
      <c r="U519" s="968"/>
      <c r="V519" s="539"/>
      <c r="W519" s="1694">
        <v>40544</v>
      </c>
      <c r="X519" s="1695" t="s">
        <v>2493</v>
      </c>
      <c r="Y519" s="1939">
        <f ca="1">DATEDIF(L520,$Y$8,"Y")</f>
        <v>33</v>
      </c>
    </row>
    <row r="520" spans="1:25" s="726" customFormat="1" ht="15" thickBot="1" x14ac:dyDescent="0.25">
      <c r="A520" s="869"/>
      <c r="B520" s="1522"/>
      <c r="C520" s="1743" t="s">
        <v>5636</v>
      </c>
      <c r="D520" s="1586" t="str">
        <f>SDM!F490</f>
        <v>01/04/2018</v>
      </c>
      <c r="E520" s="1899" t="s">
        <v>5634</v>
      </c>
      <c r="F520" s="411"/>
      <c r="G520" s="403"/>
      <c r="H520" s="495"/>
      <c r="I520" s="597"/>
      <c r="J520" s="1788" t="s">
        <v>887</v>
      </c>
      <c r="K520" s="1619"/>
      <c r="L520" s="1586" t="s">
        <v>5638</v>
      </c>
      <c r="M520" s="597"/>
      <c r="N520" s="637" t="s">
        <v>49</v>
      </c>
      <c r="O520" s="987"/>
      <c r="P520" s="1580"/>
      <c r="Q520" s="968"/>
      <c r="R520" s="968"/>
      <c r="S520" s="968"/>
      <c r="T520" s="968"/>
      <c r="U520" s="968"/>
      <c r="V520" s="539"/>
      <c r="W520" s="1695"/>
      <c r="X520" s="1695"/>
      <c r="Y520" s="1940"/>
    </row>
    <row r="521" spans="1:25" ht="14.25" x14ac:dyDescent="0.2">
      <c r="A521" s="636" t="s">
        <v>974</v>
      </c>
      <c r="B521" s="857">
        <v>2</v>
      </c>
      <c r="C521" s="1472" t="s">
        <v>1002</v>
      </c>
      <c r="D521" s="1497" t="s">
        <v>2442</v>
      </c>
      <c r="E521" s="530" t="s">
        <v>5643</v>
      </c>
      <c r="F521" s="402">
        <f ca="1">DATEDIF(W521,$N$5,"Y")</f>
        <v>9</v>
      </c>
      <c r="G521" s="402">
        <f ca="1">DATEDIF(W521,$N$5,"YM")</f>
        <v>11</v>
      </c>
      <c r="H521" s="536" t="s">
        <v>40</v>
      </c>
      <c r="I521" s="452"/>
      <c r="J521" s="454" t="s">
        <v>478</v>
      </c>
      <c r="K521" s="424" t="s">
        <v>2458</v>
      </c>
      <c r="L521" s="527" t="s">
        <v>54</v>
      </c>
      <c r="M521" s="537"/>
      <c r="N521" s="443" t="s">
        <v>44</v>
      </c>
      <c r="O521" s="987" t="s">
        <v>147</v>
      </c>
      <c r="P521" s="987"/>
      <c r="Q521" s="1709" t="s">
        <v>4134</v>
      </c>
      <c r="R521" s="1709" t="s">
        <v>50</v>
      </c>
      <c r="S521" s="1709" t="s">
        <v>4135</v>
      </c>
      <c r="T521" s="1709" t="s">
        <v>4136</v>
      </c>
      <c r="U521" s="1709"/>
      <c r="V521" s="1709" t="s">
        <v>4137</v>
      </c>
      <c r="W521" s="1477">
        <v>40544</v>
      </c>
      <c r="X521" s="1617" t="s">
        <v>2493</v>
      </c>
      <c r="Y521" s="1939">
        <f ca="1">DATEDIF(L522,$Y$8,"Y")</f>
        <v>32</v>
      </c>
    </row>
    <row r="522" spans="1:25" ht="15" thickBot="1" x14ac:dyDescent="0.25">
      <c r="A522" s="869"/>
      <c r="B522" s="1522"/>
      <c r="C522" s="1495" t="s">
        <v>4669</v>
      </c>
      <c r="D522" s="1505" t="str">
        <f>SDM!F155</f>
        <v>01/10/2019</v>
      </c>
      <c r="E522" s="1125" t="s">
        <v>2472</v>
      </c>
      <c r="F522" s="403"/>
      <c r="G522" s="403"/>
      <c r="H522" s="1097"/>
      <c r="I522" s="462"/>
      <c r="J522" s="1123" t="s">
        <v>887</v>
      </c>
      <c r="K522" s="426"/>
      <c r="L522" s="954" t="s">
        <v>1003</v>
      </c>
      <c r="M522" s="464"/>
      <c r="N522" s="890" t="s">
        <v>49</v>
      </c>
      <c r="O522" s="987" t="s">
        <v>149</v>
      </c>
      <c r="P522" s="987"/>
      <c r="Q522" s="1711"/>
      <c r="R522" s="1711"/>
      <c r="S522" s="1711"/>
      <c r="T522" s="1711"/>
      <c r="U522" s="1711"/>
      <c r="V522" s="1711"/>
      <c r="W522" s="1477"/>
      <c r="X522" s="1617"/>
      <c r="Y522" s="1940"/>
    </row>
    <row r="523" spans="1:25" ht="14.25" x14ac:dyDescent="0.2">
      <c r="A523" s="636" t="s">
        <v>977</v>
      </c>
      <c r="B523" s="857">
        <v>3</v>
      </c>
      <c r="C523" s="1472" t="s">
        <v>1010</v>
      </c>
      <c r="D523" s="1497" t="s">
        <v>2442</v>
      </c>
      <c r="E523" s="558" t="s">
        <v>943</v>
      </c>
      <c r="F523" s="402">
        <f ca="1">DATEDIF(W523,$N$5,"Y")</f>
        <v>9</v>
      </c>
      <c r="G523" s="402">
        <f ca="1">DATEDIF(W523,$N$5,"YM")</f>
        <v>11</v>
      </c>
      <c r="H523" s="536" t="s">
        <v>40</v>
      </c>
      <c r="I523" s="452"/>
      <c r="J523" s="512" t="s">
        <v>121</v>
      </c>
      <c r="K523" s="423" t="s">
        <v>2456</v>
      </c>
      <c r="L523" s="531" t="s">
        <v>403</v>
      </c>
      <c r="M523" s="454"/>
      <c r="N523" s="1128" t="s">
        <v>44</v>
      </c>
      <c r="O523" s="987" t="s">
        <v>130</v>
      </c>
      <c r="P523" s="987"/>
      <c r="Q523" s="1712" t="s">
        <v>4161</v>
      </c>
      <c r="R523" s="1712" t="s">
        <v>50</v>
      </c>
      <c r="S523" s="1712" t="s">
        <v>4162</v>
      </c>
      <c r="T523" s="1712" t="s">
        <v>4163</v>
      </c>
      <c r="U523" s="1712"/>
      <c r="V523" s="1712" t="s">
        <v>4164</v>
      </c>
      <c r="W523" s="1477">
        <v>40544</v>
      </c>
      <c r="X523" s="1617" t="s">
        <v>2494</v>
      </c>
      <c r="Y523" s="1939">
        <f ca="1">DATEDIF(L524,$Y$8,"Y")</f>
        <v>40</v>
      </c>
    </row>
    <row r="524" spans="1:25" ht="15" thickBot="1" x14ac:dyDescent="0.25">
      <c r="A524" s="869"/>
      <c r="B524" s="1522"/>
      <c r="C524" s="1495" t="s">
        <v>4676</v>
      </c>
      <c r="D524" s="1098" t="str">
        <f>SDM!F422</f>
        <v>01/10/2017</v>
      </c>
      <c r="E524" s="535" t="s">
        <v>568</v>
      </c>
      <c r="F524" s="403"/>
      <c r="G524" s="403"/>
      <c r="H524" s="1097"/>
      <c r="I524" s="462"/>
      <c r="J524" s="1058" t="s">
        <v>887</v>
      </c>
      <c r="K524" s="1127"/>
      <c r="L524" s="468">
        <v>29332</v>
      </c>
      <c r="M524" s="469"/>
      <c r="N524" s="890" t="s">
        <v>49</v>
      </c>
      <c r="O524" s="987" t="s">
        <v>204</v>
      </c>
      <c r="P524" s="987"/>
      <c r="Q524" s="1483"/>
      <c r="R524" s="1483"/>
      <c r="S524" s="1483"/>
      <c r="T524" s="1483"/>
      <c r="U524" s="1483"/>
      <c r="V524" s="1483"/>
      <c r="W524" s="1477"/>
      <c r="X524" s="1617"/>
      <c r="Y524" s="1940"/>
    </row>
    <row r="525" spans="1:25" ht="14.25" x14ac:dyDescent="0.2">
      <c r="A525" s="636" t="s">
        <v>980</v>
      </c>
      <c r="B525" s="857">
        <v>4</v>
      </c>
      <c r="C525" s="1093" t="s">
        <v>1023</v>
      </c>
      <c r="D525" s="1497" t="s">
        <v>2442</v>
      </c>
      <c r="E525" s="558" t="s">
        <v>943</v>
      </c>
      <c r="F525" s="402">
        <f ca="1">DATEDIF(W525,$N$5,"Y")</f>
        <v>9</v>
      </c>
      <c r="G525" s="402">
        <f ca="1">DATEDIF(W525,$N$5,"YM")</f>
        <v>11</v>
      </c>
      <c r="H525" s="536" t="s">
        <v>40</v>
      </c>
      <c r="J525" s="581" t="s">
        <v>121</v>
      </c>
      <c r="K525" s="1574" t="s">
        <v>2456</v>
      </c>
      <c r="L525" s="1387" t="s">
        <v>88</v>
      </c>
      <c r="M525" s="1575"/>
      <c r="N525" s="1128" t="s">
        <v>44</v>
      </c>
      <c r="O525" s="987" t="s">
        <v>208</v>
      </c>
      <c r="P525" s="987"/>
      <c r="Q525" s="1709" t="s">
        <v>4165</v>
      </c>
      <c r="R525" s="1709" t="s">
        <v>50</v>
      </c>
      <c r="S525" s="1709" t="s">
        <v>4166</v>
      </c>
      <c r="T525" s="1709" t="s">
        <v>4167</v>
      </c>
      <c r="U525" s="1709"/>
      <c r="V525" s="1709" t="s">
        <v>4168</v>
      </c>
      <c r="W525" s="1477">
        <v>40544</v>
      </c>
      <c r="X525" s="1617" t="s">
        <v>2493</v>
      </c>
      <c r="Y525" s="1939">
        <f ca="1">DATEDIF(L526,$Y$8,"Y")</f>
        <v>40</v>
      </c>
    </row>
    <row r="526" spans="1:25" ht="15" thickBot="1" x14ac:dyDescent="0.25">
      <c r="A526" s="869"/>
      <c r="B526" s="1522"/>
      <c r="C526" s="1093" t="s">
        <v>4677</v>
      </c>
      <c r="D526" s="499" t="str">
        <f>SDM!F423</f>
        <v>01/10/2017</v>
      </c>
      <c r="E526" s="584" t="s">
        <v>568</v>
      </c>
      <c r="F526" s="403"/>
      <c r="G526" s="403"/>
      <c r="H526" s="497"/>
      <c r="J526" s="538" t="s">
        <v>887</v>
      </c>
      <c r="K526" s="1557"/>
      <c r="L526" s="1576">
        <v>29368</v>
      </c>
      <c r="M526" s="1577"/>
      <c r="N526" s="637" t="s">
        <v>49</v>
      </c>
      <c r="O526" s="987" t="s">
        <v>213</v>
      </c>
      <c r="P526" s="987"/>
      <c r="Q526" s="1711"/>
      <c r="R526" s="1711"/>
      <c r="S526" s="1711"/>
      <c r="T526" s="1711"/>
      <c r="U526" s="1711"/>
      <c r="V526" s="1711"/>
      <c r="W526" s="1477"/>
      <c r="X526" s="1617"/>
      <c r="Y526" s="1940"/>
    </row>
    <row r="527" spans="1:25" ht="14.25" x14ac:dyDescent="0.2">
      <c r="A527" s="636" t="s">
        <v>984</v>
      </c>
      <c r="B527" s="857">
        <v>5</v>
      </c>
      <c r="C527" s="1515" t="s">
        <v>1031</v>
      </c>
      <c r="D527" s="1497" t="s">
        <v>2442</v>
      </c>
      <c r="E527" s="558" t="s">
        <v>943</v>
      </c>
      <c r="F527" s="402">
        <f ca="1">DATEDIF(W527,$N$5,"Y")</f>
        <v>10</v>
      </c>
      <c r="G527" s="402">
        <f ca="1">DATEDIF(W527,$N$5,"YM")</f>
        <v>11</v>
      </c>
      <c r="H527" s="594"/>
      <c r="I527" s="588"/>
      <c r="J527" s="1131" t="s">
        <v>1032</v>
      </c>
      <c r="K527" s="1129" t="s">
        <v>2452</v>
      </c>
      <c r="L527" s="1132" t="s">
        <v>54</v>
      </c>
      <c r="M527" s="1113"/>
      <c r="N527" s="1128" t="s">
        <v>44</v>
      </c>
      <c r="O527" s="987" t="s">
        <v>219</v>
      </c>
      <c r="P527" s="987"/>
      <c r="Q527" s="1712" t="s">
        <v>4169</v>
      </c>
      <c r="R527" s="1712" t="s">
        <v>34</v>
      </c>
      <c r="S527" s="1712" t="s">
        <v>4170</v>
      </c>
      <c r="T527" s="1712" t="s">
        <v>4171</v>
      </c>
      <c r="U527" s="1712"/>
      <c r="V527" s="1712" t="s">
        <v>4172</v>
      </c>
      <c r="W527" s="1477">
        <v>40179</v>
      </c>
      <c r="X527" s="1617" t="s">
        <v>2494</v>
      </c>
      <c r="Y527" s="1939">
        <f ca="1">DATEDIF(L528,$Y$8,"Y")</f>
        <v>34</v>
      </c>
    </row>
    <row r="528" spans="1:25" ht="15" thickBot="1" x14ac:dyDescent="0.25">
      <c r="A528" s="869"/>
      <c r="B528" s="1522"/>
      <c r="C528" s="1495" t="s">
        <v>4678</v>
      </c>
      <c r="D528" s="1505" t="str">
        <f>SDM!F176</f>
        <v>01/04/2018</v>
      </c>
      <c r="E528" s="535" t="s">
        <v>4511</v>
      </c>
      <c r="F528" s="403"/>
      <c r="G528" s="403"/>
      <c r="H528" s="1133"/>
      <c r="I528" s="1134"/>
      <c r="J528" s="1123" t="s">
        <v>887</v>
      </c>
      <c r="K528" s="889"/>
      <c r="L528" s="888">
        <v>31440</v>
      </c>
      <c r="M528" s="1116"/>
      <c r="N528" s="890" t="s">
        <v>49</v>
      </c>
      <c r="O528" s="987" t="s">
        <v>224</v>
      </c>
      <c r="P528" s="987"/>
      <c r="Q528" s="1483"/>
      <c r="R528" s="1483"/>
      <c r="S528" s="1483"/>
      <c r="T528" s="1483"/>
      <c r="U528" s="1483"/>
      <c r="V528" s="1483"/>
      <c r="W528" s="1477"/>
      <c r="X528" s="1617"/>
      <c r="Y528" s="1940"/>
    </row>
    <row r="529" spans="1:25" ht="14.25" x14ac:dyDescent="0.2">
      <c r="A529" s="636" t="s">
        <v>988</v>
      </c>
      <c r="B529" s="857">
        <v>6</v>
      </c>
      <c r="C529" s="1515" t="s">
        <v>1029</v>
      </c>
      <c r="D529" s="1497" t="s">
        <v>2442</v>
      </c>
      <c r="E529" s="587" t="s">
        <v>943</v>
      </c>
      <c r="F529" s="402">
        <f ca="1">DATEDIF(W529,$N$5,"Y")</f>
        <v>10</v>
      </c>
      <c r="G529" s="402">
        <f ca="1">DATEDIF(W529,$N$5,"YM")</f>
        <v>11</v>
      </c>
      <c r="H529" s="574" t="s">
        <v>40</v>
      </c>
      <c r="I529" s="588"/>
      <c r="J529" s="587" t="s">
        <v>121</v>
      </c>
      <c r="K529" s="638" t="s">
        <v>2451</v>
      </c>
      <c r="L529" s="1132" t="s">
        <v>489</v>
      </c>
      <c r="M529" s="1135"/>
      <c r="N529" s="1128" t="s">
        <v>44</v>
      </c>
      <c r="O529" s="987" t="s">
        <v>231</v>
      </c>
      <c r="P529" s="987"/>
      <c r="Q529" s="1709" t="s">
        <v>4173</v>
      </c>
      <c r="R529" s="1709" t="s">
        <v>50</v>
      </c>
      <c r="S529" s="1709" t="s">
        <v>4174</v>
      </c>
      <c r="T529" s="1709" t="s">
        <v>4175</v>
      </c>
      <c r="U529" s="1709"/>
      <c r="V529" s="1709" t="s">
        <v>4176</v>
      </c>
      <c r="W529" s="1477">
        <v>40179</v>
      </c>
      <c r="X529" s="1617" t="s">
        <v>2493</v>
      </c>
      <c r="Y529" s="1939">
        <f ca="1">DATEDIF(L530,$Y$8,"Y")</f>
        <v>33</v>
      </c>
    </row>
    <row r="530" spans="1:25" ht="15" thickBot="1" x14ac:dyDescent="0.25">
      <c r="A530" s="869"/>
      <c r="B530" s="1522"/>
      <c r="C530" s="1495" t="s">
        <v>4679</v>
      </c>
      <c r="D530" s="922" t="str">
        <f>SDM!F424</f>
        <v>01/04/2018</v>
      </c>
      <c r="E530" s="535" t="s">
        <v>2443</v>
      </c>
      <c r="F530" s="403"/>
      <c r="G530" s="403"/>
      <c r="H530" s="1122"/>
      <c r="I530" s="1134"/>
      <c r="J530" s="1123" t="s">
        <v>887</v>
      </c>
      <c r="K530" s="889"/>
      <c r="L530" s="888">
        <v>31971</v>
      </c>
      <c r="M530" s="1116"/>
      <c r="N530" s="890" t="s">
        <v>49</v>
      </c>
      <c r="O530" s="987" t="s">
        <v>233</v>
      </c>
      <c r="P530" s="987"/>
      <c r="Q530" s="1711"/>
      <c r="R530" s="1711"/>
      <c r="S530" s="1711"/>
      <c r="T530" s="1711"/>
      <c r="U530" s="1711"/>
      <c r="V530" s="1711"/>
      <c r="W530" s="1477"/>
      <c r="X530" s="1617"/>
      <c r="Y530" s="1940"/>
    </row>
    <row r="531" spans="1:25" s="805" customFormat="1" ht="14.25" x14ac:dyDescent="0.2">
      <c r="A531" s="636" t="s">
        <v>994</v>
      </c>
      <c r="B531" s="857">
        <v>7</v>
      </c>
      <c r="C531" s="1472" t="s">
        <v>4816</v>
      </c>
      <c r="D531" s="1497" t="s">
        <v>2442</v>
      </c>
      <c r="E531" s="581" t="s">
        <v>943</v>
      </c>
      <c r="F531" s="402">
        <f ca="1">DATEDIF(W531,$N$5,"Y")</f>
        <v>9</v>
      </c>
      <c r="G531" s="402">
        <f ca="1">DATEDIF(W531,$N$5,"YM")</f>
        <v>11</v>
      </c>
      <c r="H531" s="536"/>
      <c r="I531" s="452"/>
      <c r="J531" s="452" t="s">
        <v>121</v>
      </c>
      <c r="K531" s="402" t="s">
        <v>2458</v>
      </c>
      <c r="L531" s="453" t="s">
        <v>2276</v>
      </c>
      <c r="M531" s="459"/>
      <c r="N531" s="443" t="s">
        <v>44</v>
      </c>
      <c r="O531" s="987" t="s">
        <v>246</v>
      </c>
      <c r="P531" s="987"/>
      <c r="Q531" s="1717" t="s">
        <v>4185</v>
      </c>
      <c r="R531" s="1717" t="s">
        <v>34</v>
      </c>
      <c r="S531" s="1717" t="s">
        <v>4186</v>
      </c>
      <c r="T531" s="1717" t="s">
        <v>4187</v>
      </c>
      <c r="U531" s="1717"/>
      <c r="V531" s="1717" t="s">
        <v>4188</v>
      </c>
      <c r="W531" s="1477">
        <v>40544</v>
      </c>
      <c r="X531" s="1617" t="s">
        <v>2493</v>
      </c>
      <c r="Y531" s="1939">
        <f ca="1">DATEDIF(L532,$Y$8,"Y")</f>
        <v>32</v>
      </c>
    </row>
    <row r="532" spans="1:25" ht="15" thickBot="1" x14ac:dyDescent="0.25">
      <c r="A532" s="869"/>
      <c r="B532" s="1522"/>
      <c r="C532" s="1093" t="s">
        <v>4680</v>
      </c>
      <c r="D532" s="922" t="str">
        <f>SDM!F425</f>
        <v>01/04/2018</v>
      </c>
      <c r="E532" s="535" t="s">
        <v>4511</v>
      </c>
      <c r="F532" s="403"/>
      <c r="G532" s="403"/>
      <c r="H532" s="1097"/>
      <c r="I532" s="462"/>
      <c r="J532" s="462" t="s">
        <v>343</v>
      </c>
      <c r="K532" s="405"/>
      <c r="L532" s="541">
        <v>32173</v>
      </c>
      <c r="M532" s="459"/>
      <c r="N532" s="1104" t="s">
        <v>49</v>
      </c>
      <c r="O532" s="987" t="s">
        <v>249</v>
      </c>
      <c r="P532" s="987"/>
      <c r="Q532" s="1711"/>
      <c r="R532" s="1711"/>
      <c r="S532" s="1711"/>
      <c r="T532" s="1711"/>
      <c r="U532" s="1711"/>
      <c r="V532" s="1711"/>
      <c r="W532" s="1477"/>
      <c r="X532" s="1617"/>
      <c r="Y532" s="1940"/>
    </row>
    <row r="533" spans="1:25" s="805" customFormat="1" ht="14.25" x14ac:dyDescent="0.2">
      <c r="A533" s="636" t="s">
        <v>999</v>
      </c>
      <c r="B533" s="857">
        <v>8</v>
      </c>
      <c r="C533" s="1515" t="s">
        <v>1025</v>
      </c>
      <c r="D533" s="1497" t="s">
        <v>2442</v>
      </c>
      <c r="E533" s="587" t="s">
        <v>5640</v>
      </c>
      <c r="F533" s="402">
        <f ca="1">DATEDIF(W533,$N$5,"Y")</f>
        <v>14</v>
      </c>
      <c r="G533" s="402">
        <f ca="1">DATEDIF(W533,$N$5,"YM")</f>
        <v>11</v>
      </c>
      <c r="H533" s="497"/>
      <c r="I533" s="589"/>
      <c r="J533" s="580" t="s">
        <v>1026</v>
      </c>
      <c r="K533" s="1129" t="s">
        <v>2415</v>
      </c>
      <c r="L533" s="1132" t="s">
        <v>54</v>
      </c>
      <c r="M533" s="1136"/>
      <c r="N533" s="1128" t="s">
        <v>44</v>
      </c>
      <c r="O533" s="987" t="s">
        <v>254</v>
      </c>
      <c r="P533" s="987"/>
      <c r="Q533" s="1482" t="s">
        <v>4181</v>
      </c>
      <c r="R533" s="1482" t="s">
        <v>50</v>
      </c>
      <c r="S533" s="1482" t="s">
        <v>4182</v>
      </c>
      <c r="T533" s="1482" t="s">
        <v>4183</v>
      </c>
      <c r="U533" s="1482"/>
      <c r="V533" s="1482" t="s">
        <v>4184</v>
      </c>
      <c r="W533" s="1477">
        <v>38718</v>
      </c>
      <c r="X533" s="1617" t="s">
        <v>2493</v>
      </c>
      <c r="Y533" s="1939">
        <f ca="1">DATEDIF(L534,$Y$8,"Y")</f>
        <v>37</v>
      </c>
    </row>
    <row r="534" spans="1:25" ht="15" thickBot="1" x14ac:dyDescent="0.25">
      <c r="A534" s="869"/>
      <c r="B534" s="1522"/>
      <c r="C534" s="1093" t="s">
        <v>1027</v>
      </c>
      <c r="D534" s="922" t="str">
        <f>SDM!F157</f>
        <v>01/04/2018</v>
      </c>
      <c r="E534" s="584" t="s">
        <v>4518</v>
      </c>
      <c r="F534" s="403"/>
      <c r="G534" s="403"/>
      <c r="H534" s="497"/>
      <c r="I534" s="589"/>
      <c r="J534" s="471" t="s">
        <v>617</v>
      </c>
      <c r="K534" s="428"/>
      <c r="L534" s="590">
        <v>30422</v>
      </c>
      <c r="M534" s="591"/>
      <c r="N534" s="428" t="s">
        <v>49</v>
      </c>
      <c r="O534" s="987" t="s">
        <v>258</v>
      </c>
      <c r="P534" s="987"/>
      <c r="Q534" s="1483"/>
      <c r="R534" s="1483"/>
      <c r="S534" s="1483"/>
      <c r="T534" s="1483"/>
      <c r="U534" s="1483"/>
      <c r="V534" s="1483"/>
      <c r="W534" s="1477"/>
      <c r="X534" s="1617"/>
      <c r="Y534" s="1940"/>
    </row>
    <row r="535" spans="1:25" ht="14.25" x14ac:dyDescent="0.2">
      <c r="A535" s="636" t="s">
        <v>1001</v>
      </c>
      <c r="B535" s="857">
        <v>9</v>
      </c>
      <c r="C535" s="1472" t="s">
        <v>4889</v>
      </c>
      <c r="D535" s="1506" t="s">
        <v>2442</v>
      </c>
      <c r="E535" s="1137" t="s">
        <v>943</v>
      </c>
      <c r="F535" s="402">
        <f ca="1">DATEDIF(W535,$N$5,"Y")</f>
        <v>9</v>
      </c>
      <c r="G535" s="402">
        <f ca="1">DATEDIF(W535,$N$5,"YM")</f>
        <v>11</v>
      </c>
      <c r="H535" s="1136"/>
      <c r="I535" s="1136"/>
      <c r="J535" s="1136" t="s">
        <v>854</v>
      </c>
      <c r="K535" s="1129" t="s">
        <v>4924</v>
      </c>
      <c r="L535" s="1138" t="s">
        <v>201</v>
      </c>
      <c r="M535" s="1136"/>
      <c r="N535" s="1128" t="s">
        <v>44</v>
      </c>
      <c r="O535" s="987" t="s">
        <v>265</v>
      </c>
      <c r="P535" s="987"/>
      <c r="Q535" s="1712" t="s">
        <v>4189</v>
      </c>
      <c r="R535" s="1712" t="s">
        <v>50</v>
      </c>
      <c r="S535" s="1712" t="s">
        <v>4190</v>
      </c>
      <c r="T535" s="1712" t="s">
        <v>4191</v>
      </c>
      <c r="U535" s="1712"/>
      <c r="V535" s="1712" t="s">
        <v>4192</v>
      </c>
      <c r="W535" s="1477">
        <v>40544</v>
      </c>
      <c r="X535" s="1617" t="s">
        <v>2494</v>
      </c>
      <c r="Y535" s="1939">
        <f ca="1">DATEDIF(L536,$Y$8,"Y")</f>
        <v>44</v>
      </c>
    </row>
    <row r="536" spans="1:25" ht="15" thickBot="1" x14ac:dyDescent="0.25">
      <c r="A536" s="869"/>
      <c r="B536" s="1522"/>
      <c r="C536" s="1495" t="s">
        <v>4890</v>
      </c>
      <c r="D536" s="1505" t="str">
        <f>SDM!F426</f>
        <v>01/04/2018</v>
      </c>
      <c r="E536" s="1108"/>
      <c r="F536" s="403"/>
      <c r="G536" s="403"/>
      <c r="H536" s="1103"/>
      <c r="I536" s="1103"/>
      <c r="J536" s="1103" t="s">
        <v>855</v>
      </c>
      <c r="K536" s="1104"/>
      <c r="L536" s="1105">
        <v>27839</v>
      </c>
      <c r="M536" s="1103"/>
      <c r="N536" s="1104" t="s">
        <v>49</v>
      </c>
      <c r="O536" s="987" t="s">
        <v>271</v>
      </c>
      <c r="P536" s="987"/>
      <c r="Q536" s="1483"/>
      <c r="R536" s="1483"/>
      <c r="S536" s="1483"/>
      <c r="T536" s="1483"/>
      <c r="U536" s="1483"/>
      <c r="V536" s="1483"/>
      <c r="W536" s="1477"/>
      <c r="X536" s="1617"/>
      <c r="Y536" s="1940"/>
    </row>
    <row r="537" spans="1:25" s="805" customFormat="1" ht="14.25" x14ac:dyDescent="0.2">
      <c r="A537" s="636" t="s">
        <v>1004</v>
      </c>
      <c r="B537" s="857">
        <v>10</v>
      </c>
      <c r="C537" s="1093" t="s">
        <v>1046</v>
      </c>
      <c r="D537" s="1506" t="s">
        <v>2442</v>
      </c>
      <c r="E537" s="1139" t="s">
        <v>4711</v>
      </c>
      <c r="F537" s="402">
        <f ca="1">DATEDIF(W537,$N$5,"Y")</f>
        <v>9</v>
      </c>
      <c r="G537" s="402">
        <f ca="1">DATEDIF(W537,$N$5,"YM")</f>
        <v>11</v>
      </c>
      <c r="H537" s="1136"/>
      <c r="I537" s="1136"/>
      <c r="J537" s="498" t="s">
        <v>1042</v>
      </c>
      <c r="K537" s="407" t="s">
        <v>2461</v>
      </c>
      <c r="L537" s="458" t="s">
        <v>107</v>
      </c>
      <c r="M537" s="472"/>
      <c r="N537" s="637" t="s">
        <v>44</v>
      </c>
      <c r="O537" s="987" t="s">
        <v>273</v>
      </c>
      <c r="P537" s="987"/>
      <c r="Q537" s="1717" t="s">
        <v>4177</v>
      </c>
      <c r="R537" s="1717" t="s">
        <v>50</v>
      </c>
      <c r="S537" s="1717" t="s">
        <v>4178</v>
      </c>
      <c r="T537" s="1717" t="s">
        <v>4179</v>
      </c>
      <c r="U537" s="1717"/>
      <c r="V537" s="1717" t="s">
        <v>4180</v>
      </c>
      <c r="W537" s="1477">
        <v>40544</v>
      </c>
      <c r="X537" s="1617" t="s">
        <v>2493</v>
      </c>
      <c r="Y537" s="1939">
        <f ca="1">DATEDIF(L538,$Y$8,"Y")</f>
        <v>43</v>
      </c>
    </row>
    <row r="538" spans="1:25" ht="15" thickBot="1" x14ac:dyDescent="0.25">
      <c r="A538" s="869"/>
      <c r="B538" s="1522"/>
      <c r="C538" s="1495" t="s">
        <v>1047</v>
      </c>
      <c r="D538" s="1505" t="str">
        <f>SDM!F77</f>
        <v>01/04/2019</v>
      </c>
      <c r="E538" s="1140" t="s">
        <v>40</v>
      </c>
      <c r="F538" s="403"/>
      <c r="G538" s="403"/>
      <c r="H538" s="1103"/>
      <c r="I538" s="1103"/>
      <c r="J538" s="1123" t="s">
        <v>887</v>
      </c>
      <c r="K538" s="410"/>
      <c r="L538" s="467">
        <v>28271</v>
      </c>
      <c r="M538" s="478"/>
      <c r="N538" s="890" t="s">
        <v>49</v>
      </c>
      <c r="O538" s="987" t="s">
        <v>276</v>
      </c>
      <c r="P538" s="987"/>
      <c r="Q538" s="1711"/>
      <c r="R538" s="1711"/>
      <c r="S538" s="1711"/>
      <c r="T538" s="1711"/>
      <c r="U538" s="1711"/>
      <c r="V538" s="1711"/>
      <c r="W538" s="1477"/>
      <c r="X538" s="1617"/>
      <c r="Y538" s="1940"/>
    </row>
    <row r="539" spans="1:25" ht="14.25" x14ac:dyDescent="0.2">
      <c r="A539" s="636" t="s">
        <v>1005</v>
      </c>
      <c r="B539" s="857">
        <v>11</v>
      </c>
      <c r="C539" s="1093" t="s">
        <v>2567</v>
      </c>
      <c r="D539" s="1506" t="s">
        <v>2442</v>
      </c>
      <c r="E539" s="918" t="s">
        <v>4763</v>
      </c>
      <c r="F539" s="402">
        <f ca="1">DATEDIF(W539,$N$5,"Y")</f>
        <v>1</v>
      </c>
      <c r="G539" s="402">
        <f ca="1">DATEDIF(W539,$N$5,"YM")</f>
        <v>10</v>
      </c>
      <c r="H539" s="1136"/>
      <c r="I539" s="1136"/>
      <c r="J539" s="1141" t="s">
        <v>121</v>
      </c>
      <c r="K539" s="417" t="s">
        <v>2454</v>
      </c>
      <c r="L539" s="455" t="s">
        <v>196</v>
      </c>
      <c r="M539" s="597"/>
      <c r="N539" s="637" t="s">
        <v>44</v>
      </c>
      <c r="O539" s="987"/>
      <c r="P539" s="987"/>
      <c r="Q539" s="1706"/>
      <c r="R539" s="1706"/>
      <c r="S539" s="1706"/>
      <c r="T539" s="1706"/>
      <c r="U539" s="1706"/>
      <c r="V539" s="1706"/>
      <c r="W539" s="1477">
        <v>43497</v>
      </c>
      <c r="X539" s="1617" t="s">
        <v>2494</v>
      </c>
      <c r="Y539" s="1939">
        <f ca="1">DATEDIF(L540,$Y$8,"Y")</f>
        <v>30</v>
      </c>
    </row>
    <row r="540" spans="1:25" ht="15" thickBot="1" x14ac:dyDescent="0.25">
      <c r="A540" s="869"/>
      <c r="B540" s="1522"/>
      <c r="C540" s="1495" t="s">
        <v>5075</v>
      </c>
      <c r="D540" s="1098" t="str">
        <f>SDM!F300</f>
        <v>01/02/2019</v>
      </c>
      <c r="E540" s="535" t="s">
        <v>5229</v>
      </c>
      <c r="F540" s="403"/>
      <c r="G540" s="403"/>
      <c r="H540" s="1103"/>
      <c r="I540" s="1103"/>
      <c r="J540" s="1102" t="s">
        <v>316</v>
      </c>
      <c r="K540" s="1142"/>
      <c r="L540" s="467">
        <v>32892</v>
      </c>
      <c r="M540" s="1143"/>
      <c r="N540" s="1104" t="s">
        <v>49</v>
      </c>
      <c r="O540" s="634"/>
      <c r="P540" s="634"/>
      <c r="Q540" s="1713"/>
      <c r="R540" s="1713"/>
      <c r="S540" s="1713"/>
      <c r="T540" s="1713"/>
      <c r="U540" s="1713"/>
      <c r="V540" s="1713"/>
      <c r="W540" s="1617"/>
      <c r="X540" s="1617"/>
      <c r="Y540" s="1940"/>
    </row>
    <row r="541" spans="1:25" ht="14.25" x14ac:dyDescent="0.2">
      <c r="A541" s="636" t="s">
        <v>1009</v>
      </c>
      <c r="B541" s="857">
        <v>12</v>
      </c>
      <c r="C541" s="1093" t="s">
        <v>5078</v>
      </c>
      <c r="D541" s="1506" t="s">
        <v>2442</v>
      </c>
      <c r="E541" s="918" t="s">
        <v>4763</v>
      </c>
      <c r="F541" s="402">
        <f ca="1">DATEDIF(W541,$N$5,"Y")</f>
        <v>1</v>
      </c>
      <c r="G541" s="402">
        <f ca="1">DATEDIF(W541,$N$5,"YM")</f>
        <v>10</v>
      </c>
      <c r="H541" s="1136"/>
      <c r="I541" s="1136"/>
      <c r="J541" s="919" t="s">
        <v>121</v>
      </c>
      <c r="K541" s="418">
        <v>2017</v>
      </c>
      <c r="L541" s="455" t="s">
        <v>703</v>
      </c>
      <c r="M541" s="597"/>
      <c r="N541" s="637" t="s">
        <v>44</v>
      </c>
      <c r="O541" s="987"/>
      <c r="P541" s="987"/>
      <c r="Q541" s="1706"/>
      <c r="R541" s="1706"/>
      <c r="S541" s="1706"/>
      <c r="T541" s="1706"/>
      <c r="U541" s="1706"/>
      <c r="V541" s="1706"/>
      <c r="W541" s="1477">
        <v>43497</v>
      </c>
      <c r="X541" s="1617" t="s">
        <v>2494</v>
      </c>
      <c r="Y541" s="1939">
        <f ca="1">DATEDIF(L542,$Y$8,"Y")</f>
        <v>28</v>
      </c>
    </row>
    <row r="542" spans="1:25" ht="15" thickBot="1" x14ac:dyDescent="0.25">
      <c r="A542" s="869"/>
      <c r="B542" s="1522"/>
      <c r="C542" s="1495" t="s">
        <v>5079</v>
      </c>
      <c r="D542" s="1098" t="str">
        <f>SDM!F427</f>
        <v>01/02/2019</v>
      </c>
      <c r="E542" s="535" t="s">
        <v>5229</v>
      </c>
      <c r="F542" s="403"/>
      <c r="G542" s="403"/>
      <c r="H542" s="1103"/>
      <c r="I542" s="1103"/>
      <c r="J542" s="1102" t="s">
        <v>316</v>
      </c>
      <c r="K542" s="1144"/>
      <c r="L542" s="467">
        <v>33704</v>
      </c>
      <c r="M542" s="597"/>
      <c r="N542" s="1104" t="s">
        <v>49</v>
      </c>
      <c r="O542" s="987"/>
      <c r="P542" s="987"/>
      <c r="Q542" s="1706"/>
      <c r="R542" s="1706"/>
      <c r="S542" s="1706"/>
      <c r="T542" s="1706"/>
      <c r="U542" s="1706"/>
      <c r="V542" s="1706"/>
      <c r="W542" s="1617"/>
      <c r="X542" s="1617"/>
      <c r="Y542" s="1940"/>
    </row>
    <row r="543" spans="1:25" ht="14.25" x14ac:dyDescent="0.2">
      <c r="A543" s="636" t="s">
        <v>1011</v>
      </c>
      <c r="B543" s="857">
        <v>13</v>
      </c>
      <c r="C543" s="1093" t="s">
        <v>5110</v>
      </c>
      <c r="D543" s="1506" t="s">
        <v>2442</v>
      </c>
      <c r="E543" s="920" t="s">
        <v>5115</v>
      </c>
      <c r="F543" s="402">
        <f ca="1">DATEDIF(W543,$N$5,"Y")</f>
        <v>1</v>
      </c>
      <c r="G543" s="402">
        <f ca="1">DATEDIF(W543,$N$5,"YM")</f>
        <v>10</v>
      </c>
      <c r="H543" s="1136"/>
      <c r="I543" s="1136"/>
      <c r="J543" s="919" t="s">
        <v>1121</v>
      </c>
      <c r="K543" s="418">
        <v>2015</v>
      </c>
      <c r="L543" s="455" t="s">
        <v>5116</v>
      </c>
      <c r="M543" s="597"/>
      <c r="N543" s="637" t="s">
        <v>44</v>
      </c>
      <c r="O543" s="987"/>
      <c r="P543" s="987"/>
      <c r="Q543" s="1718"/>
      <c r="R543" s="1718"/>
      <c r="S543" s="1718"/>
      <c r="T543" s="1718"/>
      <c r="U543" s="1718"/>
      <c r="V543" s="1718"/>
      <c r="W543" s="1477">
        <v>43497</v>
      </c>
      <c r="X543" s="1617" t="s">
        <v>2493</v>
      </c>
      <c r="Y543" s="1939">
        <f ca="1">DATEDIF(L544,$Y$8,"Y")</f>
        <v>28</v>
      </c>
    </row>
    <row r="544" spans="1:25" ht="15" thickBot="1" x14ac:dyDescent="0.25">
      <c r="A544" s="869"/>
      <c r="B544" s="1522"/>
      <c r="C544" s="1495" t="s">
        <v>5114</v>
      </c>
      <c r="D544" s="1098" t="str">
        <f>SDM!F461</f>
        <v>01/02/2019</v>
      </c>
      <c r="E544" s="535" t="s">
        <v>5229</v>
      </c>
      <c r="F544" s="403"/>
      <c r="G544" s="403"/>
      <c r="H544" s="1103"/>
      <c r="I544" s="1103"/>
      <c r="J544" s="1145" t="s">
        <v>316</v>
      </c>
      <c r="K544" s="1142"/>
      <c r="L544" s="467">
        <v>33677</v>
      </c>
      <c r="M544" s="597"/>
      <c r="N544" s="1104" t="s">
        <v>49</v>
      </c>
      <c r="O544" s="987"/>
      <c r="P544" s="987"/>
      <c r="Q544" s="1718"/>
      <c r="R544" s="1718"/>
      <c r="S544" s="1718"/>
      <c r="T544" s="1718"/>
      <c r="U544" s="1718"/>
      <c r="V544" s="1718"/>
      <c r="W544" s="1617"/>
      <c r="X544" s="1617"/>
      <c r="Y544" s="1940"/>
    </row>
    <row r="545" spans="1:25" ht="14.25" x14ac:dyDescent="0.2">
      <c r="A545" s="636" t="s">
        <v>1013</v>
      </c>
      <c r="B545" s="857">
        <v>14</v>
      </c>
      <c r="C545" s="1093" t="s">
        <v>5117</v>
      </c>
      <c r="D545" s="1506" t="s">
        <v>2442</v>
      </c>
      <c r="E545" s="920" t="s">
        <v>5115</v>
      </c>
      <c r="F545" s="402">
        <f ca="1">DATEDIF(W545,$N$5,"Y")</f>
        <v>1</v>
      </c>
      <c r="G545" s="402">
        <f ca="1">DATEDIF(W545,$N$5,"YM")</f>
        <v>10</v>
      </c>
      <c r="H545" s="1136"/>
      <c r="I545" s="1136"/>
      <c r="J545" s="919" t="s">
        <v>1121</v>
      </c>
      <c r="K545" s="418">
        <v>2015</v>
      </c>
      <c r="L545" s="455" t="s">
        <v>54</v>
      </c>
      <c r="M545" s="597"/>
      <c r="N545" s="637" t="s">
        <v>44</v>
      </c>
      <c r="O545" s="987"/>
      <c r="P545" s="987"/>
      <c r="Q545" s="1706"/>
      <c r="R545" s="1706"/>
      <c r="S545" s="1706"/>
      <c r="T545" s="1706"/>
      <c r="U545" s="1706"/>
      <c r="V545" s="1706"/>
      <c r="W545" s="1477">
        <v>43497</v>
      </c>
      <c r="X545" s="1617" t="s">
        <v>2493</v>
      </c>
      <c r="Y545" s="1939">
        <f ca="1">DATEDIF(L546,$Y$8,"Y")</f>
        <v>28</v>
      </c>
    </row>
    <row r="546" spans="1:25" ht="15" thickBot="1" x14ac:dyDescent="0.25">
      <c r="A546" s="869"/>
      <c r="B546" s="1522"/>
      <c r="C546" s="1093" t="s">
        <v>5143</v>
      </c>
      <c r="D546" s="1098" t="str">
        <f>SDM!F462</f>
        <v>01/02/2019</v>
      </c>
      <c r="E546" s="535" t="s">
        <v>5229</v>
      </c>
      <c r="F546" s="403"/>
      <c r="G546" s="403"/>
      <c r="H546" s="1103"/>
      <c r="I546" s="1103"/>
      <c r="J546" s="919" t="s">
        <v>316</v>
      </c>
      <c r="K546" s="1144"/>
      <c r="L546" s="467">
        <v>33878</v>
      </c>
      <c r="M546" s="597"/>
      <c r="N546" s="1104" t="s">
        <v>49</v>
      </c>
      <c r="O546" s="987"/>
      <c r="P546" s="987"/>
      <c r="Q546" s="1706"/>
      <c r="R546" s="1706"/>
      <c r="S546" s="1706"/>
      <c r="T546" s="1706"/>
      <c r="U546" s="1706"/>
      <c r="V546" s="1706"/>
      <c r="W546" s="1617"/>
      <c r="X546" s="1617"/>
      <c r="Y546" s="1940"/>
    </row>
    <row r="547" spans="1:25" ht="14.25" x14ac:dyDescent="0.2">
      <c r="A547" s="636" t="s">
        <v>1015</v>
      </c>
      <c r="B547" s="857">
        <v>15</v>
      </c>
      <c r="C547" s="1518" t="s">
        <v>5271</v>
      </c>
      <c r="D547" s="1506" t="s">
        <v>2442</v>
      </c>
      <c r="E547" s="920" t="s">
        <v>4763</v>
      </c>
      <c r="F547" s="402">
        <f ca="1">DATEDIF(W547,$N$5,"Y")</f>
        <v>1</v>
      </c>
      <c r="G547" s="402">
        <f ca="1">DATEDIF(W547,$N$5,"YM")</f>
        <v>10</v>
      </c>
      <c r="H547" s="1136"/>
      <c r="I547" s="1136"/>
      <c r="J547" s="1136" t="s">
        <v>854</v>
      </c>
      <c r="K547" s="637">
        <v>2015</v>
      </c>
      <c r="L547" s="922" t="s">
        <v>76</v>
      </c>
      <c r="M547" s="597"/>
      <c r="N547" s="637" t="s">
        <v>44</v>
      </c>
      <c r="O547" s="987"/>
      <c r="P547" s="987"/>
      <c r="Q547" s="1706"/>
      <c r="R547" s="1706"/>
      <c r="S547" s="1706"/>
      <c r="T547" s="1706"/>
      <c r="U547" s="1706"/>
      <c r="V547" s="1706"/>
      <c r="W547" s="1617">
        <v>43497</v>
      </c>
      <c r="X547" s="1617" t="s">
        <v>2493</v>
      </c>
      <c r="Y547" s="1939">
        <f ca="1">DATEDIF(L548,$Y$8,"Y")</f>
        <v>28</v>
      </c>
    </row>
    <row r="548" spans="1:25" ht="15" thickBot="1" x14ac:dyDescent="0.25">
      <c r="A548" s="869"/>
      <c r="B548" s="1522"/>
      <c r="C548" s="1093" t="s">
        <v>5273</v>
      </c>
      <c r="D548" s="1098" t="str">
        <f>SDM!F428</f>
        <v>01/02/2019</v>
      </c>
      <c r="E548" s="535" t="s">
        <v>5229</v>
      </c>
      <c r="F548" s="403"/>
      <c r="G548" s="403"/>
      <c r="H548" s="1103"/>
      <c r="I548" s="1103"/>
      <c r="J548" s="919" t="s">
        <v>74</v>
      </c>
      <c r="K548" s="1104"/>
      <c r="L548" s="1146">
        <v>33729</v>
      </c>
      <c r="M548" s="597"/>
      <c r="N548" s="1104" t="s">
        <v>49</v>
      </c>
      <c r="O548" s="987"/>
      <c r="P548" s="987"/>
      <c r="Q548" s="1706"/>
      <c r="R548" s="1706"/>
      <c r="S548" s="1706"/>
      <c r="T548" s="1706"/>
      <c r="U548" s="1706"/>
      <c r="V548" s="1706"/>
      <c r="W548" s="1617"/>
      <c r="X548" s="1617"/>
      <c r="Y548" s="1940"/>
    </row>
    <row r="549" spans="1:25" ht="14.25" x14ac:dyDescent="0.2">
      <c r="A549" s="636" t="s">
        <v>1018</v>
      </c>
      <c r="B549" s="857">
        <v>16</v>
      </c>
      <c r="C549" s="1518" t="s">
        <v>5268</v>
      </c>
      <c r="D549" s="1506" t="s">
        <v>2442</v>
      </c>
      <c r="E549" s="920" t="s">
        <v>4763</v>
      </c>
      <c r="F549" s="402">
        <f ca="1">DATEDIF(W549,$N$5,"Y")</f>
        <v>1</v>
      </c>
      <c r="G549" s="402">
        <f ca="1">DATEDIF(W549,$N$5,"YM")</f>
        <v>10</v>
      </c>
      <c r="H549" s="1136"/>
      <c r="I549" s="1136"/>
      <c r="J549" s="1136" t="s">
        <v>854</v>
      </c>
      <c r="K549" s="637">
        <v>2014</v>
      </c>
      <c r="L549" s="922" t="s">
        <v>54</v>
      </c>
      <c r="M549" s="597"/>
      <c r="N549" s="637" t="s">
        <v>44</v>
      </c>
      <c r="O549" s="987"/>
      <c r="P549" s="987"/>
      <c r="Q549" s="1706"/>
      <c r="R549" s="1706"/>
      <c r="S549" s="1706"/>
      <c r="T549" s="1706"/>
      <c r="U549" s="1706"/>
      <c r="V549" s="1706"/>
      <c r="W549" s="1617">
        <v>43497</v>
      </c>
      <c r="X549" s="1617" t="s">
        <v>2493</v>
      </c>
      <c r="Y549" s="1939">
        <f ca="1">DATEDIF(L550,$Y$8,"Y")</f>
        <v>29</v>
      </c>
    </row>
    <row r="550" spans="1:25" ht="15" thickBot="1" x14ac:dyDescent="0.25">
      <c r="A550" s="869"/>
      <c r="B550" s="1522"/>
      <c r="C550" s="1093" t="s">
        <v>5270</v>
      </c>
      <c r="D550" s="1098" t="str">
        <f>SDM!F429</f>
        <v>01/02/2019</v>
      </c>
      <c r="E550" s="535" t="s">
        <v>5229</v>
      </c>
      <c r="F550" s="403"/>
      <c r="G550" s="403"/>
      <c r="H550" s="1103"/>
      <c r="I550" s="1103"/>
      <c r="J550" s="919" t="s">
        <v>74</v>
      </c>
      <c r="K550" s="1104"/>
      <c r="L550" s="1146">
        <v>33344</v>
      </c>
      <c r="M550" s="597"/>
      <c r="N550" s="1104" t="s">
        <v>49</v>
      </c>
      <c r="O550" s="987"/>
      <c r="P550" s="987"/>
      <c r="Q550" s="1706"/>
      <c r="R550" s="1706"/>
      <c r="S550" s="1706"/>
      <c r="T550" s="1706"/>
      <c r="U550" s="1706"/>
      <c r="V550" s="1706"/>
      <c r="W550" s="1617"/>
      <c r="X550" s="1617"/>
      <c r="Y550" s="1940"/>
    </row>
    <row r="551" spans="1:25" ht="14.25" x14ac:dyDescent="0.2">
      <c r="A551" s="636" t="s">
        <v>1020</v>
      </c>
      <c r="B551" s="857">
        <v>17</v>
      </c>
      <c r="C551" s="1472" t="s">
        <v>5265</v>
      </c>
      <c r="D551" s="1506" t="s">
        <v>2442</v>
      </c>
      <c r="E551" s="920" t="s">
        <v>4763</v>
      </c>
      <c r="F551" s="402">
        <f ca="1">DATEDIF(W551,$N$5,"Y")</f>
        <v>1</v>
      </c>
      <c r="G551" s="402">
        <f ca="1">DATEDIF(W551,$N$5,"YM")</f>
        <v>10</v>
      </c>
      <c r="H551" s="1136"/>
      <c r="I551" s="1136"/>
      <c r="J551" s="1136" t="s">
        <v>854</v>
      </c>
      <c r="K551" s="637">
        <v>2018</v>
      </c>
      <c r="L551" s="922" t="s">
        <v>152</v>
      </c>
      <c r="M551" s="597"/>
      <c r="N551" s="637" t="s">
        <v>44</v>
      </c>
      <c r="O551" s="987"/>
      <c r="P551" s="987"/>
      <c r="Q551" s="1706"/>
      <c r="R551" s="1706"/>
      <c r="S551" s="1706"/>
      <c r="T551" s="1706"/>
      <c r="U551" s="1706"/>
      <c r="V551" s="1706"/>
      <c r="W551" s="1617">
        <v>43497</v>
      </c>
      <c r="X551" s="1617" t="s">
        <v>2493</v>
      </c>
      <c r="Y551" s="1939">
        <f ca="1">DATEDIF(L552,$Y$8,"Y")</f>
        <v>26</v>
      </c>
    </row>
    <row r="552" spans="1:25" ht="15" thickBot="1" x14ac:dyDescent="0.25">
      <c r="A552" s="869"/>
      <c r="B552" s="1522"/>
      <c r="C552" s="1495" t="s">
        <v>5267</v>
      </c>
      <c r="D552" s="1098" t="str">
        <f>SDM!F430</f>
        <v>01/02/2019</v>
      </c>
      <c r="E552" s="535" t="s">
        <v>5229</v>
      </c>
      <c r="F552" s="403"/>
      <c r="G552" s="403"/>
      <c r="H552" s="1103"/>
      <c r="I552" s="1103"/>
      <c r="J552" s="919" t="s">
        <v>74</v>
      </c>
      <c r="K552" s="1104"/>
      <c r="L552" s="1146">
        <v>34451</v>
      </c>
      <c r="M552" s="597"/>
      <c r="N552" s="1104" t="s">
        <v>49</v>
      </c>
      <c r="O552" s="987"/>
      <c r="P552" s="987"/>
      <c r="Q552" s="1706"/>
      <c r="R552" s="1706"/>
      <c r="S552" s="1706"/>
      <c r="T552" s="1706"/>
      <c r="U552" s="1706"/>
      <c r="V552" s="1706"/>
      <c r="W552" s="1617"/>
      <c r="X552" s="1617"/>
      <c r="Y552" s="1940"/>
    </row>
    <row r="553" spans="1:25" ht="14.25" x14ac:dyDescent="0.2">
      <c r="A553" s="636" t="s">
        <v>1021</v>
      </c>
      <c r="B553" s="857">
        <v>18</v>
      </c>
      <c r="C553" s="1093" t="s">
        <v>5262</v>
      </c>
      <c r="D553" s="1506" t="s">
        <v>2442</v>
      </c>
      <c r="E553" s="920" t="s">
        <v>4763</v>
      </c>
      <c r="F553" s="402">
        <f ca="1">DATEDIF(W553,$N$5,"Y")</f>
        <v>1</v>
      </c>
      <c r="G553" s="402">
        <f ca="1">DATEDIF(W553,$N$5,"YM")</f>
        <v>10</v>
      </c>
      <c r="H553" s="1136"/>
      <c r="I553" s="1136"/>
      <c r="J553" s="1136" t="s">
        <v>854</v>
      </c>
      <c r="K553" s="637">
        <v>2017</v>
      </c>
      <c r="L553" s="922" t="s">
        <v>54</v>
      </c>
      <c r="M553" s="597"/>
      <c r="N553" s="637" t="s">
        <v>44</v>
      </c>
      <c r="O553" s="987"/>
      <c r="P553" s="987"/>
      <c r="Q553" s="1706"/>
      <c r="R553" s="1706"/>
      <c r="S553" s="1706"/>
      <c r="T553" s="1706"/>
      <c r="U553" s="1706"/>
      <c r="V553" s="1706"/>
      <c r="W553" s="1617">
        <v>43497</v>
      </c>
      <c r="X553" s="1617" t="s">
        <v>2493</v>
      </c>
      <c r="Y553" s="1939">
        <f ca="1">DATEDIF(L554,$Y$8,"Y")</f>
        <v>27</v>
      </c>
    </row>
    <row r="554" spans="1:25" ht="15" thickBot="1" x14ac:dyDescent="0.25">
      <c r="A554" s="869"/>
      <c r="B554" s="1522"/>
      <c r="C554" s="1093" t="s">
        <v>5264</v>
      </c>
      <c r="D554" s="1098" t="str">
        <f>SDM!F431</f>
        <v>01/02/2019</v>
      </c>
      <c r="E554" s="535" t="s">
        <v>5229</v>
      </c>
      <c r="F554" s="403"/>
      <c r="G554" s="403"/>
      <c r="H554" s="1103"/>
      <c r="I554" s="1103"/>
      <c r="J554" s="919" t="s">
        <v>74</v>
      </c>
      <c r="K554" s="1104"/>
      <c r="L554" s="1146">
        <v>34288</v>
      </c>
      <c r="M554" s="597"/>
      <c r="N554" s="1104" t="s">
        <v>49</v>
      </c>
      <c r="O554" s="987"/>
      <c r="P554" s="987"/>
      <c r="Q554" s="1706"/>
      <c r="R554" s="1706"/>
      <c r="S554" s="1706"/>
      <c r="T554" s="1706"/>
      <c r="U554" s="1706"/>
      <c r="V554" s="1706"/>
      <c r="W554" s="1617"/>
      <c r="X554" s="1617"/>
      <c r="Y554" s="1940"/>
    </row>
    <row r="555" spans="1:25" ht="14.25" x14ac:dyDescent="0.2">
      <c r="A555" s="636" t="s">
        <v>1022</v>
      </c>
      <c r="B555" s="857">
        <v>19</v>
      </c>
      <c r="C555" s="1472" t="s">
        <v>5259</v>
      </c>
      <c r="D555" s="1506" t="s">
        <v>2442</v>
      </c>
      <c r="E555" s="920" t="s">
        <v>4763</v>
      </c>
      <c r="F555" s="402">
        <f ca="1">DATEDIF(W555,$N$5,"Y")</f>
        <v>1</v>
      </c>
      <c r="G555" s="402">
        <f ca="1">DATEDIF(W555,$N$5,"YM")</f>
        <v>10</v>
      </c>
      <c r="H555" s="1136"/>
      <c r="I555" s="1136"/>
      <c r="J555" s="1136" t="s">
        <v>854</v>
      </c>
      <c r="K555" s="637">
        <v>2015</v>
      </c>
      <c r="L555" s="922" t="s">
        <v>88</v>
      </c>
      <c r="M555" s="597"/>
      <c r="N555" s="637" t="s">
        <v>44</v>
      </c>
      <c r="O555" s="987"/>
      <c r="P555" s="987"/>
      <c r="Q555" s="1706"/>
      <c r="R555" s="1706"/>
      <c r="S555" s="1706"/>
      <c r="T555" s="1706"/>
      <c r="U555" s="1706"/>
      <c r="V555" s="1706"/>
      <c r="W555" s="1617">
        <v>43497</v>
      </c>
      <c r="X555" s="1617" t="s">
        <v>2493</v>
      </c>
      <c r="Y555" s="1939">
        <f ca="1">DATEDIF(L556,$Y$8,"Y")</f>
        <v>28</v>
      </c>
    </row>
    <row r="556" spans="1:25" ht="15" thickBot="1" x14ac:dyDescent="0.25">
      <c r="A556" s="869"/>
      <c r="B556" s="1522"/>
      <c r="C556" s="1093" t="s">
        <v>5261</v>
      </c>
      <c r="D556" s="1098" t="str">
        <f>SDM!F432</f>
        <v>01/02/2019</v>
      </c>
      <c r="E556" s="535" t="s">
        <v>5229</v>
      </c>
      <c r="F556" s="403"/>
      <c r="G556" s="403"/>
      <c r="H556" s="1103"/>
      <c r="I556" s="1103"/>
      <c r="J556" s="1145" t="s">
        <v>74</v>
      </c>
      <c r="K556" s="1104"/>
      <c r="L556" s="1146">
        <v>33765</v>
      </c>
      <c r="M556" s="597"/>
      <c r="N556" s="1104" t="s">
        <v>49</v>
      </c>
      <c r="O556" s="987"/>
      <c r="P556" s="987"/>
      <c r="Q556" s="1706"/>
      <c r="R556" s="1706"/>
      <c r="S556" s="1706"/>
      <c r="T556" s="1706"/>
      <c r="U556" s="1706"/>
      <c r="V556" s="1706"/>
      <c r="W556" s="1617"/>
      <c r="X556" s="1617"/>
      <c r="Y556" s="1940"/>
    </row>
    <row r="557" spans="1:25" ht="14.25" x14ac:dyDescent="0.2">
      <c r="A557" s="636" t="s">
        <v>1024</v>
      </c>
      <c r="B557" s="857">
        <v>20</v>
      </c>
      <c r="C557" s="1518" t="s">
        <v>5256</v>
      </c>
      <c r="D557" s="1506" t="s">
        <v>2442</v>
      </c>
      <c r="E557" s="920" t="s">
        <v>4763</v>
      </c>
      <c r="F557" s="402">
        <f ca="1">DATEDIF(W557,$N$5,"Y")</f>
        <v>1</v>
      </c>
      <c r="G557" s="402">
        <f ca="1">DATEDIF(W557,$N$5,"YM")</f>
        <v>10</v>
      </c>
      <c r="H557" s="1136"/>
      <c r="I557" s="1136"/>
      <c r="J557" s="923" t="s">
        <v>854</v>
      </c>
      <c r="K557" s="637">
        <v>2017</v>
      </c>
      <c r="L557" s="922" t="s">
        <v>54</v>
      </c>
      <c r="M557" s="597"/>
      <c r="N557" s="637" t="s">
        <v>44</v>
      </c>
      <c r="O557" s="987"/>
      <c r="P557" s="987"/>
      <c r="Q557" s="1706"/>
      <c r="R557" s="1706"/>
      <c r="S557" s="1706"/>
      <c r="T557" s="1706"/>
      <c r="U557" s="1706"/>
      <c r="V557" s="1706"/>
      <c r="W557" s="1617">
        <v>43497</v>
      </c>
      <c r="X557" s="1617" t="s">
        <v>2493</v>
      </c>
      <c r="Y557" s="1939">
        <f ca="1">DATEDIF(L558,$Y$8,"Y")</f>
        <v>26</v>
      </c>
    </row>
    <row r="558" spans="1:25" ht="15" thickBot="1" x14ac:dyDescent="0.25">
      <c r="A558" s="869"/>
      <c r="B558" s="1522"/>
      <c r="C558" s="1093" t="s">
        <v>5258</v>
      </c>
      <c r="D558" s="1098" t="str">
        <f>SDM!F433</f>
        <v>01/02/2019</v>
      </c>
      <c r="E558" s="535" t="s">
        <v>5229</v>
      </c>
      <c r="F558" s="403"/>
      <c r="G558" s="403"/>
      <c r="H558" s="1103"/>
      <c r="I558" s="1103"/>
      <c r="J558" s="919" t="s">
        <v>74</v>
      </c>
      <c r="K558" s="1104"/>
      <c r="L558" s="1146">
        <v>34481</v>
      </c>
      <c r="M558" s="597"/>
      <c r="N558" s="1104" t="s">
        <v>49</v>
      </c>
      <c r="O558" s="987"/>
      <c r="P558" s="987"/>
      <c r="Q558" s="1706"/>
      <c r="R558" s="1706"/>
      <c r="S558" s="1706"/>
      <c r="T558" s="1706"/>
      <c r="U558" s="1706"/>
      <c r="V558" s="1706"/>
      <c r="W558" s="1617"/>
      <c r="X558" s="1617"/>
      <c r="Y558" s="1940"/>
    </row>
    <row r="559" spans="1:25" ht="14.25" x14ac:dyDescent="0.2">
      <c r="A559" s="636" t="s">
        <v>1028</v>
      </c>
      <c r="B559" s="857">
        <v>21</v>
      </c>
      <c r="C559" s="1518" t="s">
        <v>5253</v>
      </c>
      <c r="D559" s="1506" t="s">
        <v>2442</v>
      </c>
      <c r="E559" s="920" t="s">
        <v>4763</v>
      </c>
      <c r="F559" s="402">
        <f ca="1">DATEDIF(W559,$N$5,"Y")</f>
        <v>1</v>
      </c>
      <c r="G559" s="402">
        <f ca="1">DATEDIF(W559,$N$5,"YM")</f>
        <v>10</v>
      </c>
      <c r="H559" s="1136"/>
      <c r="I559" s="1136"/>
      <c r="J559" s="1136" t="s">
        <v>854</v>
      </c>
      <c r="K559" s="637">
        <v>2017</v>
      </c>
      <c r="L559" s="922" t="s">
        <v>88</v>
      </c>
      <c r="M559" s="597"/>
      <c r="N559" s="637" t="s">
        <v>44</v>
      </c>
      <c r="O559" s="987"/>
      <c r="P559" s="987"/>
      <c r="Q559" s="1706"/>
      <c r="R559" s="1706"/>
      <c r="S559" s="1706"/>
      <c r="T559" s="1706"/>
      <c r="U559" s="1706"/>
      <c r="V559" s="1706"/>
      <c r="W559" s="1617">
        <v>43497</v>
      </c>
      <c r="X559" s="1617" t="s">
        <v>2493</v>
      </c>
      <c r="Y559" s="1939">
        <f ca="1">DATEDIF(L560,$Y$8,"Y")</f>
        <v>26</v>
      </c>
    </row>
    <row r="560" spans="1:25" ht="15" thickBot="1" x14ac:dyDescent="0.25">
      <c r="A560" s="869"/>
      <c r="B560" s="1522"/>
      <c r="C560" s="1531" t="s">
        <v>5255</v>
      </c>
      <c r="D560" s="1098" t="str">
        <f>SDM!F434</f>
        <v>01/02/2019</v>
      </c>
      <c r="E560" s="535" t="s">
        <v>5229</v>
      </c>
      <c r="F560" s="403"/>
      <c r="G560" s="403"/>
      <c r="H560" s="1103"/>
      <c r="I560" s="1103"/>
      <c r="J560" s="919" t="s">
        <v>74</v>
      </c>
      <c r="K560" s="1104"/>
      <c r="L560" s="1146">
        <v>34552</v>
      </c>
      <c r="M560" s="597"/>
      <c r="N560" s="1104" t="s">
        <v>49</v>
      </c>
      <c r="O560" s="987"/>
      <c r="P560" s="987"/>
      <c r="Q560" s="1706"/>
      <c r="R560" s="1706"/>
      <c r="S560" s="1706"/>
      <c r="T560" s="1706"/>
      <c r="U560" s="1706"/>
      <c r="V560" s="1706"/>
      <c r="W560" s="1617"/>
      <c r="X560" s="1617"/>
      <c r="Y560" s="1940"/>
    </row>
    <row r="561" spans="1:25" ht="14.25" x14ac:dyDescent="0.2">
      <c r="A561" s="636" t="s">
        <v>1030</v>
      </c>
      <c r="B561" s="857">
        <v>22</v>
      </c>
      <c r="C561" s="1518" t="s">
        <v>5250</v>
      </c>
      <c r="D561" s="1506" t="s">
        <v>2442</v>
      </c>
      <c r="E561" s="920" t="s">
        <v>4763</v>
      </c>
      <c r="F561" s="402">
        <f ca="1">DATEDIF(W561,$N$5,"Y")</f>
        <v>1</v>
      </c>
      <c r="G561" s="402">
        <f ca="1">DATEDIF(W561,$N$5,"YM")</f>
        <v>10</v>
      </c>
      <c r="H561" s="1136"/>
      <c r="I561" s="1136"/>
      <c r="J561" s="1136" t="s">
        <v>854</v>
      </c>
      <c r="K561" s="637">
        <v>2016</v>
      </c>
      <c r="L561" s="922" t="s">
        <v>403</v>
      </c>
      <c r="M561" s="597"/>
      <c r="N561" s="637" t="s">
        <v>44</v>
      </c>
      <c r="O561" s="987"/>
      <c r="P561" s="987"/>
      <c r="Q561" s="1706"/>
      <c r="R561" s="1706"/>
      <c r="S561" s="1706"/>
      <c r="T561" s="1706"/>
      <c r="U561" s="1706"/>
      <c r="V561" s="1706"/>
      <c r="W561" s="1617">
        <v>43497</v>
      </c>
      <c r="X561" s="1617" t="s">
        <v>2493</v>
      </c>
      <c r="Y561" s="1939">
        <f ca="1">DATEDIF(L562,$Y$8,"Y")</f>
        <v>29</v>
      </c>
    </row>
    <row r="562" spans="1:25" ht="15" thickBot="1" x14ac:dyDescent="0.25">
      <c r="A562" s="869"/>
      <c r="B562" s="1522"/>
      <c r="C562" s="1495" t="s">
        <v>5252</v>
      </c>
      <c r="D562" s="1098" t="str">
        <f>SDM!F435</f>
        <v>01/02/2019</v>
      </c>
      <c r="E562" s="535" t="s">
        <v>5229</v>
      </c>
      <c r="F562" s="403"/>
      <c r="G562" s="403"/>
      <c r="H562" s="1103"/>
      <c r="I562" s="1103"/>
      <c r="J562" s="919" t="s">
        <v>74</v>
      </c>
      <c r="K562" s="1104"/>
      <c r="L562" s="1146">
        <v>33559</v>
      </c>
      <c r="M562" s="597"/>
      <c r="N562" s="1104" t="s">
        <v>49</v>
      </c>
      <c r="O562" s="987"/>
      <c r="P562" s="987"/>
      <c r="Q562" s="1706"/>
      <c r="R562" s="1706"/>
      <c r="S562" s="1706"/>
      <c r="T562" s="1706"/>
      <c r="U562" s="1706"/>
      <c r="V562" s="1706"/>
      <c r="W562" s="1617"/>
      <c r="X562" s="1617"/>
      <c r="Y562" s="1940"/>
    </row>
    <row r="563" spans="1:25" ht="14.25" x14ac:dyDescent="0.2">
      <c r="A563" s="636" t="s">
        <v>1033</v>
      </c>
      <c r="B563" s="857">
        <v>23</v>
      </c>
      <c r="C563" s="968" t="s">
        <v>5247</v>
      </c>
      <c r="D563" s="1506" t="s">
        <v>2442</v>
      </c>
      <c r="E563" s="920" t="s">
        <v>4763</v>
      </c>
      <c r="F563" s="402">
        <f ca="1">DATEDIF(W563,$N$5,"Y")</f>
        <v>1</v>
      </c>
      <c r="G563" s="402">
        <f ca="1">DATEDIF(W563,$N$5,"YM")</f>
        <v>10</v>
      </c>
      <c r="H563" s="1136"/>
      <c r="I563" s="1136"/>
      <c r="J563" s="1136" t="s">
        <v>854</v>
      </c>
      <c r="K563" s="637">
        <v>2012</v>
      </c>
      <c r="L563" s="922" t="s">
        <v>196</v>
      </c>
      <c r="M563" s="597"/>
      <c r="N563" s="637" t="s">
        <v>44</v>
      </c>
      <c r="O563" s="987"/>
      <c r="P563" s="987"/>
      <c r="Q563" s="1706"/>
      <c r="R563" s="1706"/>
      <c r="S563" s="1706"/>
      <c r="T563" s="1706"/>
      <c r="U563" s="1706"/>
      <c r="V563" s="1706"/>
      <c r="W563" s="1617">
        <v>43497</v>
      </c>
      <c r="X563" s="1617" t="s">
        <v>2493</v>
      </c>
      <c r="Y563" s="1939">
        <f ca="1">DATEDIF(L564,$Y$8,"Y")</f>
        <v>30</v>
      </c>
    </row>
    <row r="564" spans="1:25" ht="15" thickBot="1" x14ac:dyDescent="0.25">
      <c r="A564" s="869"/>
      <c r="B564" s="1522"/>
      <c r="C564" s="1495" t="s">
        <v>5249</v>
      </c>
      <c r="D564" s="1098" t="str">
        <f>SDM!F436</f>
        <v>01/02/2019</v>
      </c>
      <c r="E564" s="535" t="s">
        <v>5229</v>
      </c>
      <c r="F564" s="403"/>
      <c r="G564" s="403"/>
      <c r="H564" s="1103"/>
      <c r="I564" s="1103"/>
      <c r="J564" s="919" t="s">
        <v>74</v>
      </c>
      <c r="K564" s="1104"/>
      <c r="L564" s="1146">
        <v>32916</v>
      </c>
      <c r="M564" s="597"/>
      <c r="N564" s="1104" t="s">
        <v>49</v>
      </c>
      <c r="O564" s="987"/>
      <c r="P564" s="987"/>
      <c r="Q564" s="1706"/>
      <c r="R564" s="1706"/>
      <c r="S564" s="1706"/>
      <c r="T564" s="1706"/>
      <c r="U564" s="1706"/>
      <c r="V564" s="1706"/>
      <c r="W564" s="1617"/>
      <c r="X564" s="1617"/>
      <c r="Y564" s="1940"/>
    </row>
    <row r="565" spans="1:25" ht="14.25" x14ac:dyDescent="0.2">
      <c r="A565" s="636" t="s">
        <v>1035</v>
      </c>
      <c r="B565" s="857">
        <v>24</v>
      </c>
      <c r="C565" s="1093" t="s">
        <v>5244</v>
      </c>
      <c r="D565" s="1506" t="s">
        <v>2442</v>
      </c>
      <c r="E565" s="920" t="s">
        <v>4763</v>
      </c>
      <c r="F565" s="402">
        <f ca="1">DATEDIF(W565,$N$5,"Y")</f>
        <v>1</v>
      </c>
      <c r="G565" s="402">
        <f ca="1">DATEDIF(W565,$N$5,"YM")</f>
        <v>10</v>
      </c>
      <c r="H565" s="1136"/>
      <c r="I565" s="1136"/>
      <c r="J565" s="1136" t="s">
        <v>854</v>
      </c>
      <c r="K565" s="637">
        <v>2017</v>
      </c>
      <c r="L565" s="922" t="s">
        <v>107</v>
      </c>
      <c r="M565" s="597"/>
      <c r="N565" s="637" t="s">
        <v>44</v>
      </c>
      <c r="O565" s="987"/>
      <c r="P565" s="987"/>
      <c r="Q565" s="1706"/>
      <c r="R565" s="1706"/>
      <c r="S565" s="1706"/>
      <c r="T565" s="1706"/>
      <c r="U565" s="1706"/>
      <c r="V565" s="1706"/>
      <c r="W565" s="1617">
        <v>43497</v>
      </c>
      <c r="X565" s="1617" t="s">
        <v>2493</v>
      </c>
      <c r="Y565" s="1939">
        <f ca="1">DATEDIF(L566,$Y$8,"Y")</f>
        <v>26</v>
      </c>
    </row>
    <row r="566" spans="1:25" ht="15" thickBot="1" x14ac:dyDescent="0.25">
      <c r="A566" s="869"/>
      <c r="B566" s="1522"/>
      <c r="C566" s="1093" t="s">
        <v>5246</v>
      </c>
      <c r="D566" s="1098" t="str">
        <f>SDM!F437</f>
        <v>01/02/2019</v>
      </c>
      <c r="E566" s="535" t="s">
        <v>5229</v>
      </c>
      <c r="F566" s="403"/>
      <c r="G566" s="403"/>
      <c r="H566" s="1103"/>
      <c r="I566" s="1103"/>
      <c r="J566" s="919" t="s">
        <v>74</v>
      </c>
      <c r="K566" s="1104"/>
      <c r="L566" s="1146">
        <v>34640</v>
      </c>
      <c r="M566" s="597"/>
      <c r="N566" s="1104" t="s">
        <v>49</v>
      </c>
      <c r="O566" s="987"/>
      <c r="P566" s="987"/>
      <c r="Q566" s="1706"/>
      <c r="R566" s="1706"/>
      <c r="S566" s="1706"/>
      <c r="T566" s="1706"/>
      <c r="U566" s="1706"/>
      <c r="V566" s="1706"/>
      <c r="W566" s="1617"/>
      <c r="X566" s="1617"/>
      <c r="Y566" s="1940"/>
    </row>
    <row r="567" spans="1:25" ht="14.25" x14ac:dyDescent="0.2">
      <c r="A567" s="636" t="s">
        <v>1039</v>
      </c>
      <c r="B567" s="857">
        <v>25</v>
      </c>
      <c r="C567" s="1518" t="s">
        <v>5241</v>
      </c>
      <c r="D567" s="1506" t="s">
        <v>2442</v>
      </c>
      <c r="E567" s="920" t="s">
        <v>4763</v>
      </c>
      <c r="F567" s="402">
        <f ca="1">DATEDIF(W567,$N$5,"Y")</f>
        <v>1</v>
      </c>
      <c r="G567" s="402">
        <f ca="1">DATEDIF(W567,$N$5,"YM")</f>
        <v>10</v>
      </c>
      <c r="H567" s="1136"/>
      <c r="I567" s="1136"/>
      <c r="J567" s="1136" t="s">
        <v>854</v>
      </c>
      <c r="K567" s="637">
        <v>2013</v>
      </c>
      <c r="L567" s="922" t="s">
        <v>54</v>
      </c>
      <c r="M567" s="597"/>
      <c r="N567" s="637" t="s">
        <v>44</v>
      </c>
      <c r="O567" s="987"/>
      <c r="P567" s="987"/>
      <c r="Q567" s="1706"/>
      <c r="R567" s="1706"/>
      <c r="S567" s="1706"/>
      <c r="T567" s="1706"/>
      <c r="U567" s="1706"/>
      <c r="V567" s="1706"/>
      <c r="W567" s="1617">
        <v>43497</v>
      </c>
      <c r="X567" s="1617" t="s">
        <v>2493</v>
      </c>
      <c r="Y567" s="1939">
        <f ca="1">DATEDIF(L568,$Y$8,"Y")</f>
        <v>30</v>
      </c>
    </row>
    <row r="568" spans="1:25" ht="15" thickBot="1" x14ac:dyDescent="0.25">
      <c r="A568" s="869"/>
      <c r="B568" s="1522"/>
      <c r="C568" s="1093" t="s">
        <v>5243</v>
      </c>
      <c r="D568" s="1098" t="str">
        <f>SDM!F438</f>
        <v>01/02/2019</v>
      </c>
      <c r="E568" s="535" t="s">
        <v>5229</v>
      </c>
      <c r="F568" s="403"/>
      <c r="G568" s="403"/>
      <c r="H568" s="1103"/>
      <c r="I568" s="1103"/>
      <c r="J568" s="919" t="s">
        <v>74</v>
      </c>
      <c r="K568" s="1104"/>
      <c r="L568" s="1146">
        <v>32941</v>
      </c>
      <c r="M568" s="597"/>
      <c r="N568" s="1104" t="s">
        <v>49</v>
      </c>
      <c r="O568" s="987"/>
      <c r="P568" s="987"/>
      <c r="Q568" s="1706"/>
      <c r="R568" s="1706"/>
      <c r="S568" s="1706"/>
      <c r="T568" s="1706"/>
      <c r="U568" s="1706"/>
      <c r="V568" s="1706"/>
      <c r="W568" s="1617"/>
      <c r="X568" s="1617"/>
      <c r="Y568" s="1940"/>
    </row>
    <row r="569" spans="1:25" ht="14.25" x14ac:dyDescent="0.2">
      <c r="A569" s="636" t="s">
        <v>1045</v>
      </c>
      <c r="B569" s="857">
        <v>26</v>
      </c>
      <c r="C569" s="1472" t="s">
        <v>5238</v>
      </c>
      <c r="D569" s="1506" t="s">
        <v>2442</v>
      </c>
      <c r="E569" s="920" t="s">
        <v>4763</v>
      </c>
      <c r="F569" s="402">
        <f ca="1">DATEDIF(W569,$N$5,"Y")</f>
        <v>1</v>
      </c>
      <c r="G569" s="402">
        <f ca="1">DATEDIF(W569,$N$5,"YM")</f>
        <v>10</v>
      </c>
      <c r="H569" s="1136"/>
      <c r="I569" s="1136"/>
      <c r="J569" s="1136" t="s">
        <v>854</v>
      </c>
      <c r="K569" s="637">
        <v>2013</v>
      </c>
      <c r="L569" s="922" t="s">
        <v>107</v>
      </c>
      <c r="M569" s="597"/>
      <c r="N569" s="637" t="s">
        <v>44</v>
      </c>
      <c r="O569" s="987"/>
      <c r="P569" s="987"/>
      <c r="Q569" s="1706"/>
      <c r="R569" s="1706"/>
      <c r="S569" s="1706"/>
      <c r="T569" s="1706"/>
      <c r="U569" s="1706"/>
      <c r="V569" s="1706"/>
      <c r="W569" s="1617">
        <v>43497</v>
      </c>
      <c r="X569" s="1617" t="s">
        <v>2494</v>
      </c>
      <c r="Y569" s="1939">
        <f ca="1">DATEDIF(L570,$Y$8,"Y")</f>
        <v>29</v>
      </c>
    </row>
    <row r="570" spans="1:25" ht="15" thickBot="1" x14ac:dyDescent="0.25">
      <c r="A570" s="869"/>
      <c r="B570" s="1522"/>
      <c r="C570" s="1093" t="s">
        <v>5240</v>
      </c>
      <c r="D570" s="1098" t="str">
        <f>SDM!F439</f>
        <v>01/02/2019</v>
      </c>
      <c r="E570" s="535" t="s">
        <v>5229</v>
      </c>
      <c r="F570" s="403"/>
      <c r="G570" s="403"/>
      <c r="H570" s="1103"/>
      <c r="I570" s="1103"/>
      <c r="J570" s="919" t="s">
        <v>74</v>
      </c>
      <c r="K570" s="1104"/>
      <c r="L570" s="1146">
        <v>33474</v>
      </c>
      <c r="M570" s="597"/>
      <c r="N570" s="1104" t="s">
        <v>49</v>
      </c>
      <c r="O570" s="987"/>
      <c r="P570" s="987"/>
      <c r="Q570" s="1706"/>
      <c r="R570" s="1706"/>
      <c r="S570" s="1706"/>
      <c r="T570" s="1706"/>
      <c r="U570" s="1706"/>
      <c r="V570" s="1706"/>
      <c r="W570" s="1617"/>
      <c r="X570" s="1617"/>
      <c r="Y570" s="1940"/>
    </row>
    <row r="571" spans="1:25" ht="14.25" x14ac:dyDescent="0.2">
      <c r="A571" s="636" t="s">
        <v>1048</v>
      </c>
      <c r="B571" s="857">
        <v>27</v>
      </c>
      <c r="C571" s="1494" t="s">
        <v>5234</v>
      </c>
      <c r="D571" s="1506" t="s">
        <v>2442</v>
      </c>
      <c r="E571" s="920" t="s">
        <v>4763</v>
      </c>
      <c r="F571" s="402">
        <f ca="1">DATEDIF(W571,$N$5,"Y")</f>
        <v>1</v>
      </c>
      <c r="G571" s="402">
        <f ca="1">DATEDIF(W571,$N$5,"YM")</f>
        <v>10</v>
      </c>
      <c r="H571" s="1136"/>
      <c r="I571" s="1136"/>
      <c r="J571" s="1136" t="s">
        <v>854</v>
      </c>
      <c r="K571" s="637">
        <v>2016</v>
      </c>
      <c r="L571" s="922" t="s">
        <v>2122</v>
      </c>
      <c r="M571" s="597"/>
      <c r="N571" s="637" t="s">
        <v>44</v>
      </c>
      <c r="O571" s="987"/>
      <c r="P571" s="987"/>
      <c r="Q571" s="1706"/>
      <c r="R571" s="1706"/>
      <c r="S571" s="1706"/>
      <c r="T571" s="1706"/>
      <c r="U571" s="1706"/>
      <c r="V571" s="1706"/>
      <c r="W571" s="1617">
        <v>43497</v>
      </c>
      <c r="X571" s="1617" t="s">
        <v>2493</v>
      </c>
      <c r="Y571" s="1939">
        <f ca="1">DATEDIF(L572,$Y$8,"Y")</f>
        <v>27</v>
      </c>
    </row>
    <row r="572" spans="1:25" ht="15" thickBot="1" x14ac:dyDescent="0.25">
      <c r="A572" s="869"/>
      <c r="B572" s="1522"/>
      <c r="C572" s="1093" t="s">
        <v>5236</v>
      </c>
      <c r="D572" s="1098" t="str">
        <f>SDM!F440</f>
        <v>01/02/2019</v>
      </c>
      <c r="E572" s="535" t="s">
        <v>5229</v>
      </c>
      <c r="F572" s="403"/>
      <c r="G572" s="403"/>
      <c r="H572" s="1103"/>
      <c r="I572" s="1103"/>
      <c r="J572" s="919" t="s">
        <v>74</v>
      </c>
      <c r="K572" s="1104"/>
      <c r="L572" s="1146">
        <v>34270</v>
      </c>
      <c r="M572" s="597"/>
      <c r="N572" s="1104" t="s">
        <v>49</v>
      </c>
      <c r="O572" s="987"/>
      <c r="P572" s="987"/>
      <c r="Q572" s="1706"/>
      <c r="R572" s="1706"/>
      <c r="S572" s="1706"/>
      <c r="T572" s="1706"/>
      <c r="U572" s="1706"/>
      <c r="V572" s="1706"/>
      <c r="W572" s="1617"/>
      <c r="X572" s="1617"/>
      <c r="Y572" s="1940"/>
    </row>
    <row r="573" spans="1:25" ht="14.25" x14ac:dyDescent="0.2">
      <c r="A573" s="636" t="s">
        <v>1053</v>
      </c>
      <c r="B573" s="857">
        <v>28</v>
      </c>
      <c r="C573" s="1494" t="s">
        <v>5230</v>
      </c>
      <c r="D573" s="1506" t="s">
        <v>2442</v>
      </c>
      <c r="E573" s="920" t="s">
        <v>4763</v>
      </c>
      <c r="F573" s="402">
        <f ca="1">DATEDIF(W573,$N$5,"Y")</f>
        <v>1</v>
      </c>
      <c r="G573" s="402">
        <f ca="1">DATEDIF(W573,$N$5,"YM")</f>
        <v>10</v>
      </c>
      <c r="H573" s="1136"/>
      <c r="I573" s="1136"/>
      <c r="J573" s="1136" t="s">
        <v>854</v>
      </c>
      <c r="K573" s="637">
        <v>2017</v>
      </c>
      <c r="L573" s="922" t="s">
        <v>5237</v>
      </c>
      <c r="M573" s="597"/>
      <c r="N573" s="637" t="s">
        <v>44</v>
      </c>
      <c r="O573" s="987"/>
      <c r="P573" s="987"/>
      <c r="Q573" s="1706"/>
      <c r="R573" s="1706"/>
      <c r="S573" s="1706"/>
      <c r="T573" s="1706"/>
      <c r="U573" s="1706"/>
      <c r="V573" s="1706"/>
      <c r="W573" s="1617">
        <v>43497</v>
      </c>
      <c r="X573" s="1617" t="s">
        <v>2493</v>
      </c>
      <c r="Y573" s="1939">
        <f ca="1">DATEDIF(L574,$Y$8,"Y")</f>
        <v>27</v>
      </c>
    </row>
    <row r="574" spans="1:25" ht="15" thickBot="1" x14ac:dyDescent="0.25">
      <c r="A574" s="869"/>
      <c r="B574" s="1522"/>
      <c r="C574" s="1495" t="s">
        <v>5233</v>
      </c>
      <c r="D574" s="1098" t="str">
        <f>SDM!F441</f>
        <v>01/02/2019</v>
      </c>
      <c r="E574" s="535" t="s">
        <v>5229</v>
      </c>
      <c r="F574" s="403"/>
      <c r="G574" s="403"/>
      <c r="H574" s="1103"/>
      <c r="I574" s="1103"/>
      <c r="J574" s="919" t="s">
        <v>74</v>
      </c>
      <c r="K574" s="1104"/>
      <c r="L574" s="1146">
        <v>34069</v>
      </c>
      <c r="M574" s="597"/>
      <c r="N574" s="1104" t="s">
        <v>49</v>
      </c>
      <c r="O574" s="987"/>
      <c r="P574" s="987"/>
      <c r="Q574" s="1706"/>
      <c r="R574" s="1706"/>
      <c r="S574" s="1706"/>
      <c r="T574" s="1706"/>
      <c r="U574" s="1706"/>
      <c r="V574" s="1706"/>
      <c r="W574" s="1617"/>
      <c r="X574" s="1617"/>
      <c r="Y574" s="1940"/>
    </row>
    <row r="575" spans="1:25" ht="14.25" x14ac:dyDescent="0.2">
      <c r="A575" s="636" t="s">
        <v>1054</v>
      </c>
      <c r="B575" s="857">
        <v>29</v>
      </c>
      <c r="C575" s="1093" t="s">
        <v>5227</v>
      </c>
      <c r="D575" s="1506" t="s">
        <v>2442</v>
      </c>
      <c r="E575" s="920" t="s">
        <v>4763</v>
      </c>
      <c r="F575" s="402">
        <f ca="1">DATEDIF(W575,$N$5,"Y")</f>
        <v>1</v>
      </c>
      <c r="G575" s="402">
        <f ca="1">DATEDIF(W575,$N$5,"YM")</f>
        <v>10</v>
      </c>
      <c r="H575" s="1136"/>
      <c r="I575" s="1136"/>
      <c r="J575" s="1136" t="s">
        <v>854</v>
      </c>
      <c r="K575" s="637">
        <v>2017</v>
      </c>
      <c r="L575" s="922" t="s">
        <v>403</v>
      </c>
      <c r="M575" s="597"/>
      <c r="N575" s="637" t="s">
        <v>44</v>
      </c>
      <c r="O575" s="987"/>
      <c r="P575" s="987"/>
      <c r="Q575" s="1706"/>
      <c r="R575" s="1706"/>
      <c r="S575" s="1706"/>
      <c r="T575" s="1706"/>
      <c r="U575" s="1706"/>
      <c r="V575" s="1706"/>
      <c r="W575" s="1617">
        <v>43497</v>
      </c>
      <c r="X575" s="1617" t="s">
        <v>2493</v>
      </c>
      <c r="Y575" s="1939">
        <f ca="1">DATEDIF(L576,$Y$8,"Y")</f>
        <v>27</v>
      </c>
    </row>
    <row r="576" spans="1:25" ht="15" thickBot="1" x14ac:dyDescent="0.25">
      <c r="A576" s="869"/>
      <c r="B576" s="1522"/>
      <c r="C576" s="1495" t="s">
        <v>5232</v>
      </c>
      <c r="D576" s="1098" t="str">
        <f>SDM!F442</f>
        <v>01/02/2019</v>
      </c>
      <c r="E576" s="535" t="s">
        <v>5229</v>
      </c>
      <c r="F576" s="403"/>
      <c r="G576" s="403"/>
      <c r="H576" s="1103"/>
      <c r="I576" s="1103"/>
      <c r="J576" s="919" t="s">
        <v>74</v>
      </c>
      <c r="K576" s="1104"/>
      <c r="L576" s="1146">
        <v>34280</v>
      </c>
      <c r="M576" s="597"/>
      <c r="N576" s="1104" t="s">
        <v>49</v>
      </c>
      <c r="O576" s="987"/>
      <c r="P576" s="987"/>
      <c r="Q576" s="1706"/>
      <c r="R576" s="1706"/>
      <c r="S576" s="1706"/>
      <c r="T576" s="1706"/>
      <c r="U576" s="1706"/>
      <c r="V576" s="1706"/>
      <c r="W576" s="1617"/>
      <c r="X576" s="1617"/>
      <c r="Y576" s="1940"/>
    </row>
    <row r="577" spans="1:25" ht="14.25" x14ac:dyDescent="0.2">
      <c r="A577" s="636" t="s">
        <v>1058</v>
      </c>
      <c r="B577" s="857">
        <v>30</v>
      </c>
      <c r="C577" s="1093" t="s">
        <v>5090</v>
      </c>
      <c r="D577" s="1506" t="s">
        <v>2442</v>
      </c>
      <c r="E577" s="920" t="s">
        <v>4763</v>
      </c>
      <c r="F577" s="402">
        <f ca="1">DATEDIF(W577,$N$5,"Y")</f>
        <v>1</v>
      </c>
      <c r="G577" s="402">
        <f ca="1">DATEDIF(W577,$N$5,"YM")</f>
        <v>10</v>
      </c>
      <c r="H577" s="1136"/>
      <c r="I577" s="1136"/>
      <c r="J577" s="1136" t="s">
        <v>854</v>
      </c>
      <c r="K577" s="637">
        <v>2014</v>
      </c>
      <c r="L577" s="922" t="s">
        <v>54</v>
      </c>
      <c r="M577" s="597"/>
      <c r="N577" s="637" t="s">
        <v>44</v>
      </c>
      <c r="O577" s="987"/>
      <c r="P577" s="987"/>
      <c r="Q577" s="1706"/>
      <c r="R577" s="1706"/>
      <c r="S577" s="1706"/>
      <c r="T577" s="1706"/>
      <c r="U577" s="1706"/>
      <c r="V577" s="1706"/>
      <c r="W577" s="1617">
        <v>43497</v>
      </c>
      <c r="X577" s="1617" t="s">
        <v>2493</v>
      </c>
      <c r="Y577" s="1939">
        <f ca="1">DATEDIF(L578,$Y$8,"Y")</f>
        <v>33</v>
      </c>
    </row>
    <row r="578" spans="1:25" ht="15" thickBot="1" x14ac:dyDescent="0.25">
      <c r="A578" s="869"/>
      <c r="B578" s="1522"/>
      <c r="C578" s="1495" t="s">
        <v>5226</v>
      </c>
      <c r="D578" s="1098" t="str">
        <f>SDM!F443</f>
        <v>01/02/2019</v>
      </c>
      <c r="E578" s="535" t="s">
        <v>5229</v>
      </c>
      <c r="F578" s="403"/>
      <c r="G578" s="403"/>
      <c r="H578" s="1103"/>
      <c r="I578" s="1103"/>
      <c r="J578" s="1145" t="s">
        <v>74</v>
      </c>
      <c r="K578" s="1104"/>
      <c r="L578" s="1146">
        <v>31884</v>
      </c>
      <c r="M578" s="597"/>
      <c r="N578" s="1104" t="s">
        <v>49</v>
      </c>
      <c r="O578" s="987"/>
      <c r="P578" s="987"/>
      <c r="Q578" s="1706"/>
      <c r="R578" s="1706"/>
      <c r="S578" s="1706"/>
      <c r="T578" s="1706"/>
      <c r="U578" s="1706"/>
      <c r="V578" s="1706"/>
      <c r="W578" s="1617"/>
      <c r="X578" s="1617"/>
      <c r="Y578" s="1940"/>
    </row>
    <row r="579" spans="1:25" ht="14.25" x14ac:dyDescent="0.2">
      <c r="A579" s="636" t="s">
        <v>5718</v>
      </c>
      <c r="B579" s="857">
        <v>31</v>
      </c>
      <c r="C579" s="923" t="s">
        <v>4930</v>
      </c>
      <c r="D579" s="1506" t="s">
        <v>2442</v>
      </c>
      <c r="E579" s="1139" t="s">
        <v>5034</v>
      </c>
      <c r="F579" s="402">
        <f ca="1">DATEDIF(W579,$N$5,"Y")</f>
        <v>13</v>
      </c>
      <c r="G579" s="402">
        <f ca="1">DATEDIF(W579,$N$5,"YM")</f>
        <v>11</v>
      </c>
      <c r="H579" s="592" t="s">
        <v>40</v>
      </c>
      <c r="I579" s="516"/>
      <c r="J579" s="884" t="s">
        <v>1036</v>
      </c>
      <c r="K579" s="422" t="s">
        <v>4691</v>
      </c>
      <c r="L579" s="885" t="s">
        <v>88</v>
      </c>
      <c r="M579" s="521"/>
      <c r="N579" s="637" t="s">
        <v>44</v>
      </c>
      <c r="O579" s="987" t="s">
        <v>291</v>
      </c>
      <c r="P579" s="987"/>
      <c r="Q579" s="1709" t="s">
        <v>4193</v>
      </c>
      <c r="R579" s="1709" t="s">
        <v>50</v>
      </c>
      <c r="S579" s="1709" t="s">
        <v>4194</v>
      </c>
      <c r="T579" s="1709" t="s">
        <v>4195</v>
      </c>
      <c r="U579" s="1709"/>
      <c r="V579" s="1709" t="s">
        <v>4196</v>
      </c>
      <c r="W579" s="1477">
        <v>39083</v>
      </c>
      <c r="X579" s="1617" t="s">
        <v>2494</v>
      </c>
      <c r="Y579" s="1939">
        <f ca="1">DATEDIF(L580,$Y$8,"Y")</f>
        <v>52</v>
      </c>
    </row>
    <row r="580" spans="1:25" ht="15" thickBot="1" x14ac:dyDescent="0.25">
      <c r="A580" s="869"/>
      <c r="B580" s="1522"/>
      <c r="C580" s="1516" t="s">
        <v>1037</v>
      </c>
      <c r="D580" s="1505" t="str">
        <f>SDM!F78</f>
        <v>01/04/2019</v>
      </c>
      <c r="E580" s="1147" t="s">
        <v>1038</v>
      </c>
      <c r="F580" s="403"/>
      <c r="G580" s="403"/>
      <c r="H580" s="1148"/>
      <c r="I580" s="1149"/>
      <c r="J580" s="1150" t="s">
        <v>855</v>
      </c>
      <c r="K580" s="1151"/>
      <c r="L580" s="1152">
        <v>24912</v>
      </c>
      <c r="M580" s="1153"/>
      <c r="N580" s="890" t="s">
        <v>49</v>
      </c>
      <c r="O580" s="987" t="s">
        <v>297</v>
      </c>
      <c r="P580" s="987"/>
      <c r="Q580" s="1711"/>
      <c r="R580" s="1711"/>
      <c r="S580" s="1711"/>
      <c r="T580" s="1711"/>
      <c r="U580" s="1711"/>
      <c r="V580" s="1711"/>
      <c r="W580" s="1477"/>
      <c r="X580" s="1617"/>
      <c r="Y580" s="1940"/>
    </row>
    <row r="581" spans="1:25" s="726" customFormat="1" ht="14.25" x14ac:dyDescent="0.2">
      <c r="A581" s="636" t="s">
        <v>1061</v>
      </c>
      <c r="B581" s="857">
        <v>33</v>
      </c>
      <c r="C581" s="717" t="s">
        <v>5568</v>
      </c>
      <c r="D581" s="1506" t="s">
        <v>2442</v>
      </c>
      <c r="E581" s="1742" t="s">
        <v>5567</v>
      </c>
      <c r="F581" s="402">
        <f ca="1">DATEDIF(W581,$N$5,"Y")</f>
        <v>9</v>
      </c>
      <c r="G581" s="402">
        <f ca="1">DATEDIF(W581,$N$5,"YM")</f>
        <v>11</v>
      </c>
      <c r="H581" s="1136"/>
      <c r="I581" s="1155"/>
      <c r="J581" s="1157" t="s">
        <v>461</v>
      </c>
      <c r="K581" s="706">
        <v>2004</v>
      </c>
      <c r="L581" s="736" t="s">
        <v>54</v>
      </c>
      <c r="M581" s="1155"/>
      <c r="N581" s="1128" t="s">
        <v>44</v>
      </c>
      <c r="O581" s="987"/>
      <c r="P581" s="1580"/>
      <c r="Q581" s="968"/>
      <c r="R581" s="968"/>
      <c r="S581" s="968"/>
      <c r="T581" s="968"/>
      <c r="U581" s="968"/>
      <c r="V581" s="522"/>
      <c r="W581" s="1694">
        <v>40544</v>
      </c>
      <c r="X581" s="1695" t="s">
        <v>2494</v>
      </c>
      <c r="Y581" s="1939">
        <f ca="1">DATEDIF(L582,$Y$8,"Y")</f>
        <v>37</v>
      </c>
    </row>
    <row r="582" spans="1:25" s="726" customFormat="1" ht="15" thickBot="1" x14ac:dyDescent="0.25">
      <c r="A582" s="869"/>
      <c r="B582" s="1522"/>
      <c r="C582" s="1743" t="s">
        <v>5579</v>
      </c>
      <c r="D582" s="922" t="str">
        <f>SDM!F168</f>
        <v>01/04/2018</v>
      </c>
      <c r="E582" s="1744" t="s">
        <v>5593</v>
      </c>
      <c r="F582" s="403"/>
      <c r="G582" s="403"/>
      <c r="H582" s="1065"/>
      <c r="I582" s="904"/>
      <c r="J582" s="1159" t="s">
        <v>887</v>
      </c>
      <c r="K582" s="1619"/>
      <c r="L582" s="579" t="s">
        <v>5585</v>
      </c>
      <c r="M582" s="904"/>
      <c r="N582" s="637" t="s">
        <v>49</v>
      </c>
      <c r="O582" s="987"/>
      <c r="P582" s="1580"/>
      <c r="Q582" s="968"/>
      <c r="R582" s="968"/>
      <c r="S582" s="968"/>
      <c r="T582" s="968"/>
      <c r="U582" s="968"/>
      <c r="V582" s="522"/>
      <c r="W582" s="1695"/>
      <c r="X582" s="1695"/>
      <c r="Y582" s="1940"/>
    </row>
    <row r="583" spans="1:25" s="726" customFormat="1" ht="14.25" x14ac:dyDescent="0.2">
      <c r="A583" s="636" t="s">
        <v>1065</v>
      </c>
      <c r="B583" s="857">
        <v>34</v>
      </c>
      <c r="C583" s="717" t="s">
        <v>5594</v>
      </c>
      <c r="D583" s="1506" t="s">
        <v>2442</v>
      </c>
      <c r="E583" s="1742" t="s">
        <v>5567</v>
      </c>
      <c r="F583" s="402">
        <f ca="1">DATEDIF(W583,$N$5,"Y")</f>
        <v>9</v>
      </c>
      <c r="G583" s="402">
        <f ca="1">DATEDIF(W583,$N$5,"YM")</f>
        <v>11</v>
      </c>
      <c r="H583" s="1136"/>
      <c r="I583" s="1155"/>
      <c r="J583" s="1157" t="s">
        <v>461</v>
      </c>
      <c r="K583" s="706">
        <v>2008</v>
      </c>
      <c r="L583" s="736" t="s">
        <v>88</v>
      </c>
      <c r="M583" s="1155"/>
      <c r="N583" s="1128" t="s">
        <v>44</v>
      </c>
      <c r="O583" s="987"/>
      <c r="P583" s="1580"/>
      <c r="Q583" s="968"/>
      <c r="R583" s="968"/>
      <c r="S583" s="968"/>
      <c r="T583" s="968"/>
      <c r="U583" s="968"/>
      <c r="V583" s="522"/>
      <c r="W583" s="1694">
        <v>40544</v>
      </c>
      <c r="X583" s="1695" t="s">
        <v>2493</v>
      </c>
      <c r="Y583" s="1939">
        <f ca="1">DATEDIF(L584,$Y$8,"Y")</f>
        <v>35</v>
      </c>
    </row>
    <row r="584" spans="1:25" s="726" customFormat="1" ht="15" thickBot="1" x14ac:dyDescent="0.25">
      <c r="A584" s="869"/>
      <c r="B584" s="1522"/>
      <c r="C584" s="1743" t="s">
        <v>5580</v>
      </c>
      <c r="D584" s="922" t="str">
        <f>SDM!F169</f>
        <v>01/04/2018</v>
      </c>
      <c r="E584" s="1744" t="s">
        <v>5593</v>
      </c>
      <c r="F584" s="403"/>
      <c r="G584" s="403"/>
      <c r="H584" s="1065"/>
      <c r="I584" s="904"/>
      <c r="J584" s="1159" t="s">
        <v>887</v>
      </c>
      <c r="K584" s="1619"/>
      <c r="L584" s="579" t="s">
        <v>5587</v>
      </c>
      <c r="M584" s="904"/>
      <c r="N584" s="637" t="s">
        <v>49</v>
      </c>
      <c r="O584" s="987"/>
      <c r="P584" s="1580"/>
      <c r="Q584" s="968"/>
      <c r="R584" s="968"/>
      <c r="S584" s="968"/>
      <c r="T584" s="968"/>
      <c r="U584" s="968"/>
      <c r="V584" s="522"/>
      <c r="W584" s="1695"/>
      <c r="X584" s="1695"/>
      <c r="Y584" s="1940"/>
    </row>
    <row r="585" spans="1:25" s="726" customFormat="1" ht="14.25" x14ac:dyDescent="0.2">
      <c r="A585" s="636" t="s">
        <v>1069</v>
      </c>
      <c r="B585" s="857">
        <v>35</v>
      </c>
      <c r="C585" s="717" t="s">
        <v>5566</v>
      </c>
      <c r="D585" s="1506" t="s">
        <v>2442</v>
      </c>
      <c r="E585" s="1742" t="s">
        <v>943</v>
      </c>
      <c r="F585" s="402">
        <f ca="1">DATEDIF(W585,$N$5,"Y")</f>
        <v>9</v>
      </c>
      <c r="G585" s="402">
        <f ca="1">DATEDIF(W585,$N$5,"YM")</f>
        <v>11</v>
      </c>
      <c r="H585" s="1136"/>
      <c r="I585" s="1155"/>
      <c r="J585" s="1157" t="s">
        <v>121</v>
      </c>
      <c r="K585" s="706">
        <v>2010</v>
      </c>
      <c r="L585" s="736" t="s">
        <v>5186</v>
      </c>
      <c r="M585" s="1155"/>
      <c r="N585" s="1128" t="s">
        <v>44</v>
      </c>
      <c r="O585" s="987"/>
      <c r="P585" s="1580"/>
      <c r="Q585" s="968"/>
      <c r="R585" s="968"/>
      <c r="S585" s="968"/>
      <c r="T585" s="968"/>
      <c r="U585" s="968"/>
      <c r="V585" s="522"/>
      <c r="W585" s="1694">
        <v>40544</v>
      </c>
      <c r="X585" s="1695" t="s">
        <v>2494</v>
      </c>
      <c r="Y585" s="1939">
        <f ca="1">DATEDIF(L586,$Y$8,"Y")</f>
        <v>32</v>
      </c>
    </row>
    <row r="586" spans="1:25" s="726" customFormat="1" ht="15" thickBot="1" x14ac:dyDescent="0.25">
      <c r="A586" s="869"/>
      <c r="B586" s="1522"/>
      <c r="C586" s="1743" t="s">
        <v>5581</v>
      </c>
      <c r="D586" s="922" t="str">
        <f>SDM!F478</f>
        <v>01/04/2019</v>
      </c>
      <c r="E586" s="1696" t="s">
        <v>5595</v>
      </c>
      <c r="F586" s="403"/>
      <c r="G586" s="403"/>
      <c r="H586" s="1065"/>
      <c r="I586" s="904"/>
      <c r="J586" s="1159" t="s">
        <v>887</v>
      </c>
      <c r="K586" s="1619"/>
      <c r="L586" s="579" t="s">
        <v>5588</v>
      </c>
      <c r="M586" s="904"/>
      <c r="N586" s="637" t="s">
        <v>49</v>
      </c>
      <c r="O586" s="987"/>
      <c r="P586" s="1580"/>
      <c r="Q586" s="968"/>
      <c r="R586" s="968"/>
      <c r="S586" s="968"/>
      <c r="T586" s="968"/>
      <c r="U586" s="968"/>
      <c r="V586" s="522"/>
      <c r="W586" s="1695"/>
      <c r="X586" s="1695"/>
      <c r="Y586" s="1940"/>
    </row>
    <row r="587" spans="1:25" s="726" customFormat="1" ht="14.25" x14ac:dyDescent="0.2">
      <c r="A587" s="636" t="s">
        <v>1072</v>
      </c>
      <c r="B587" s="857">
        <v>36</v>
      </c>
      <c r="C587" s="717" t="s">
        <v>5577</v>
      </c>
      <c r="D587" s="1506" t="s">
        <v>2442</v>
      </c>
      <c r="E587" s="1742" t="s">
        <v>943</v>
      </c>
      <c r="F587" s="402">
        <f ca="1">DATEDIF(W587,$N$5,"Y")</f>
        <v>9</v>
      </c>
      <c r="G587" s="402">
        <f ca="1">DATEDIF(W587,$N$5,"YM")</f>
        <v>11</v>
      </c>
      <c r="H587" s="1136"/>
      <c r="I587" s="1155"/>
      <c r="J587" s="1157" t="s">
        <v>121</v>
      </c>
      <c r="K587" s="706">
        <v>2008</v>
      </c>
      <c r="L587" s="736" t="s">
        <v>82</v>
      </c>
      <c r="M587" s="1155"/>
      <c r="N587" s="1128" t="s">
        <v>44</v>
      </c>
      <c r="O587" s="987"/>
      <c r="P587" s="1580"/>
      <c r="Q587" s="968"/>
      <c r="R587" s="968"/>
      <c r="S587" s="968"/>
      <c r="T587" s="968"/>
      <c r="U587" s="968"/>
      <c r="V587" s="522"/>
      <c r="W587" s="1694">
        <v>40544</v>
      </c>
      <c r="X587" s="1695" t="s">
        <v>2493</v>
      </c>
      <c r="Y587" s="1939">
        <f ca="1">DATEDIF(L588,$Y$8,"Y")</f>
        <v>33</v>
      </c>
    </row>
    <row r="588" spans="1:25" s="726" customFormat="1" ht="15" thickBot="1" x14ac:dyDescent="0.25">
      <c r="A588" s="869"/>
      <c r="B588" s="1522"/>
      <c r="C588" s="923" t="s">
        <v>5582</v>
      </c>
      <c r="D588" s="922" t="str">
        <f>SDM!F479</f>
        <v>01/04/2018</v>
      </c>
      <c r="E588" s="1744" t="s">
        <v>5592</v>
      </c>
      <c r="F588" s="403"/>
      <c r="G588" s="403"/>
      <c r="H588" s="1065"/>
      <c r="I588" s="904"/>
      <c r="J588" s="1159" t="s">
        <v>887</v>
      </c>
      <c r="K588" s="1619"/>
      <c r="L588" s="579" t="s">
        <v>5589</v>
      </c>
      <c r="M588" s="904"/>
      <c r="N588" s="637" t="s">
        <v>49</v>
      </c>
      <c r="O588" s="987"/>
      <c r="P588" s="1580"/>
      <c r="Q588" s="968"/>
      <c r="R588" s="968"/>
      <c r="S588" s="968"/>
      <c r="T588" s="968"/>
      <c r="U588" s="968"/>
      <c r="V588" s="522"/>
      <c r="W588" s="1695"/>
      <c r="X588" s="1695"/>
      <c r="Y588" s="1940"/>
    </row>
    <row r="589" spans="1:25" s="726" customFormat="1" ht="14.25" x14ac:dyDescent="0.2">
      <c r="A589" s="636" t="s">
        <v>1076</v>
      </c>
      <c r="B589" s="857">
        <v>37</v>
      </c>
      <c r="C589" s="1745" t="s">
        <v>5563</v>
      </c>
      <c r="D589" s="1506" t="s">
        <v>2442</v>
      </c>
      <c r="E589" s="1742" t="s">
        <v>5644</v>
      </c>
      <c r="F589" s="402">
        <f ca="1">DATEDIF(W589,$N$5,"Y")</f>
        <v>9</v>
      </c>
      <c r="G589" s="402">
        <f ca="1">DATEDIF(W589,$N$5,"YM")</f>
        <v>11</v>
      </c>
      <c r="H589" s="1136"/>
      <c r="I589" s="1155"/>
      <c r="J589" s="1157" t="s">
        <v>1121</v>
      </c>
      <c r="K589" s="706">
        <v>2005</v>
      </c>
      <c r="L589" s="736" t="s">
        <v>88</v>
      </c>
      <c r="M589" s="1155"/>
      <c r="N589" s="1128" t="s">
        <v>44</v>
      </c>
      <c r="O589" s="987"/>
      <c r="P589" s="1580"/>
      <c r="Q589" s="968"/>
      <c r="R589" s="968"/>
      <c r="S589" s="968"/>
      <c r="T589" s="968"/>
      <c r="U589" s="968"/>
      <c r="V589" s="522"/>
      <c r="W589" s="1694">
        <v>40544</v>
      </c>
      <c r="X589" s="1695" t="s">
        <v>2493</v>
      </c>
      <c r="Y589" s="1939">
        <f ca="1">DATEDIF(L590,$Y$8,"Y")</f>
        <v>35</v>
      </c>
    </row>
    <row r="590" spans="1:25" s="726" customFormat="1" ht="15" thickBot="1" x14ac:dyDescent="0.25">
      <c r="A590" s="869"/>
      <c r="B590" s="1522"/>
      <c r="C590" s="1743" t="s">
        <v>5583</v>
      </c>
      <c r="D590" s="922" t="str">
        <f>SDM!F493</f>
        <v>01/04/2017</v>
      </c>
      <c r="E590" s="1744" t="s">
        <v>5517</v>
      </c>
      <c r="F590" s="403"/>
      <c r="G590" s="403"/>
      <c r="H590" s="1065"/>
      <c r="I590" s="904"/>
      <c r="J590" s="1159" t="s">
        <v>887</v>
      </c>
      <c r="K590" s="1619"/>
      <c r="L590" s="579" t="s">
        <v>5590</v>
      </c>
      <c r="M590" s="904"/>
      <c r="N590" s="637" t="s">
        <v>49</v>
      </c>
      <c r="O590" s="987"/>
      <c r="P590" s="1580"/>
      <c r="Q590" s="968"/>
      <c r="R590" s="968"/>
      <c r="S590" s="968"/>
      <c r="T590" s="968"/>
      <c r="U590" s="968"/>
      <c r="V590" s="522"/>
      <c r="W590" s="1695"/>
      <c r="X590" s="1695"/>
      <c r="Y590" s="1940"/>
    </row>
    <row r="591" spans="1:25" s="726" customFormat="1" ht="14.25" x14ac:dyDescent="0.2">
      <c r="A591" s="636" t="s">
        <v>1080</v>
      </c>
      <c r="B591" s="857">
        <v>38</v>
      </c>
      <c r="C591" s="1745" t="s">
        <v>5572</v>
      </c>
      <c r="D591" s="1506" t="s">
        <v>2442</v>
      </c>
      <c r="E591" s="1742" t="s">
        <v>5644</v>
      </c>
      <c r="F591" s="402">
        <f ca="1">DATEDIF(W591,$N$5,"Y")</f>
        <v>10</v>
      </c>
      <c r="G591" s="402">
        <f ca="1">DATEDIF(W591,$N$5,"YM")</f>
        <v>11</v>
      </c>
      <c r="H591" s="1136"/>
      <c r="I591" s="1155"/>
      <c r="J591" s="1157" t="s">
        <v>1121</v>
      </c>
      <c r="K591" s="706">
        <v>2009</v>
      </c>
      <c r="L591" s="736" t="s">
        <v>76</v>
      </c>
      <c r="M591" s="1155"/>
      <c r="N591" s="1128" t="s">
        <v>44</v>
      </c>
      <c r="O591" s="987"/>
      <c r="P591" s="1580"/>
      <c r="Q591" s="968"/>
      <c r="R591" s="968"/>
      <c r="S591" s="968"/>
      <c r="T591" s="968"/>
      <c r="U591" s="968"/>
      <c r="V591" s="522"/>
      <c r="W591" s="1694">
        <v>40179</v>
      </c>
      <c r="X591" s="1695" t="s">
        <v>2493</v>
      </c>
      <c r="Y591" s="1939">
        <f ca="1">DATEDIF(L592,$Y$8,"Y")</f>
        <v>31</v>
      </c>
    </row>
    <row r="592" spans="1:25" s="726" customFormat="1" ht="15" thickBot="1" x14ac:dyDescent="0.25">
      <c r="A592" s="869"/>
      <c r="B592" s="1522"/>
      <c r="C592" s="1743" t="s">
        <v>5584</v>
      </c>
      <c r="D592" s="922" t="str">
        <f>SDM!F494</f>
        <v>01/04/2017</v>
      </c>
      <c r="E592" s="1744" t="s">
        <v>5517</v>
      </c>
      <c r="F592" s="403"/>
      <c r="G592" s="403"/>
      <c r="H592" s="1065"/>
      <c r="I592" s="904"/>
      <c r="J592" s="1159" t="s">
        <v>887</v>
      </c>
      <c r="K592" s="1619"/>
      <c r="L592" s="579" t="s">
        <v>5591</v>
      </c>
      <c r="M592" s="904"/>
      <c r="N592" s="637" t="s">
        <v>49</v>
      </c>
      <c r="O592" s="987"/>
      <c r="P592" s="1580"/>
      <c r="Q592" s="968"/>
      <c r="R592" s="968"/>
      <c r="S592" s="968"/>
      <c r="T592" s="968"/>
      <c r="U592" s="968"/>
      <c r="V592" s="522"/>
      <c r="W592" s="1695"/>
      <c r="X592" s="1695"/>
      <c r="Y592" s="1940"/>
    </row>
    <row r="593" spans="1:25" s="805" customFormat="1" ht="14.25" x14ac:dyDescent="0.2">
      <c r="A593" s="636" t="s">
        <v>1084</v>
      </c>
      <c r="B593" s="857">
        <v>39</v>
      </c>
      <c r="C593" s="1515" t="s">
        <v>1040</v>
      </c>
      <c r="D593" s="1506" t="s">
        <v>2442</v>
      </c>
      <c r="E593" s="587" t="s">
        <v>1041</v>
      </c>
      <c r="F593" s="402">
        <f ca="1">DATEDIF(W593,$N$5,"Y")</f>
        <v>13</v>
      </c>
      <c r="G593" s="402">
        <f ca="1">DATEDIF(W593,$N$5,"YM")</f>
        <v>11</v>
      </c>
      <c r="H593" s="574" t="s">
        <v>40</v>
      </c>
      <c r="I593" s="504"/>
      <c r="J593" s="1157" t="s">
        <v>1042</v>
      </c>
      <c r="K593" s="1659" t="s">
        <v>4690</v>
      </c>
      <c r="L593" s="571" t="s">
        <v>1043</v>
      </c>
      <c r="M593" s="1113"/>
      <c r="N593" s="443" t="s">
        <v>44</v>
      </c>
      <c r="O593" s="987" t="s">
        <v>301</v>
      </c>
      <c r="P593" s="987"/>
      <c r="Q593" s="1724" t="s">
        <v>4854</v>
      </c>
      <c r="R593" s="1724" t="s">
        <v>50</v>
      </c>
      <c r="S593" s="1724" t="s">
        <v>4851</v>
      </c>
      <c r="T593" s="1746" t="s">
        <v>4852</v>
      </c>
      <c r="U593" s="1724" t="s">
        <v>4872</v>
      </c>
      <c r="V593" s="518" t="s">
        <v>4853</v>
      </c>
      <c r="W593" s="1477">
        <v>39083</v>
      </c>
      <c r="X593" s="1617" t="s">
        <v>2493</v>
      </c>
      <c r="Y593" s="1939">
        <f ca="1">DATEDIF(L594,$Y$8,"Y")</f>
        <v>49</v>
      </c>
    </row>
    <row r="594" spans="1:25" s="805" customFormat="1" ht="15" thickBot="1" x14ac:dyDescent="0.25">
      <c r="A594" s="869"/>
      <c r="B594" s="1522"/>
      <c r="C594" s="1495" t="s">
        <v>1044</v>
      </c>
      <c r="D594" s="1505" t="str">
        <f>SDM!F72</f>
        <v>01/04/2020</v>
      </c>
      <c r="E594" s="1158" t="s">
        <v>330</v>
      </c>
      <c r="F594" s="403"/>
      <c r="G594" s="403"/>
      <c r="H594" s="1122"/>
      <c r="I594" s="1114"/>
      <c r="J594" s="1159" t="s">
        <v>887</v>
      </c>
      <c r="K594" s="1660"/>
      <c r="L594" s="1112">
        <v>25946</v>
      </c>
      <c r="M594" s="1116"/>
      <c r="N594" s="890" t="s">
        <v>49</v>
      </c>
      <c r="O594" s="987" t="s">
        <v>305</v>
      </c>
      <c r="P594" s="987"/>
      <c r="Q594" s="780"/>
      <c r="R594" s="1746"/>
      <c r="S594" s="780"/>
      <c r="T594" s="780"/>
      <c r="U594" s="780"/>
      <c r="V594" s="1900"/>
      <c r="W594" s="1477"/>
      <c r="X594" s="1617"/>
      <c r="Y594" s="1940"/>
    </row>
    <row r="595" spans="1:25" s="805" customFormat="1" ht="14.25" x14ac:dyDescent="0.2">
      <c r="A595" s="636" t="s">
        <v>1088</v>
      </c>
      <c r="B595" s="857">
        <v>40</v>
      </c>
      <c r="C595" s="1515" t="s">
        <v>1085</v>
      </c>
      <c r="D595" s="1506" t="s">
        <v>2442</v>
      </c>
      <c r="E595" s="553" t="s">
        <v>5609</v>
      </c>
      <c r="F595" s="402">
        <f ca="1">DATEDIF(W595,$N$5,"Y")</f>
        <v>6</v>
      </c>
      <c r="G595" s="402">
        <f ca="1">DATEDIF(W595,$N$5,"YM")</f>
        <v>10</v>
      </c>
      <c r="H595" s="594"/>
      <c r="I595" s="588"/>
      <c r="J595" s="1157" t="s">
        <v>1086</v>
      </c>
      <c r="K595" s="1156" t="s">
        <v>2453</v>
      </c>
      <c r="L595" s="1160" t="s">
        <v>43</v>
      </c>
      <c r="M595" s="505"/>
      <c r="N595" s="443" t="s">
        <v>44</v>
      </c>
      <c r="O595" s="987" t="s">
        <v>93</v>
      </c>
      <c r="P595" s="987"/>
      <c r="Q595" s="1717" t="s">
        <v>4217</v>
      </c>
      <c r="R595" s="1717" t="s">
        <v>50</v>
      </c>
      <c r="S595" s="1717" t="s">
        <v>4218</v>
      </c>
      <c r="T595" s="1717" t="s">
        <v>4219</v>
      </c>
      <c r="U595" s="1717"/>
      <c r="V595" s="1717" t="s">
        <v>4220</v>
      </c>
      <c r="W595" s="1477">
        <v>41671</v>
      </c>
      <c r="X595" s="1617" t="s">
        <v>2493</v>
      </c>
      <c r="Y595" s="1939">
        <f ca="1">DATEDIF(L596,$Y$8,"Y")</f>
        <v>31</v>
      </c>
    </row>
    <row r="596" spans="1:25" ht="15" thickBot="1" x14ac:dyDescent="0.25">
      <c r="A596" s="869"/>
      <c r="B596" s="1522"/>
      <c r="C596" s="1495" t="s">
        <v>1087</v>
      </c>
      <c r="D596" s="1505" t="str">
        <f>SDM!F213</f>
        <v>01/04/2020</v>
      </c>
      <c r="E596" s="1578" t="s">
        <v>5511</v>
      </c>
      <c r="F596" s="403"/>
      <c r="G596" s="403"/>
      <c r="H596" s="1133"/>
      <c r="I596" s="1134"/>
      <c r="J596" s="1159" t="s">
        <v>887</v>
      </c>
      <c r="K596" s="1161"/>
      <c r="L596" s="1163">
        <v>32772</v>
      </c>
      <c r="M596" s="1024"/>
      <c r="N596" s="890" t="s">
        <v>49</v>
      </c>
      <c r="O596" s="987" t="s">
        <v>39</v>
      </c>
      <c r="P596" s="987"/>
      <c r="Q596" s="1711"/>
      <c r="R596" s="1711"/>
      <c r="S596" s="1711"/>
      <c r="T596" s="1711"/>
      <c r="U596" s="1711"/>
      <c r="V596" s="1711"/>
      <c r="W596" s="1477"/>
      <c r="X596" s="1617"/>
      <c r="Y596" s="1940"/>
    </row>
    <row r="597" spans="1:25" s="805" customFormat="1" ht="14.25" x14ac:dyDescent="0.2">
      <c r="A597" s="636" t="s">
        <v>1090</v>
      </c>
      <c r="B597" s="857">
        <v>41</v>
      </c>
      <c r="C597" s="1515" t="s">
        <v>1062</v>
      </c>
      <c r="D597" s="1506" t="s">
        <v>2442</v>
      </c>
      <c r="E597" s="553" t="s">
        <v>943</v>
      </c>
      <c r="F597" s="402">
        <f ca="1">DATEDIF(W597,$N$5,"Y")</f>
        <v>6</v>
      </c>
      <c r="G597" s="402">
        <f ca="1">DATEDIF(W597,$N$5,"YM")</f>
        <v>10</v>
      </c>
      <c r="H597" s="594"/>
      <c r="I597" s="588"/>
      <c r="J597" s="1157" t="s">
        <v>121</v>
      </c>
      <c r="K597" s="1156" t="s">
        <v>2456</v>
      </c>
      <c r="L597" s="1160" t="s">
        <v>54</v>
      </c>
      <c r="M597" s="505"/>
      <c r="N597" s="443" t="s">
        <v>44</v>
      </c>
      <c r="O597" s="987" t="s">
        <v>311</v>
      </c>
      <c r="P597" s="987"/>
      <c r="Q597" s="1482" t="s">
        <v>4197</v>
      </c>
      <c r="R597" s="1482" t="s">
        <v>34</v>
      </c>
      <c r="S597" s="1482" t="s">
        <v>4198</v>
      </c>
      <c r="T597" s="1482" t="s">
        <v>4199</v>
      </c>
      <c r="U597" s="1482"/>
      <c r="V597" s="1482" t="s">
        <v>4200</v>
      </c>
      <c r="W597" s="1477">
        <v>41671</v>
      </c>
      <c r="X597" s="1617" t="s">
        <v>2493</v>
      </c>
      <c r="Y597" s="1939">
        <f ca="1">DATEDIF(L598,$Y$8,"Y")</f>
        <v>40</v>
      </c>
    </row>
    <row r="598" spans="1:25" s="805" customFormat="1" ht="15" thickBot="1" x14ac:dyDescent="0.25">
      <c r="A598" s="869"/>
      <c r="B598" s="1522"/>
      <c r="C598" s="1495" t="s">
        <v>1064</v>
      </c>
      <c r="D598" s="1505" t="str">
        <f>SDM!F464</f>
        <v>01/04/2020</v>
      </c>
      <c r="E598" s="1158" t="s">
        <v>5511</v>
      </c>
      <c r="F598" s="403"/>
      <c r="G598" s="403"/>
      <c r="H598" s="1133"/>
      <c r="I598" s="1134"/>
      <c r="J598" s="1159" t="s">
        <v>887</v>
      </c>
      <c r="K598" s="1161"/>
      <c r="L598" s="1784">
        <v>29273</v>
      </c>
      <c r="M598" s="1162"/>
      <c r="N598" s="1104" t="s">
        <v>49</v>
      </c>
      <c r="O598" s="987" t="s">
        <v>317</v>
      </c>
      <c r="P598" s="987"/>
      <c r="Q598" s="1901"/>
      <c r="R598" s="1901"/>
      <c r="S598" s="1901"/>
      <c r="T598" s="1901"/>
      <c r="U598" s="1901"/>
      <c r="V598" s="1901"/>
      <c r="W598" s="1477"/>
      <c r="X598" s="1617"/>
      <c r="Y598" s="1940"/>
    </row>
    <row r="599" spans="1:25" s="805" customFormat="1" ht="14.25" x14ac:dyDescent="0.2">
      <c r="A599" s="636" t="s">
        <v>1094</v>
      </c>
      <c r="B599" s="857">
        <v>42</v>
      </c>
      <c r="C599" s="1515" t="s">
        <v>1066</v>
      </c>
      <c r="D599" s="1506" t="s">
        <v>2442</v>
      </c>
      <c r="E599" s="553" t="s">
        <v>943</v>
      </c>
      <c r="F599" s="402">
        <f ca="1">DATEDIF(W599,$N$5,"Y")</f>
        <v>6</v>
      </c>
      <c r="G599" s="402">
        <f ca="1">DATEDIF(W599,$N$5,"YM")</f>
        <v>10</v>
      </c>
      <c r="H599" s="594"/>
      <c r="I599" s="588"/>
      <c r="J599" s="1157" t="s">
        <v>121</v>
      </c>
      <c r="K599" s="1156" t="s">
        <v>2451</v>
      </c>
      <c r="L599" s="1160" t="s">
        <v>54</v>
      </c>
      <c r="M599" s="505"/>
      <c r="N599" s="443" t="s">
        <v>44</v>
      </c>
      <c r="O599" s="987" t="s">
        <v>34</v>
      </c>
      <c r="P599" s="987"/>
      <c r="Q599" s="1717" t="s">
        <v>4201</v>
      </c>
      <c r="R599" s="1717" t="s">
        <v>50</v>
      </c>
      <c r="S599" s="1717" t="s">
        <v>4202</v>
      </c>
      <c r="T599" s="1717" t="s">
        <v>4203</v>
      </c>
      <c r="U599" s="1717"/>
      <c r="V599" s="1717" t="s">
        <v>4204</v>
      </c>
      <c r="W599" s="1477">
        <v>41671</v>
      </c>
      <c r="X599" s="1617" t="s">
        <v>2494</v>
      </c>
      <c r="Y599" s="1939">
        <f ca="1">DATEDIF(L600,$Y$8,"Y")</f>
        <v>37</v>
      </c>
    </row>
    <row r="600" spans="1:25" ht="15" thickBot="1" x14ac:dyDescent="0.25">
      <c r="A600" s="869"/>
      <c r="B600" s="1522"/>
      <c r="C600" s="1495" t="s">
        <v>1067</v>
      </c>
      <c r="D600" s="1505" t="str">
        <f>SDM!F465</f>
        <v>01/04/2020</v>
      </c>
      <c r="E600" s="1158" t="s">
        <v>5511</v>
      </c>
      <c r="F600" s="403"/>
      <c r="G600" s="403"/>
      <c r="H600" s="1133"/>
      <c r="I600" s="1134"/>
      <c r="J600" s="1159" t="s">
        <v>887</v>
      </c>
      <c r="K600" s="1161"/>
      <c r="L600" s="1163" t="s">
        <v>1068</v>
      </c>
      <c r="M600" s="1024"/>
      <c r="N600" s="890" t="s">
        <v>49</v>
      </c>
      <c r="O600" s="987" t="s">
        <v>50</v>
      </c>
      <c r="P600" s="987"/>
      <c r="Q600" s="1711"/>
      <c r="R600" s="1711"/>
      <c r="S600" s="1711"/>
      <c r="T600" s="1711"/>
      <c r="U600" s="1711"/>
      <c r="V600" s="1711"/>
      <c r="W600" s="1477"/>
      <c r="X600" s="1617"/>
      <c r="Y600" s="1940"/>
    </row>
    <row r="601" spans="1:25" s="805" customFormat="1" ht="14.25" x14ac:dyDescent="0.2">
      <c r="A601" s="636" t="s">
        <v>1097</v>
      </c>
      <c r="B601" s="857">
        <v>43</v>
      </c>
      <c r="C601" s="1515" t="s">
        <v>1077</v>
      </c>
      <c r="D601" s="1506" t="s">
        <v>2442</v>
      </c>
      <c r="E601" s="553" t="s">
        <v>943</v>
      </c>
      <c r="F601" s="402">
        <f ca="1">DATEDIF(W601,$N$5,"Y")</f>
        <v>6</v>
      </c>
      <c r="G601" s="402">
        <f ca="1">DATEDIF(W601,$N$5,"YM")</f>
        <v>10</v>
      </c>
      <c r="H601" s="594"/>
      <c r="I601" s="588"/>
      <c r="J601" s="1157" t="s">
        <v>121</v>
      </c>
      <c r="K601" s="1156" t="s">
        <v>2453</v>
      </c>
      <c r="L601" s="1160" t="s">
        <v>196</v>
      </c>
      <c r="M601" s="505"/>
      <c r="N601" s="443" t="s">
        <v>44</v>
      </c>
      <c r="O601" s="987" t="s">
        <v>75</v>
      </c>
      <c r="P601" s="987"/>
      <c r="Q601" s="1717" t="s">
        <v>4209</v>
      </c>
      <c r="R601" s="1717" t="s">
        <v>34</v>
      </c>
      <c r="S601" s="1717" t="s">
        <v>4210</v>
      </c>
      <c r="T601" s="1717" t="s">
        <v>4211</v>
      </c>
      <c r="U601" s="1717"/>
      <c r="V601" s="1717" t="s">
        <v>4212</v>
      </c>
      <c r="W601" s="1477">
        <v>41671</v>
      </c>
      <c r="X601" s="1617" t="s">
        <v>2493</v>
      </c>
      <c r="Y601" s="1939">
        <f ca="1">DATEDIF(L602,$Y$8,"Y")</f>
        <v>32</v>
      </c>
    </row>
    <row r="602" spans="1:25" ht="15" thickBot="1" x14ac:dyDescent="0.25">
      <c r="A602" s="869"/>
      <c r="B602" s="1522"/>
      <c r="C602" s="1495" t="s">
        <v>1078</v>
      </c>
      <c r="D602" s="1505" t="str">
        <f>SDM!F466</f>
        <v>01/04/2020</v>
      </c>
      <c r="E602" s="1158" t="s">
        <v>5511</v>
      </c>
      <c r="F602" s="403"/>
      <c r="G602" s="403"/>
      <c r="H602" s="1133"/>
      <c r="I602" s="1134"/>
      <c r="J602" s="1159" t="s">
        <v>887</v>
      </c>
      <c r="K602" s="1161"/>
      <c r="L602" s="888" t="s">
        <v>1079</v>
      </c>
      <c r="M602" s="1024"/>
      <c r="N602" s="890" t="s">
        <v>49</v>
      </c>
      <c r="O602" s="987" t="s">
        <v>78</v>
      </c>
      <c r="P602" s="987"/>
      <c r="Q602" s="1711"/>
      <c r="R602" s="1711"/>
      <c r="S602" s="1711"/>
      <c r="T602" s="1711"/>
      <c r="U602" s="1711"/>
      <c r="V602" s="1711"/>
      <c r="W602" s="1477"/>
      <c r="X602" s="1617"/>
      <c r="Y602" s="1940"/>
    </row>
    <row r="603" spans="1:25" s="805" customFormat="1" ht="14.25" x14ac:dyDescent="0.2">
      <c r="A603" s="636" t="s">
        <v>1101</v>
      </c>
      <c r="B603" s="857">
        <v>44</v>
      </c>
      <c r="C603" s="1515" t="s">
        <v>5367</v>
      </c>
      <c r="D603" s="1508" t="s">
        <v>2442</v>
      </c>
      <c r="E603" s="553" t="s">
        <v>943</v>
      </c>
      <c r="F603" s="402">
        <f ca="1">DATEDIF(W603,$N$5,"Y")</f>
        <v>6</v>
      </c>
      <c r="G603" s="402">
        <f ca="1">DATEDIF(W603,$N$5,"YM")</f>
        <v>10</v>
      </c>
      <c r="H603" s="594"/>
      <c r="I603" s="588"/>
      <c r="J603" s="1157" t="s">
        <v>121</v>
      </c>
      <c r="K603" s="1156" t="s">
        <v>2415</v>
      </c>
      <c r="L603" s="1160" t="s">
        <v>54</v>
      </c>
      <c r="M603" s="505"/>
      <c r="N603" s="443" t="s">
        <v>44</v>
      </c>
      <c r="O603" s="987" t="s">
        <v>59</v>
      </c>
      <c r="P603" s="987"/>
      <c r="Q603" s="1482" t="s">
        <v>4221</v>
      </c>
      <c r="R603" s="1482" t="s">
        <v>34</v>
      </c>
      <c r="S603" s="1482" t="s">
        <v>4222</v>
      </c>
      <c r="T603" s="1482" t="s">
        <v>4223</v>
      </c>
      <c r="U603" s="1482"/>
      <c r="V603" s="1482" t="s">
        <v>4224</v>
      </c>
      <c r="W603" s="1477">
        <v>41671</v>
      </c>
      <c r="X603" s="1617" t="s">
        <v>2493</v>
      </c>
      <c r="Y603" s="1939">
        <f ca="1">DATEDIF(L604,$Y$8,"Y")</f>
        <v>31</v>
      </c>
    </row>
    <row r="604" spans="1:25" ht="15" thickBot="1" x14ac:dyDescent="0.25">
      <c r="A604" s="869"/>
      <c r="B604" s="1522"/>
      <c r="C604" s="1495" t="s">
        <v>1089</v>
      </c>
      <c r="D604" s="1505" t="str">
        <f>SDM!F468</f>
        <v>01/04/2020</v>
      </c>
      <c r="E604" s="1158" t="s">
        <v>5511</v>
      </c>
      <c r="F604" s="403"/>
      <c r="G604" s="403"/>
      <c r="H604" s="1133"/>
      <c r="I604" s="1134"/>
      <c r="J604" s="1159" t="s">
        <v>603</v>
      </c>
      <c r="K604" s="1161"/>
      <c r="L604" s="1163">
        <v>32775</v>
      </c>
      <c r="M604" s="1024"/>
      <c r="N604" s="890" t="s">
        <v>49</v>
      </c>
      <c r="O604" s="987" t="s">
        <v>111</v>
      </c>
      <c r="P604" s="987"/>
      <c r="Q604" s="1483"/>
      <c r="R604" s="1483"/>
      <c r="S604" s="1483"/>
      <c r="T604" s="1483"/>
      <c r="U604" s="1483"/>
      <c r="V604" s="1483"/>
      <c r="W604" s="1477"/>
      <c r="X604" s="1617"/>
      <c r="Y604" s="1940"/>
    </row>
    <row r="605" spans="1:25" s="805" customFormat="1" ht="14.25" x14ac:dyDescent="0.2">
      <c r="A605" s="636" t="s">
        <v>1104</v>
      </c>
      <c r="B605" s="857">
        <v>45</v>
      </c>
      <c r="C605" s="1515" t="s">
        <v>1091</v>
      </c>
      <c r="D605" s="1508" t="s">
        <v>2442</v>
      </c>
      <c r="E605" s="553" t="s">
        <v>943</v>
      </c>
      <c r="F605" s="402">
        <f ca="1">DATEDIF(W605,$N$5,"Y")</f>
        <v>6</v>
      </c>
      <c r="G605" s="402">
        <f ca="1">DATEDIF(W605,$N$5,"YM")</f>
        <v>10</v>
      </c>
      <c r="H605" s="594"/>
      <c r="I605" s="588"/>
      <c r="J605" s="1157" t="s">
        <v>121</v>
      </c>
      <c r="K605" s="1156" t="s">
        <v>2415</v>
      </c>
      <c r="L605" s="1160" t="s">
        <v>54</v>
      </c>
      <c r="M605" s="505"/>
      <c r="N605" s="443" t="s">
        <v>44</v>
      </c>
      <c r="O605" s="987" t="s">
        <v>118</v>
      </c>
      <c r="P605" s="987"/>
      <c r="Q605" s="1717" t="s">
        <v>4225</v>
      </c>
      <c r="R605" s="1717" t="s">
        <v>50</v>
      </c>
      <c r="S605" s="1717" t="s">
        <v>4226</v>
      </c>
      <c r="T605" s="1717" t="s">
        <v>4227</v>
      </c>
      <c r="U605" s="1717"/>
      <c r="V605" s="1717" t="s">
        <v>4228</v>
      </c>
      <c r="W605" s="1477">
        <v>41671</v>
      </c>
      <c r="X605" s="1617" t="s">
        <v>2493</v>
      </c>
      <c r="Y605" s="1939">
        <f ca="1">DATEDIF(L606,$Y$8,"Y")</f>
        <v>30</v>
      </c>
    </row>
    <row r="606" spans="1:25" ht="15" thickBot="1" x14ac:dyDescent="0.25">
      <c r="A606" s="869"/>
      <c r="B606" s="1522"/>
      <c r="C606" s="1495" t="s">
        <v>1092</v>
      </c>
      <c r="D606" s="1505" t="str">
        <f>SDM!F469</f>
        <v>01/04/2020</v>
      </c>
      <c r="E606" s="1158" t="s">
        <v>5511</v>
      </c>
      <c r="F606" s="403"/>
      <c r="G606" s="403"/>
      <c r="H606" s="1133"/>
      <c r="I606" s="1134"/>
      <c r="J606" s="1159" t="s">
        <v>887</v>
      </c>
      <c r="K606" s="1161"/>
      <c r="L606" s="1163" t="s">
        <v>1093</v>
      </c>
      <c r="M606" s="1024"/>
      <c r="N606" s="890" t="s">
        <v>49</v>
      </c>
      <c r="O606" s="987" t="s">
        <v>127</v>
      </c>
      <c r="P606" s="987"/>
      <c r="Q606" s="1711"/>
      <c r="R606" s="1711"/>
      <c r="S606" s="1711"/>
      <c r="T606" s="1711"/>
      <c r="U606" s="1711"/>
      <c r="V606" s="1711"/>
      <c r="W606" s="1477"/>
      <c r="X606" s="1617"/>
      <c r="Y606" s="1940"/>
    </row>
    <row r="607" spans="1:25" s="805" customFormat="1" ht="14.25" x14ac:dyDescent="0.2">
      <c r="A607" s="636" t="s">
        <v>1107</v>
      </c>
      <c r="B607" s="857">
        <v>46</v>
      </c>
      <c r="C607" s="1515" t="s">
        <v>1095</v>
      </c>
      <c r="D607" s="1508" t="s">
        <v>2442</v>
      </c>
      <c r="E607" s="553" t="s">
        <v>943</v>
      </c>
      <c r="F607" s="402">
        <f ca="1">DATEDIF(W607,$N$5,"Y")</f>
        <v>6</v>
      </c>
      <c r="G607" s="402">
        <f ca="1">DATEDIF(W607,$N$5,"YM")</f>
        <v>10</v>
      </c>
      <c r="H607" s="594"/>
      <c r="I607" s="588"/>
      <c r="J607" s="1157" t="s">
        <v>121</v>
      </c>
      <c r="K607" s="1156" t="s">
        <v>2415</v>
      </c>
      <c r="L607" s="1160" t="s">
        <v>196</v>
      </c>
      <c r="M607" s="505"/>
      <c r="N607" s="443" t="s">
        <v>44</v>
      </c>
      <c r="O607" s="987" t="s">
        <v>129</v>
      </c>
      <c r="P607" s="987"/>
      <c r="Q607" s="1482" t="s">
        <v>4229</v>
      </c>
      <c r="R607" s="1482" t="s">
        <v>50</v>
      </c>
      <c r="S607" s="1482" t="s">
        <v>4230</v>
      </c>
      <c r="T607" s="1482" t="s">
        <v>4231</v>
      </c>
      <c r="U607" s="1482"/>
      <c r="V607" s="1482" t="s">
        <v>4232</v>
      </c>
      <c r="W607" s="1477">
        <v>41671</v>
      </c>
      <c r="X607" s="1617" t="s">
        <v>2493</v>
      </c>
      <c r="Y607" s="1939">
        <f ca="1">DATEDIF(L608,$Y$8,"Y")</f>
        <v>30</v>
      </c>
    </row>
    <row r="608" spans="1:25" ht="15" thickBot="1" x14ac:dyDescent="0.25">
      <c r="A608" s="869"/>
      <c r="B608" s="1522"/>
      <c r="C608" s="1495" t="s">
        <v>1096</v>
      </c>
      <c r="D608" s="1505" t="str">
        <f>SDM!F470</f>
        <v>01/04/2020</v>
      </c>
      <c r="E608" s="1158" t="s">
        <v>5511</v>
      </c>
      <c r="F608" s="403"/>
      <c r="G608" s="403"/>
      <c r="H608" s="1133"/>
      <c r="I608" s="1134"/>
      <c r="J608" s="1159" t="s">
        <v>887</v>
      </c>
      <c r="K608" s="1161"/>
      <c r="L608" s="1163">
        <v>33022</v>
      </c>
      <c r="M608" s="1024"/>
      <c r="N608" s="890" t="s">
        <v>49</v>
      </c>
      <c r="O608" s="987" t="s">
        <v>132</v>
      </c>
      <c r="P608" s="987"/>
      <c r="Q608" s="1483"/>
      <c r="R608" s="1483"/>
      <c r="S608" s="1483"/>
      <c r="T608" s="1483"/>
      <c r="U608" s="1483"/>
      <c r="V608" s="1483"/>
      <c r="W608" s="1477"/>
      <c r="X608" s="1617"/>
      <c r="Y608" s="1940"/>
    </row>
    <row r="609" spans="1:25" s="805" customFormat="1" ht="14.25" x14ac:dyDescent="0.2">
      <c r="A609" s="636" t="s">
        <v>1110</v>
      </c>
      <c r="B609" s="857">
        <v>47</v>
      </c>
      <c r="C609" s="1515" t="s">
        <v>1102</v>
      </c>
      <c r="D609" s="1508" t="s">
        <v>2442</v>
      </c>
      <c r="E609" s="553" t="s">
        <v>943</v>
      </c>
      <c r="F609" s="402">
        <f ca="1">DATEDIF(W609,$N$5,"Y")</f>
        <v>6</v>
      </c>
      <c r="G609" s="402">
        <f ca="1">DATEDIF(W609,$N$5,"YM")</f>
        <v>10</v>
      </c>
      <c r="H609" s="594"/>
      <c r="I609" s="588"/>
      <c r="J609" s="1157" t="s">
        <v>121</v>
      </c>
      <c r="K609" s="1156" t="s">
        <v>2454</v>
      </c>
      <c r="L609" s="1160" t="s">
        <v>82</v>
      </c>
      <c r="M609" s="505"/>
      <c r="N609" s="443" t="s">
        <v>44</v>
      </c>
      <c r="O609" s="987" t="s">
        <v>137</v>
      </c>
      <c r="P609" s="987"/>
      <c r="Q609" s="1717" t="s">
        <v>4233</v>
      </c>
      <c r="R609" s="1717" t="s">
        <v>50</v>
      </c>
      <c r="S609" s="1717" t="s">
        <v>4234</v>
      </c>
      <c r="T609" s="1717" t="s">
        <v>4235</v>
      </c>
      <c r="U609" s="1717"/>
      <c r="V609" s="1717" t="s">
        <v>4236</v>
      </c>
      <c r="W609" s="1477">
        <v>41671</v>
      </c>
      <c r="X609" s="1617" t="s">
        <v>2493</v>
      </c>
      <c r="Y609" s="1939">
        <f ca="1">DATEDIF(L610,$Y$8,"Y")</f>
        <v>29</v>
      </c>
    </row>
    <row r="610" spans="1:25" ht="15" thickBot="1" x14ac:dyDescent="0.25">
      <c r="A610" s="869"/>
      <c r="B610" s="1522"/>
      <c r="C610" s="1495" t="s">
        <v>1103</v>
      </c>
      <c r="D610" s="1505" t="str">
        <f>SDM!F471</f>
        <v>01/04/2020</v>
      </c>
      <c r="E610" s="1158" t="s">
        <v>5511</v>
      </c>
      <c r="F610" s="403"/>
      <c r="G610" s="403"/>
      <c r="H610" s="1133"/>
      <c r="I610" s="1134"/>
      <c r="J610" s="1159" t="s">
        <v>887</v>
      </c>
      <c r="K610" s="1161"/>
      <c r="L610" s="888">
        <v>33315</v>
      </c>
      <c r="M610" s="1024"/>
      <c r="N610" s="890" t="s">
        <v>49</v>
      </c>
      <c r="O610" s="987" t="s">
        <v>139</v>
      </c>
      <c r="P610" s="987"/>
      <c r="Q610" s="1711"/>
      <c r="R610" s="1711"/>
      <c r="S610" s="1711"/>
      <c r="T610" s="1711"/>
      <c r="U610" s="1711"/>
      <c r="V610" s="1711"/>
      <c r="W610" s="1477"/>
      <c r="X610" s="1617"/>
      <c r="Y610" s="1940"/>
    </row>
    <row r="611" spans="1:25" s="805" customFormat="1" ht="14.25" x14ac:dyDescent="0.2">
      <c r="A611" s="636" t="s">
        <v>1114</v>
      </c>
      <c r="B611" s="857">
        <v>48</v>
      </c>
      <c r="C611" s="1515" t="s">
        <v>1105</v>
      </c>
      <c r="D611" s="1508" t="s">
        <v>2442</v>
      </c>
      <c r="E611" s="553" t="s">
        <v>4873</v>
      </c>
      <c r="F611" s="402">
        <f ca="1">DATEDIF(W611,$N$5,"Y")</f>
        <v>6</v>
      </c>
      <c r="G611" s="402">
        <f ca="1">DATEDIF(W611,$N$5,"YM")</f>
        <v>10</v>
      </c>
      <c r="H611" s="594"/>
      <c r="I611" s="588"/>
      <c r="J611" s="587" t="s">
        <v>951</v>
      </c>
      <c r="K611" s="409" t="s">
        <v>2455</v>
      </c>
      <c r="L611" s="1160" t="s">
        <v>76</v>
      </c>
      <c r="M611" s="505"/>
      <c r="N611" s="443" t="s">
        <v>44</v>
      </c>
      <c r="O611" s="987" t="s">
        <v>147</v>
      </c>
      <c r="P611" s="987"/>
      <c r="Q611" s="1482" t="s">
        <v>4237</v>
      </c>
      <c r="R611" s="1482" t="s">
        <v>50</v>
      </c>
      <c r="S611" s="1482" t="s">
        <v>4238</v>
      </c>
      <c r="T611" s="1482" t="s">
        <v>4239</v>
      </c>
      <c r="U611" s="1482"/>
      <c r="V611" s="1482" t="s">
        <v>4240</v>
      </c>
      <c r="W611" s="1477">
        <v>41671</v>
      </c>
      <c r="X611" s="1617" t="s">
        <v>2494</v>
      </c>
      <c r="Y611" s="1939">
        <f ca="1">DATEDIF(L612,$Y$8,"Y")</f>
        <v>29</v>
      </c>
    </row>
    <row r="612" spans="1:25" ht="15" thickBot="1" x14ac:dyDescent="0.25">
      <c r="A612" s="869"/>
      <c r="B612" s="1522"/>
      <c r="C612" s="1495" t="s">
        <v>1106</v>
      </c>
      <c r="D612" s="1505" t="str">
        <f>SDM!F225</f>
        <v>01/04/2020</v>
      </c>
      <c r="E612" s="535" t="s">
        <v>5511</v>
      </c>
      <c r="F612" s="403"/>
      <c r="G612" s="403"/>
      <c r="H612" s="1133"/>
      <c r="I612" s="1134"/>
      <c r="J612" s="1123" t="s">
        <v>887</v>
      </c>
      <c r="K612" s="889"/>
      <c r="L612" s="1163">
        <v>33343</v>
      </c>
      <c r="M612" s="1024"/>
      <c r="N612" s="890" t="s">
        <v>49</v>
      </c>
      <c r="O612" s="987" t="s">
        <v>149</v>
      </c>
      <c r="P612" s="987"/>
      <c r="Q612" s="1483"/>
      <c r="R612" s="1483"/>
      <c r="S612" s="1483"/>
      <c r="T612" s="1483"/>
      <c r="U612" s="1483"/>
      <c r="V612" s="1483"/>
      <c r="W612" s="1477"/>
      <c r="X612" s="1617"/>
      <c r="Y612" s="1940"/>
    </row>
    <row r="613" spans="1:25" s="805" customFormat="1" ht="14.25" x14ac:dyDescent="0.2">
      <c r="A613" s="636" t="s">
        <v>1117</v>
      </c>
      <c r="B613" s="857">
        <v>49</v>
      </c>
      <c r="C613" s="1515" t="s">
        <v>1111</v>
      </c>
      <c r="D613" s="1508" t="s">
        <v>2442</v>
      </c>
      <c r="E613" s="553" t="s">
        <v>943</v>
      </c>
      <c r="F613" s="402">
        <f ca="1">DATEDIF(W613,$N$5,"Y")</f>
        <v>6</v>
      </c>
      <c r="G613" s="402">
        <f ca="1">DATEDIF(W613,$N$5,"YM")</f>
        <v>10</v>
      </c>
      <c r="H613" s="594"/>
      <c r="I613" s="588"/>
      <c r="J613" s="587" t="s">
        <v>121</v>
      </c>
      <c r="K613" s="409" t="s">
        <v>2455</v>
      </c>
      <c r="L613" s="1160" t="s">
        <v>76</v>
      </c>
      <c r="M613" s="505"/>
      <c r="N613" s="443" t="s">
        <v>44</v>
      </c>
      <c r="O613" s="987" t="s">
        <v>164</v>
      </c>
      <c r="P613" s="987"/>
      <c r="Q613" s="1482" t="s">
        <v>4245</v>
      </c>
      <c r="R613" s="1482" t="s">
        <v>34</v>
      </c>
      <c r="S613" s="1482" t="s">
        <v>4246</v>
      </c>
      <c r="T613" s="1482" t="s">
        <v>4247</v>
      </c>
      <c r="U613" s="1482"/>
      <c r="V613" s="1482" t="s">
        <v>4248</v>
      </c>
      <c r="W613" s="1477">
        <v>41671</v>
      </c>
      <c r="X613" s="1617" t="s">
        <v>2493</v>
      </c>
      <c r="Y613" s="1939">
        <f ca="1">DATEDIF(L614,$Y$8,"Y")</f>
        <v>28</v>
      </c>
    </row>
    <row r="614" spans="1:25" ht="15" thickBot="1" x14ac:dyDescent="0.25">
      <c r="A614" s="869"/>
      <c r="B614" s="1522"/>
      <c r="C614" s="1516" t="s">
        <v>1112</v>
      </c>
      <c r="D614" s="1505" t="str">
        <f>SDM!F473</f>
        <v>01/04/2020</v>
      </c>
      <c r="E614" s="1158" t="s">
        <v>5511</v>
      </c>
      <c r="F614" s="403"/>
      <c r="G614" s="403"/>
      <c r="H614" s="1785"/>
      <c r="I614" s="1143"/>
      <c r="J614" s="1786" t="s">
        <v>887</v>
      </c>
      <c r="K614" s="890"/>
      <c r="L614" s="1787" t="s">
        <v>1113</v>
      </c>
      <c r="M614" s="1164"/>
      <c r="N614" s="890" t="s">
        <v>49</v>
      </c>
      <c r="O614" s="987" t="s">
        <v>162</v>
      </c>
      <c r="P614" s="987"/>
      <c r="Q614" s="1483"/>
      <c r="R614" s="1483"/>
      <c r="S614" s="1483"/>
      <c r="T614" s="1483"/>
      <c r="U614" s="1483"/>
      <c r="V614" s="1483"/>
      <c r="W614" s="1477"/>
      <c r="X614" s="1617"/>
      <c r="Y614" s="1940"/>
    </row>
    <row r="615" spans="1:25" s="805" customFormat="1" ht="14.25" x14ac:dyDescent="0.2">
      <c r="A615" s="636" t="s">
        <v>1120</v>
      </c>
      <c r="B615" s="857">
        <v>50</v>
      </c>
      <c r="C615" s="1515" t="s">
        <v>1115</v>
      </c>
      <c r="D615" s="1508" t="s">
        <v>2442</v>
      </c>
      <c r="E615" s="553" t="s">
        <v>943</v>
      </c>
      <c r="F615" s="402">
        <f ca="1">DATEDIF(W615,$N$5,"Y")</f>
        <v>6</v>
      </c>
      <c r="G615" s="402">
        <f ca="1">DATEDIF(W615,$N$5,"YM")</f>
        <v>10</v>
      </c>
      <c r="H615" s="594"/>
      <c r="I615" s="588"/>
      <c r="J615" s="587" t="s">
        <v>121</v>
      </c>
      <c r="K615" s="409" t="s">
        <v>2455</v>
      </c>
      <c r="L615" s="1160" t="s">
        <v>128</v>
      </c>
      <c r="M615" s="505"/>
      <c r="N615" s="443" t="s">
        <v>44</v>
      </c>
      <c r="O615" s="987" t="s">
        <v>171</v>
      </c>
      <c r="P615" s="987"/>
      <c r="Q615" s="1717" t="s">
        <v>4249</v>
      </c>
      <c r="R615" s="1717" t="s">
        <v>50</v>
      </c>
      <c r="S615" s="1717" t="s">
        <v>4250</v>
      </c>
      <c r="T615" s="1717" t="s">
        <v>4251</v>
      </c>
      <c r="U615" s="1717"/>
      <c r="V615" s="1717" t="s">
        <v>4252</v>
      </c>
      <c r="W615" s="1477">
        <v>41671</v>
      </c>
      <c r="X615" s="1617" t="s">
        <v>2494</v>
      </c>
      <c r="Y615" s="1939">
        <f ca="1">DATEDIF(L616,$Y$8,"Y")</f>
        <v>28</v>
      </c>
    </row>
    <row r="616" spans="1:25" ht="15" thickBot="1" x14ac:dyDescent="0.25">
      <c r="A616" s="869"/>
      <c r="B616" s="1522"/>
      <c r="C616" s="1495" t="s">
        <v>1116</v>
      </c>
      <c r="D616" s="1505" t="str">
        <f>SDM!F474</f>
        <v>01/04/2020</v>
      </c>
      <c r="E616" s="1158" t="s">
        <v>5511</v>
      </c>
      <c r="F616" s="403"/>
      <c r="G616" s="403"/>
      <c r="H616" s="1133"/>
      <c r="I616" s="1134"/>
      <c r="J616" s="1123" t="s">
        <v>887</v>
      </c>
      <c r="K616" s="889"/>
      <c r="L616" s="1163">
        <v>33813</v>
      </c>
      <c r="M616" s="1024"/>
      <c r="N616" s="890" t="s">
        <v>49</v>
      </c>
      <c r="O616" s="987" t="s">
        <v>113</v>
      </c>
      <c r="P616" s="987"/>
      <c r="Q616" s="1711"/>
      <c r="R616" s="1711"/>
      <c r="S616" s="1711"/>
      <c r="T616" s="1711"/>
      <c r="U616" s="1711"/>
      <c r="V616" s="1711"/>
      <c r="W616" s="1477"/>
      <c r="X616" s="1617"/>
      <c r="Y616" s="1940"/>
    </row>
    <row r="617" spans="1:25" s="805" customFormat="1" ht="14.25" x14ac:dyDescent="0.2">
      <c r="A617" s="636" t="s">
        <v>1124</v>
      </c>
      <c r="B617" s="857">
        <v>51</v>
      </c>
      <c r="C617" s="1515" t="s">
        <v>1118</v>
      </c>
      <c r="D617" s="1508" t="s">
        <v>2442</v>
      </c>
      <c r="E617" s="553" t="s">
        <v>943</v>
      </c>
      <c r="F617" s="402">
        <f ca="1">DATEDIF(W617,$N$5,"Y")</f>
        <v>6</v>
      </c>
      <c r="G617" s="402">
        <f ca="1">DATEDIF(W617,$N$5,"YM")</f>
        <v>10</v>
      </c>
      <c r="H617" s="594"/>
      <c r="I617" s="588"/>
      <c r="J617" s="587" t="s">
        <v>121</v>
      </c>
      <c r="K617" s="409" t="s">
        <v>2455</v>
      </c>
      <c r="L617" s="1160" t="s">
        <v>76</v>
      </c>
      <c r="M617" s="505"/>
      <c r="N617" s="443" t="s">
        <v>44</v>
      </c>
      <c r="O617" s="987" t="s">
        <v>134</v>
      </c>
      <c r="P617" s="987"/>
      <c r="Q617" s="1482" t="s">
        <v>4253</v>
      </c>
      <c r="R617" s="1482" t="s">
        <v>50</v>
      </c>
      <c r="S617" s="1482" t="s">
        <v>4254</v>
      </c>
      <c r="T617" s="1482" t="s">
        <v>4255</v>
      </c>
      <c r="U617" s="1482"/>
      <c r="V617" s="1482" t="s">
        <v>4256</v>
      </c>
      <c r="W617" s="1477">
        <v>41671</v>
      </c>
      <c r="X617" s="1617" t="s">
        <v>2493</v>
      </c>
      <c r="Y617" s="1939">
        <f ca="1">DATEDIF(L618,$Y$8,"Y")</f>
        <v>28</v>
      </c>
    </row>
    <row r="618" spans="1:25" s="805" customFormat="1" ht="15" thickBot="1" x14ac:dyDescent="0.25">
      <c r="A618" s="869"/>
      <c r="B618" s="1522"/>
      <c r="C618" s="1495" t="s">
        <v>1119</v>
      </c>
      <c r="D618" s="1505" t="str">
        <f>SDM!F475</f>
        <v>01/04/2020</v>
      </c>
      <c r="E618" s="1158" t="s">
        <v>5511</v>
      </c>
      <c r="F618" s="403"/>
      <c r="G618" s="403"/>
      <c r="H618" s="1133"/>
      <c r="I618" s="1134"/>
      <c r="J618" s="1123" t="s">
        <v>887</v>
      </c>
      <c r="K618" s="889"/>
      <c r="L618" s="1163">
        <v>33829</v>
      </c>
      <c r="M618" s="1024"/>
      <c r="N618" s="890" t="s">
        <v>49</v>
      </c>
      <c r="O618" s="987" t="s">
        <v>80</v>
      </c>
      <c r="P618" s="987"/>
      <c r="Q618" s="1901"/>
      <c r="R618" s="1901"/>
      <c r="S618" s="1901"/>
      <c r="T618" s="1901"/>
      <c r="U618" s="1901"/>
      <c r="V618" s="1901"/>
      <c r="W618" s="1477"/>
      <c r="X618" s="1617"/>
      <c r="Y618" s="1940"/>
    </row>
    <row r="619" spans="1:25" s="805" customFormat="1" ht="14.25" x14ac:dyDescent="0.2">
      <c r="A619" s="636" t="s">
        <v>1126</v>
      </c>
      <c r="B619" s="857">
        <v>52</v>
      </c>
      <c r="C619" s="1515" t="s">
        <v>1073</v>
      </c>
      <c r="D619" s="1508" t="s">
        <v>2442</v>
      </c>
      <c r="E619" s="553" t="s">
        <v>4873</v>
      </c>
      <c r="F619" s="402">
        <f ca="1">DATEDIF(W619,$N$5,"Y")</f>
        <v>6</v>
      </c>
      <c r="G619" s="402">
        <f ca="1">DATEDIF(W619,$N$5,"YM")</f>
        <v>10</v>
      </c>
      <c r="H619" s="594"/>
      <c r="I619" s="588"/>
      <c r="J619" s="1157" t="s">
        <v>951</v>
      </c>
      <c r="K619" s="1156" t="s">
        <v>2454</v>
      </c>
      <c r="L619" s="1160" t="s">
        <v>82</v>
      </c>
      <c r="M619" s="505"/>
      <c r="N619" s="443" t="s">
        <v>44</v>
      </c>
      <c r="O619" s="987" t="s">
        <v>56</v>
      </c>
      <c r="P619" s="987"/>
      <c r="Q619" s="1482" t="s">
        <v>4205</v>
      </c>
      <c r="R619" s="1482" t="s">
        <v>50</v>
      </c>
      <c r="S619" s="1482" t="s">
        <v>4206</v>
      </c>
      <c r="T619" s="1482" t="s">
        <v>4207</v>
      </c>
      <c r="U619" s="1482"/>
      <c r="V619" s="1482" t="s">
        <v>4208</v>
      </c>
      <c r="W619" s="1477">
        <v>41671</v>
      </c>
      <c r="X619" s="1617" t="s">
        <v>2494</v>
      </c>
      <c r="Y619" s="1939">
        <f ca="1">DATEDIF(L620,$Y$8,"Y")</f>
        <v>32</v>
      </c>
    </row>
    <row r="620" spans="1:25" ht="15" thickBot="1" x14ac:dyDescent="0.25">
      <c r="A620" s="869"/>
      <c r="B620" s="1522"/>
      <c r="C620" s="1495" t="s">
        <v>1075</v>
      </c>
      <c r="D620" s="1505" t="str">
        <f>SDM!F224</f>
        <v>01/04/2020</v>
      </c>
      <c r="E620" s="535" t="s">
        <v>5511</v>
      </c>
      <c r="F620" s="403"/>
      <c r="G620" s="403"/>
      <c r="H620" s="1133"/>
      <c r="I620" s="1134"/>
      <c r="J620" s="1159" t="s">
        <v>887</v>
      </c>
      <c r="K620" s="1161"/>
      <c r="L620" s="1163">
        <v>32218</v>
      </c>
      <c r="M620" s="1024"/>
      <c r="N620" s="890" t="s">
        <v>49</v>
      </c>
      <c r="O620" s="987" t="s">
        <v>67</v>
      </c>
      <c r="P620" s="987"/>
      <c r="Q620" s="1483"/>
      <c r="R620" s="1483"/>
      <c r="S620" s="1483"/>
      <c r="T620" s="1483"/>
      <c r="U620" s="1483"/>
      <c r="V620" s="1483"/>
      <c r="W620" s="1477"/>
      <c r="X620" s="1617"/>
      <c r="Y620" s="1940"/>
    </row>
    <row r="621" spans="1:25" s="805" customFormat="1" ht="14.25" x14ac:dyDescent="0.2">
      <c r="A621" s="636" t="s">
        <v>1129</v>
      </c>
      <c r="B621" s="857">
        <v>53</v>
      </c>
      <c r="C621" s="1515" t="s">
        <v>1081</v>
      </c>
      <c r="D621" s="1508" t="s">
        <v>2442</v>
      </c>
      <c r="E621" s="553" t="s">
        <v>943</v>
      </c>
      <c r="F621" s="402">
        <f ca="1">DATEDIF(W621,$N$5,"Y")</f>
        <v>6</v>
      </c>
      <c r="G621" s="402">
        <f ca="1">DATEDIF(W621,$N$5,"YM")</f>
        <v>10</v>
      </c>
      <c r="H621" s="594"/>
      <c r="I621" s="588"/>
      <c r="J621" s="1157" t="s">
        <v>121</v>
      </c>
      <c r="K621" s="1156" t="s">
        <v>2453</v>
      </c>
      <c r="L621" s="1160" t="s">
        <v>82</v>
      </c>
      <c r="M621" s="505"/>
      <c r="N621" s="443" t="s">
        <v>44</v>
      </c>
      <c r="O621" s="987" t="s">
        <v>85</v>
      </c>
      <c r="P621" s="987"/>
      <c r="Q621" s="1482" t="s">
        <v>4213</v>
      </c>
      <c r="R621" s="1482" t="s">
        <v>34</v>
      </c>
      <c r="S621" s="1482" t="s">
        <v>4214</v>
      </c>
      <c r="T621" s="1482" t="s">
        <v>4215</v>
      </c>
      <c r="U621" s="1482"/>
      <c r="V621" s="1482" t="s">
        <v>4216</v>
      </c>
      <c r="W621" s="1477">
        <v>41671</v>
      </c>
      <c r="X621" s="1617" t="s">
        <v>2494</v>
      </c>
      <c r="Y621" s="1939">
        <f ca="1">DATEDIF(L622,$Y$8,"Y")</f>
        <v>31</v>
      </c>
    </row>
    <row r="622" spans="1:25" ht="15" thickBot="1" x14ac:dyDescent="0.25">
      <c r="A622" s="869"/>
      <c r="B622" s="1522"/>
      <c r="C622" s="1495" t="s">
        <v>1082</v>
      </c>
      <c r="D622" s="1505" t="str">
        <f>SDM!F467</f>
        <v>01/04/2020</v>
      </c>
      <c r="E622" s="1158" t="s">
        <v>5511</v>
      </c>
      <c r="F622" s="403"/>
      <c r="G622" s="403"/>
      <c r="H622" s="1133"/>
      <c r="I622" s="1134"/>
      <c r="J622" s="1159" t="s">
        <v>887</v>
      </c>
      <c r="K622" s="1161"/>
      <c r="L622" s="1163" t="s">
        <v>1083</v>
      </c>
      <c r="M622" s="1024"/>
      <c r="N622" s="890" t="s">
        <v>49</v>
      </c>
      <c r="O622" s="987" t="s">
        <v>90</v>
      </c>
      <c r="P622" s="987"/>
      <c r="Q622" s="1483"/>
      <c r="R622" s="1483"/>
      <c r="S622" s="1483"/>
      <c r="T622" s="1483"/>
      <c r="U622" s="1483"/>
      <c r="V622" s="1483"/>
      <c r="W622" s="1477"/>
      <c r="X622" s="1617"/>
      <c r="Y622" s="1940"/>
    </row>
    <row r="623" spans="1:25" s="805" customFormat="1" ht="14.25" x14ac:dyDescent="0.2">
      <c r="A623" s="636" t="s">
        <v>1133</v>
      </c>
      <c r="B623" s="857">
        <v>54</v>
      </c>
      <c r="C623" s="1515" t="s">
        <v>4817</v>
      </c>
      <c r="D623" s="1508" t="s">
        <v>2442</v>
      </c>
      <c r="E623" s="553" t="s">
        <v>943</v>
      </c>
      <c r="F623" s="402">
        <f ca="1">DATEDIF(W623,$N$5,"Y")</f>
        <v>6</v>
      </c>
      <c r="G623" s="402">
        <f ca="1">DATEDIF(W623,$N$5,"YM")</f>
        <v>10</v>
      </c>
      <c r="H623" s="594"/>
      <c r="I623" s="588"/>
      <c r="J623" s="587" t="s">
        <v>121</v>
      </c>
      <c r="K623" s="409" t="s">
        <v>2455</v>
      </c>
      <c r="L623" s="1160" t="s">
        <v>255</v>
      </c>
      <c r="M623" s="505"/>
      <c r="N623" s="443" t="s">
        <v>44</v>
      </c>
      <c r="O623" s="987" t="s">
        <v>159</v>
      </c>
      <c r="P623" s="987"/>
      <c r="Q623" s="1717" t="s">
        <v>4241</v>
      </c>
      <c r="R623" s="1717" t="s">
        <v>50</v>
      </c>
      <c r="S623" s="1717" t="s">
        <v>4242</v>
      </c>
      <c r="T623" s="1717" t="s">
        <v>4243</v>
      </c>
      <c r="U623" s="1717"/>
      <c r="V623" s="1717" t="s">
        <v>4244</v>
      </c>
      <c r="W623" s="1477">
        <v>41671</v>
      </c>
      <c r="X623" s="1617" t="s">
        <v>2493</v>
      </c>
      <c r="Y623" s="1939">
        <f ca="1">DATEDIF(L624,$Y$8,"Y")</f>
        <v>29</v>
      </c>
    </row>
    <row r="624" spans="1:25" ht="15" thickBot="1" x14ac:dyDescent="0.25">
      <c r="A624" s="869"/>
      <c r="B624" s="1522"/>
      <c r="C624" s="1495" t="s">
        <v>1109</v>
      </c>
      <c r="D624" s="1505" t="str">
        <f>SDM!F472</f>
        <v>01/04/2020</v>
      </c>
      <c r="E624" s="1158" t="s">
        <v>5511</v>
      </c>
      <c r="F624" s="403"/>
      <c r="G624" s="403"/>
      <c r="H624" s="1133"/>
      <c r="I624" s="1134"/>
      <c r="J624" s="1123" t="s">
        <v>887</v>
      </c>
      <c r="K624" s="889"/>
      <c r="L624" s="1163">
        <v>33524</v>
      </c>
      <c r="M624" s="1024"/>
      <c r="N624" s="890" t="s">
        <v>49</v>
      </c>
      <c r="O624" s="987" t="s">
        <v>105</v>
      </c>
      <c r="P624" s="987"/>
      <c r="Q624" s="1711"/>
      <c r="R624" s="1711"/>
      <c r="S624" s="1711"/>
      <c r="T624" s="1711"/>
      <c r="U624" s="1711"/>
      <c r="V624" s="1711"/>
      <c r="W624" s="1477"/>
      <c r="X624" s="1617"/>
      <c r="Y624" s="1940"/>
    </row>
    <row r="625" spans="1:25" ht="14.25" x14ac:dyDescent="0.2">
      <c r="A625" s="636" t="s">
        <v>1137</v>
      </c>
      <c r="B625" s="857">
        <v>55</v>
      </c>
      <c r="C625" s="1472" t="s">
        <v>5482</v>
      </c>
      <c r="D625" s="1508" t="s">
        <v>2442</v>
      </c>
      <c r="E625" s="450" t="s">
        <v>5010</v>
      </c>
      <c r="F625" s="402">
        <f ca="1">DATEDIF(W625,$N$5,"Y")</f>
        <v>12</v>
      </c>
      <c r="G625" s="402">
        <f ca="1">DATEDIF(W625,$N$5,"YM")</f>
        <v>11</v>
      </c>
      <c r="H625" s="1165" t="s">
        <v>40</v>
      </c>
      <c r="I625" s="1061"/>
      <c r="J625" s="1797" t="s">
        <v>5484</v>
      </c>
      <c r="K625" s="567" t="s">
        <v>498</v>
      </c>
      <c r="L625" s="547" t="s">
        <v>54</v>
      </c>
      <c r="M625" s="597"/>
      <c r="N625" s="443" t="s">
        <v>44</v>
      </c>
      <c r="O625" s="987">
        <v>15</v>
      </c>
      <c r="P625" s="987"/>
      <c r="Q625" s="1709" t="s">
        <v>4330</v>
      </c>
      <c r="R625" s="1709" t="s">
        <v>34</v>
      </c>
      <c r="S625" s="1709" t="s">
        <v>4331</v>
      </c>
      <c r="T625" s="1709" t="s">
        <v>4332</v>
      </c>
      <c r="U625" s="1709"/>
      <c r="V625" s="1709" t="s">
        <v>4333</v>
      </c>
      <c r="W625" s="1477">
        <v>39448</v>
      </c>
      <c r="X625" s="1617" t="s">
        <v>2493</v>
      </c>
      <c r="Y625" s="1939">
        <f ca="1">DATEDIF(L626,$Y$8,"Y")</f>
        <v>45</v>
      </c>
    </row>
    <row r="626" spans="1:25" ht="15" thickBot="1" x14ac:dyDescent="0.25">
      <c r="A626" s="869"/>
      <c r="B626" s="1522"/>
      <c r="C626" s="1495" t="s">
        <v>4539</v>
      </c>
      <c r="D626" s="513" t="str">
        <f>SDM!F19</f>
        <v>01/04/2020</v>
      </c>
      <c r="E626" s="533" t="s">
        <v>330</v>
      </c>
      <c r="F626" s="403"/>
      <c r="G626" s="403"/>
      <c r="H626" s="1166"/>
      <c r="I626" s="1798"/>
      <c r="J626" s="919" t="s">
        <v>74</v>
      </c>
      <c r="K626" s="427"/>
      <c r="L626" s="1171">
        <v>27479</v>
      </c>
      <c r="M626" s="597"/>
      <c r="N626" s="890" t="s">
        <v>49</v>
      </c>
      <c r="O626" s="987">
        <v>16</v>
      </c>
      <c r="P626" s="987"/>
      <c r="Q626" s="1711"/>
      <c r="R626" s="1711"/>
      <c r="S626" s="1711"/>
      <c r="T626" s="1711"/>
      <c r="U626" s="1711"/>
      <c r="V626" s="1711"/>
      <c r="W626" s="1477"/>
      <c r="X626" s="1617"/>
      <c r="Y626" s="1940"/>
    </row>
    <row r="627" spans="1:25" ht="14.25" x14ac:dyDescent="0.2">
      <c r="A627" s="636" t="s">
        <v>1140</v>
      </c>
      <c r="B627" s="857">
        <v>56</v>
      </c>
      <c r="C627" s="1093" t="s">
        <v>5659</v>
      </c>
      <c r="D627" s="1508" t="s">
        <v>2442</v>
      </c>
      <c r="E627" s="920" t="s">
        <v>461</v>
      </c>
      <c r="F627" s="402">
        <f ca="1">DATEDIF(W627,$N$5,"Y")</f>
        <v>10</v>
      </c>
      <c r="G627" s="402">
        <f ca="1">DATEDIF(W627,$N$5,"YM")</f>
        <v>11</v>
      </c>
      <c r="H627" s="1790"/>
      <c r="I627" s="1061"/>
      <c r="J627" s="1800" t="s">
        <v>61</v>
      </c>
      <c r="K627" s="1796">
        <v>2014</v>
      </c>
      <c r="L627" s="1799" t="s">
        <v>72</v>
      </c>
      <c r="M627" s="597"/>
      <c r="N627" s="443" t="s">
        <v>44</v>
      </c>
      <c r="O627" s="987"/>
      <c r="P627" s="987"/>
      <c r="Q627" s="1706"/>
      <c r="R627" s="1706"/>
      <c r="S627" s="1706"/>
      <c r="T627" s="1706"/>
      <c r="U627" s="1706"/>
      <c r="V627" s="1706"/>
      <c r="W627" s="1477">
        <v>40179</v>
      </c>
      <c r="X627" s="1617" t="s">
        <v>2493</v>
      </c>
      <c r="Y627" s="1939">
        <f ca="1">DATEDIF(L628,$Y$8,"Y")</f>
        <v>40</v>
      </c>
    </row>
    <row r="628" spans="1:25" ht="15" thickBot="1" x14ac:dyDescent="0.25">
      <c r="A628" s="869"/>
      <c r="B628" s="1522"/>
      <c r="C628" s="1093" t="s">
        <v>5656</v>
      </c>
      <c r="D628" s="1911" t="str">
        <f>SDM!F304</f>
        <v>01/10/2019</v>
      </c>
      <c r="E628" s="466" t="s">
        <v>5655</v>
      </c>
      <c r="F628" s="405"/>
      <c r="G628" s="405"/>
      <c r="H628" s="1790"/>
      <c r="I628" s="1912"/>
      <c r="J628" s="919" t="s">
        <v>74</v>
      </c>
      <c r="K628" s="1796"/>
      <c r="L628" s="1913">
        <v>29262</v>
      </c>
      <c r="M628" s="597"/>
      <c r="N628" s="637" t="s">
        <v>49</v>
      </c>
      <c r="O628" s="987"/>
      <c r="P628" s="987"/>
      <c r="Q628" s="1706"/>
      <c r="R628" s="1706"/>
      <c r="S628" s="1706"/>
      <c r="T628" s="1706"/>
      <c r="U628" s="1706"/>
      <c r="V628" s="1706"/>
      <c r="W628" s="1477"/>
      <c r="X628" s="1617"/>
      <c r="Y628" s="1940"/>
    </row>
    <row r="629" spans="1:25" ht="14.25" x14ac:dyDescent="0.2">
      <c r="A629" s="636" t="s">
        <v>1143</v>
      </c>
      <c r="B629" s="857">
        <v>57</v>
      </c>
      <c r="C629" s="730" t="s">
        <v>5687</v>
      </c>
      <c r="D629" s="1914" t="s">
        <v>2442</v>
      </c>
      <c r="E629" s="1915" t="s">
        <v>5007</v>
      </c>
      <c r="F629" s="892">
        <f t="shared" ref="F629" ca="1" si="0">DATEDIF(W629,$N$5,"Y")</f>
        <v>10</v>
      </c>
      <c r="G629" s="892">
        <f t="shared" ref="G629" ca="1" si="1">DATEDIF(W629,$N$5,"YM")</f>
        <v>10</v>
      </c>
      <c r="H629" s="1797"/>
      <c r="I629" s="1916"/>
      <c r="J629" s="1917" t="s">
        <v>5691</v>
      </c>
      <c r="K629" s="1008">
        <v>2005</v>
      </c>
      <c r="L629" s="1918" t="s">
        <v>54</v>
      </c>
      <c r="M629" s="1919"/>
      <c r="N629" s="706" t="s">
        <v>44</v>
      </c>
      <c r="O629" s="987"/>
      <c r="P629" s="987"/>
      <c r="Q629" s="1706"/>
      <c r="R629" s="1706"/>
      <c r="S629" s="1706"/>
      <c r="T629" s="1706"/>
      <c r="U629" s="1706"/>
      <c r="V629" s="1706"/>
      <c r="W629" s="1477">
        <v>40180</v>
      </c>
      <c r="X629" s="1617" t="s">
        <v>2494</v>
      </c>
      <c r="Y629" s="1910"/>
    </row>
    <row r="630" spans="1:25" ht="15" thickBot="1" x14ac:dyDescent="0.25">
      <c r="A630" s="869"/>
      <c r="B630" s="1522"/>
      <c r="C630" s="1093" t="s">
        <v>5689</v>
      </c>
      <c r="D630" s="513" t="str">
        <f>SDM!F177</f>
        <v>01/04/2017</v>
      </c>
      <c r="E630" s="535" t="s">
        <v>5690</v>
      </c>
      <c r="F630" s="403"/>
      <c r="G630" s="403"/>
      <c r="H630" s="1790"/>
      <c r="I630" s="1908"/>
      <c r="J630" s="1920" t="s">
        <v>887</v>
      </c>
      <c r="K630" s="1796"/>
      <c r="L630" s="1909" t="s">
        <v>5692</v>
      </c>
      <c r="M630" s="597"/>
      <c r="N630" s="1619" t="s">
        <v>49</v>
      </c>
      <c r="O630" s="987"/>
      <c r="P630" s="987"/>
      <c r="Q630" s="1706"/>
      <c r="R630" s="1706"/>
      <c r="S630" s="1706"/>
      <c r="T630" s="1706"/>
      <c r="U630" s="1706"/>
      <c r="V630" s="1706"/>
      <c r="W630" s="1477"/>
      <c r="X630" s="1617"/>
      <c r="Y630" s="1910"/>
    </row>
    <row r="631" spans="1:25" s="805" customFormat="1" ht="14.25" x14ac:dyDescent="0.2">
      <c r="A631" s="636" t="s">
        <v>1147</v>
      </c>
      <c r="B631" s="1521">
        <v>1</v>
      </c>
      <c r="C631" s="1472" t="s">
        <v>1127</v>
      </c>
      <c r="D631" s="1508" t="s">
        <v>2444</v>
      </c>
      <c r="E631" s="575" t="s">
        <v>1063</v>
      </c>
      <c r="F631" s="402">
        <f t="shared" ref="F631" ca="1" si="2">DATEDIF(W631,$N$5,"Y")</f>
        <v>5</v>
      </c>
      <c r="G631" s="402">
        <f t="shared" ref="G631" ca="1" si="3">DATEDIF(W631,$N$5,"YM")</f>
        <v>10</v>
      </c>
      <c r="H631" s="1165"/>
      <c r="I631" s="475"/>
      <c r="J631" s="581" t="s">
        <v>121</v>
      </c>
      <c r="K631" s="404" t="s">
        <v>2452</v>
      </c>
      <c r="L631" s="531" t="s">
        <v>314</v>
      </c>
      <c r="M631" s="476"/>
      <c r="N631" s="443" t="s">
        <v>44</v>
      </c>
      <c r="O631" s="987" t="s">
        <v>38</v>
      </c>
      <c r="P631" s="987"/>
      <c r="Q631" s="1482" t="s">
        <v>4257</v>
      </c>
      <c r="R631" s="1482" t="s">
        <v>50</v>
      </c>
      <c r="S631" s="1482" t="s">
        <v>4258</v>
      </c>
      <c r="T631" s="1482" t="s">
        <v>4259</v>
      </c>
      <c r="U631" s="1482"/>
      <c r="V631" s="1482" t="s">
        <v>4260</v>
      </c>
      <c r="W631" s="1477">
        <v>42036</v>
      </c>
      <c r="X631" s="1617" t="s">
        <v>2493</v>
      </c>
      <c r="Y631" s="1939">
        <f ca="1">DATEDIF(L632,$Y$8,"Y")</f>
        <v>35</v>
      </c>
    </row>
    <row r="632" spans="1:25" ht="15" thickBot="1" x14ac:dyDescent="0.25">
      <c r="A632" s="869"/>
      <c r="B632" s="1523"/>
      <c r="C632" s="1495" t="s">
        <v>1128</v>
      </c>
      <c r="D632" s="1505" t="str">
        <f>SDM!F481</f>
        <v>01/04/2018</v>
      </c>
      <c r="E632" s="535" t="s">
        <v>2469</v>
      </c>
      <c r="F632" s="403"/>
      <c r="G632" s="403"/>
      <c r="H632" s="1166"/>
      <c r="I632" s="477"/>
      <c r="J632" s="1123" t="s">
        <v>887</v>
      </c>
      <c r="K632" s="410"/>
      <c r="L632" s="467">
        <v>31242</v>
      </c>
      <c r="M632" s="478"/>
      <c r="N632" s="890" t="s">
        <v>49</v>
      </c>
      <c r="O632" s="987" t="s">
        <v>192</v>
      </c>
      <c r="P632" s="987"/>
      <c r="Q632" s="1483"/>
      <c r="R632" s="1483"/>
      <c r="S632" s="1483"/>
      <c r="T632" s="1483"/>
      <c r="U632" s="1483"/>
      <c r="V632" s="1483"/>
      <c r="W632" s="1477"/>
      <c r="X632" s="1617"/>
      <c r="Y632" s="1940"/>
    </row>
    <row r="633" spans="1:25" ht="14.25" x14ac:dyDescent="0.2">
      <c r="A633" s="636" t="s">
        <v>1151</v>
      </c>
      <c r="B633" s="1521">
        <v>2</v>
      </c>
      <c r="C633" s="1472" t="s">
        <v>1130</v>
      </c>
      <c r="D633" s="1508" t="s">
        <v>2444</v>
      </c>
      <c r="E633" s="575" t="s">
        <v>1063</v>
      </c>
      <c r="F633" s="402">
        <f ca="1">DATEDIF(W633,$N$5,"Y")</f>
        <v>5</v>
      </c>
      <c r="G633" s="402">
        <f ca="1">DATEDIF(W633,$N$5,"YM")</f>
        <v>10</v>
      </c>
      <c r="H633" s="1165"/>
      <c r="I633" s="475"/>
      <c r="J633" s="581" t="s">
        <v>121</v>
      </c>
      <c r="K633" s="404" t="s">
        <v>2451</v>
      </c>
      <c r="L633" s="531" t="s">
        <v>385</v>
      </c>
      <c r="M633" s="476"/>
      <c r="N633" s="443" t="s">
        <v>44</v>
      </c>
      <c r="O633" s="987" t="s">
        <v>169</v>
      </c>
      <c r="P633" s="987"/>
      <c r="Q633" s="1709" t="s">
        <v>4261</v>
      </c>
      <c r="R633" s="1709" t="s">
        <v>50</v>
      </c>
      <c r="S633" s="1709" t="s">
        <v>4262</v>
      </c>
      <c r="T633" s="1709" t="s">
        <v>4263</v>
      </c>
      <c r="U633" s="1709"/>
      <c r="V633" s="1709" t="s">
        <v>4264</v>
      </c>
      <c r="W633" s="1477">
        <v>42036</v>
      </c>
      <c r="X633" s="1617" t="s">
        <v>2493</v>
      </c>
      <c r="Y633" s="1939">
        <f ca="1">DATEDIF(L634,$Y$8,"Y")</f>
        <v>32</v>
      </c>
    </row>
    <row r="634" spans="1:25" ht="15" thickBot="1" x14ac:dyDescent="0.25">
      <c r="A634" s="869"/>
      <c r="B634" s="1523"/>
      <c r="C634" s="1495" t="s">
        <v>1131</v>
      </c>
      <c r="D634" s="1505" t="str">
        <f>SDM!F482</f>
        <v>01/04/2018</v>
      </c>
      <c r="E634" s="535" t="s">
        <v>2469</v>
      </c>
      <c r="F634" s="403"/>
      <c r="G634" s="403"/>
      <c r="H634" s="1166"/>
      <c r="I634" s="477"/>
      <c r="J634" s="1123" t="s">
        <v>887</v>
      </c>
      <c r="K634" s="410"/>
      <c r="L634" s="467" t="s">
        <v>1132</v>
      </c>
      <c r="M634" s="478"/>
      <c r="N634" s="890" t="s">
        <v>49</v>
      </c>
      <c r="O634" s="987" t="s">
        <v>195</v>
      </c>
      <c r="P634" s="987"/>
      <c r="Q634" s="1711"/>
      <c r="R634" s="1711"/>
      <c r="S634" s="1711"/>
      <c r="T634" s="1711"/>
      <c r="U634" s="1711"/>
      <c r="V634" s="1711"/>
      <c r="W634" s="1477"/>
      <c r="X634" s="1617"/>
      <c r="Y634" s="1940"/>
    </row>
    <row r="635" spans="1:25" ht="14.25" x14ac:dyDescent="0.2">
      <c r="A635" s="636" t="s">
        <v>1154</v>
      </c>
      <c r="B635" s="1521">
        <v>3</v>
      </c>
      <c r="C635" s="1472" t="s">
        <v>1134</v>
      </c>
      <c r="D635" s="1508" t="s">
        <v>2444</v>
      </c>
      <c r="E635" s="575" t="s">
        <v>1063</v>
      </c>
      <c r="F635" s="402">
        <f ca="1">DATEDIF(W635,$N$5,"Y")</f>
        <v>5</v>
      </c>
      <c r="G635" s="402">
        <f ca="1">DATEDIF(W635,$N$5,"YM")</f>
        <v>10</v>
      </c>
      <c r="H635" s="1165"/>
      <c r="I635" s="475"/>
      <c r="J635" s="581" t="s">
        <v>121</v>
      </c>
      <c r="K635" s="404" t="s">
        <v>2415</v>
      </c>
      <c r="L635" s="531" t="s">
        <v>128</v>
      </c>
      <c r="M635" s="476"/>
      <c r="N635" s="443" t="s">
        <v>44</v>
      </c>
      <c r="O635" s="987" t="s">
        <v>130</v>
      </c>
      <c r="P635" s="987"/>
      <c r="Q635" s="1709" t="s">
        <v>4289</v>
      </c>
      <c r="R635" s="1709" t="s">
        <v>50</v>
      </c>
      <c r="S635" s="1709" t="s">
        <v>4290</v>
      </c>
      <c r="T635" s="1709" t="s">
        <v>4291</v>
      </c>
      <c r="U635" s="1709"/>
      <c r="V635" s="1709" t="s">
        <v>4292</v>
      </c>
      <c r="W635" s="1477">
        <v>42036</v>
      </c>
      <c r="X635" s="1617" t="s">
        <v>2494</v>
      </c>
      <c r="Y635" s="1939">
        <f ca="1">DATEDIF(L636,$Y$8,"Y")</f>
        <v>31</v>
      </c>
    </row>
    <row r="636" spans="1:25" ht="15" thickBot="1" x14ac:dyDescent="0.25">
      <c r="A636" s="869"/>
      <c r="B636" s="1523"/>
      <c r="C636" s="1495" t="s">
        <v>1135</v>
      </c>
      <c r="D636" s="1505" t="str">
        <f>SDM!F483</f>
        <v>01/04/2018</v>
      </c>
      <c r="E636" s="535" t="s">
        <v>2469</v>
      </c>
      <c r="F636" s="403"/>
      <c r="G636" s="403"/>
      <c r="H636" s="1166"/>
      <c r="I636" s="477"/>
      <c r="J636" s="1123" t="s">
        <v>887</v>
      </c>
      <c r="K636" s="410"/>
      <c r="L636" s="467" t="s">
        <v>1136</v>
      </c>
      <c r="M636" s="478"/>
      <c r="N636" s="890" t="s">
        <v>49</v>
      </c>
      <c r="O636" s="987" t="s">
        <v>204</v>
      </c>
      <c r="P636" s="987"/>
      <c r="Q636" s="1711"/>
      <c r="R636" s="1711"/>
      <c r="S636" s="1711"/>
      <c r="T636" s="1711"/>
      <c r="U636" s="1711"/>
      <c r="V636" s="1711"/>
      <c r="W636" s="1477"/>
      <c r="X636" s="1617"/>
      <c r="Y636" s="1940"/>
    </row>
    <row r="637" spans="1:25" ht="14.25" x14ac:dyDescent="0.2">
      <c r="A637" s="636" t="s">
        <v>1159</v>
      </c>
      <c r="B637" s="1521">
        <v>4</v>
      </c>
      <c r="C637" s="1093" t="s">
        <v>1138</v>
      </c>
      <c r="D637" s="1508" t="s">
        <v>2444</v>
      </c>
      <c r="E637" s="575" t="s">
        <v>1063</v>
      </c>
      <c r="F637" s="402">
        <f ca="1">DATEDIF(W637,$N$5,"Y")</f>
        <v>5</v>
      </c>
      <c r="G637" s="402">
        <f ca="1">DATEDIF(W637,$N$5,"YM")</f>
        <v>10</v>
      </c>
      <c r="H637" s="1165"/>
      <c r="I637" s="475"/>
      <c r="J637" s="581" t="s">
        <v>121</v>
      </c>
      <c r="K637" s="404" t="s">
        <v>2453</v>
      </c>
      <c r="L637" s="531" t="s">
        <v>63</v>
      </c>
      <c r="M637" s="476"/>
      <c r="N637" s="443" t="s">
        <v>44</v>
      </c>
      <c r="O637" s="987" t="s">
        <v>208</v>
      </c>
      <c r="P637" s="987"/>
      <c r="Q637" s="1725" t="s">
        <v>4293</v>
      </c>
      <c r="R637" s="1712" t="s">
        <v>50</v>
      </c>
      <c r="S637" s="1712" t="s">
        <v>4402</v>
      </c>
      <c r="T637" s="1712" t="s">
        <v>4403</v>
      </c>
      <c r="U637" s="1712"/>
      <c r="V637" s="1712" t="s">
        <v>4404</v>
      </c>
      <c r="W637" s="1477">
        <v>42036</v>
      </c>
      <c r="X637" s="1617" t="s">
        <v>2493</v>
      </c>
      <c r="Y637" s="1939">
        <f ca="1">DATEDIF(L638,$Y$8,"Y")</f>
        <v>31</v>
      </c>
    </row>
    <row r="638" spans="1:25" ht="15" thickBot="1" x14ac:dyDescent="0.25">
      <c r="A638" s="869"/>
      <c r="B638" s="1523"/>
      <c r="C638" s="1093" t="s">
        <v>1139</v>
      </c>
      <c r="D638" s="1505" t="str">
        <f>SDM!F484</f>
        <v>01/04/2018</v>
      </c>
      <c r="E638" s="535" t="s">
        <v>2469</v>
      </c>
      <c r="F638" s="403"/>
      <c r="G638" s="403"/>
      <c r="H638" s="1166"/>
      <c r="I638" s="477"/>
      <c r="J638" s="1123" t="s">
        <v>887</v>
      </c>
      <c r="K638" s="410"/>
      <c r="L638" s="467">
        <v>32620</v>
      </c>
      <c r="M638" s="478"/>
      <c r="N638" s="890" t="s">
        <v>49</v>
      </c>
      <c r="O638" s="987" t="s">
        <v>213</v>
      </c>
      <c r="P638" s="987"/>
      <c r="Q638" s="1483"/>
      <c r="R638" s="1483"/>
      <c r="S638" s="1483"/>
      <c r="T638" s="1483"/>
      <c r="U638" s="1483"/>
      <c r="V638" s="1483"/>
      <c r="W638" s="1477"/>
      <c r="X638" s="1617"/>
      <c r="Y638" s="1940"/>
    </row>
    <row r="639" spans="1:25" ht="14.25" x14ac:dyDescent="0.2">
      <c r="A639" s="636" t="s">
        <v>1163</v>
      </c>
      <c r="B639" s="1521">
        <v>5</v>
      </c>
      <c r="C639" s="1515" t="s">
        <v>1098</v>
      </c>
      <c r="D639" s="1508" t="s">
        <v>2444</v>
      </c>
      <c r="E639" s="553" t="s">
        <v>5072</v>
      </c>
      <c r="F639" s="402">
        <f ca="1">DATEDIF(W639,$N$5,"Y")</f>
        <v>6</v>
      </c>
      <c r="G639" s="402">
        <f ca="1">DATEDIF(W639,$N$5,"YM")</f>
        <v>10</v>
      </c>
      <c r="H639" s="594"/>
      <c r="I639" s="588"/>
      <c r="J639" s="587" t="s">
        <v>1099</v>
      </c>
      <c r="K639" s="409" t="s">
        <v>2415</v>
      </c>
      <c r="L639" s="1160" t="s">
        <v>156</v>
      </c>
      <c r="M639" s="505"/>
      <c r="N639" s="443" t="s">
        <v>44</v>
      </c>
      <c r="O639" s="987" t="s">
        <v>219</v>
      </c>
      <c r="P639" s="987"/>
      <c r="Q639" s="1709" t="s">
        <v>4294</v>
      </c>
      <c r="R639" s="1709" t="s">
        <v>34</v>
      </c>
      <c r="S639" s="1709" t="s">
        <v>4295</v>
      </c>
      <c r="T639" s="1709" t="s">
        <v>4296</v>
      </c>
      <c r="U639" s="1709"/>
      <c r="V639" s="1709" t="s">
        <v>4297</v>
      </c>
      <c r="W639" s="1477">
        <v>41671</v>
      </c>
      <c r="X639" s="1617" t="s">
        <v>2494</v>
      </c>
      <c r="Y639" s="1939">
        <f ca="1">DATEDIF(L640,$Y$8,"Y")</f>
        <v>30</v>
      </c>
    </row>
    <row r="640" spans="1:25" ht="15" thickBot="1" x14ac:dyDescent="0.25">
      <c r="A640" s="869"/>
      <c r="B640" s="1523"/>
      <c r="C640" s="1495" t="s">
        <v>1100</v>
      </c>
      <c r="D640" s="1505" t="str">
        <f>SDM!F214</f>
        <v>01/04/2018</v>
      </c>
      <c r="E640" s="1578" t="s">
        <v>2470</v>
      </c>
      <c r="F640" s="403"/>
      <c r="G640" s="403"/>
      <c r="H640" s="1133"/>
      <c r="I640" s="1134"/>
      <c r="J640" s="1123" t="s">
        <v>887</v>
      </c>
      <c r="K640" s="889"/>
      <c r="L640" s="1163">
        <v>33141</v>
      </c>
      <c r="M640" s="1024"/>
      <c r="N640" s="890" t="s">
        <v>49</v>
      </c>
      <c r="O640" s="987" t="s">
        <v>224</v>
      </c>
      <c r="P640" s="987"/>
      <c r="Q640" s="1711"/>
      <c r="R640" s="1711"/>
      <c r="S640" s="1711"/>
      <c r="T640" s="1711"/>
      <c r="U640" s="1711"/>
      <c r="V640" s="1711"/>
      <c r="W640" s="1477"/>
      <c r="X640" s="1617"/>
      <c r="Y640" s="1940"/>
    </row>
    <row r="641" spans="1:25" ht="14.25" x14ac:dyDescent="0.2">
      <c r="A641" s="636" t="s">
        <v>1166</v>
      </c>
      <c r="B641" s="1521">
        <v>6</v>
      </c>
      <c r="C641" s="1472" t="s">
        <v>4826</v>
      </c>
      <c r="D641" s="1508" t="s">
        <v>2444</v>
      </c>
      <c r="E641" s="575" t="s">
        <v>1063</v>
      </c>
      <c r="F641" s="402">
        <f ca="1">DATEDIF(W641,$N$5,"Y")</f>
        <v>5</v>
      </c>
      <c r="G641" s="402">
        <f ca="1">DATEDIF(W641,$N$5,"YM")</f>
        <v>10</v>
      </c>
      <c r="H641" s="1165"/>
      <c r="I641" s="475"/>
      <c r="J641" s="581" t="s">
        <v>121</v>
      </c>
      <c r="K641" s="404" t="s">
        <v>2415</v>
      </c>
      <c r="L641" s="531" t="s">
        <v>239</v>
      </c>
      <c r="M641" s="476"/>
      <c r="N641" s="443" t="s">
        <v>44</v>
      </c>
      <c r="O641" s="987" t="s">
        <v>231</v>
      </c>
      <c r="P641" s="987"/>
      <c r="Q641" s="1712" t="s">
        <v>4298</v>
      </c>
      <c r="R641" s="1712" t="s">
        <v>50</v>
      </c>
      <c r="S641" s="1712" t="s">
        <v>4299</v>
      </c>
      <c r="T641" s="1712" t="s">
        <v>4300</v>
      </c>
      <c r="U641" s="1712"/>
      <c r="V641" s="1712" t="s">
        <v>4301</v>
      </c>
      <c r="W641" s="1477">
        <v>42036</v>
      </c>
      <c r="X641" s="1617" t="s">
        <v>2493</v>
      </c>
      <c r="Y641" s="1939">
        <f ca="1">DATEDIF(L642,$Y$8,"Y")</f>
        <v>30</v>
      </c>
    </row>
    <row r="642" spans="1:25" ht="15" thickBot="1" x14ac:dyDescent="0.25">
      <c r="A642" s="869"/>
      <c r="B642" s="1523"/>
      <c r="C642" s="1495" t="s">
        <v>1141</v>
      </c>
      <c r="D642" s="1505" t="str">
        <f>SDM!F485</f>
        <v>01/04/2018</v>
      </c>
      <c r="E642" s="535" t="s">
        <v>2469</v>
      </c>
      <c r="F642" s="403"/>
      <c r="G642" s="403"/>
      <c r="H642" s="1166"/>
      <c r="I642" s="477"/>
      <c r="J642" s="1123" t="s">
        <v>887</v>
      </c>
      <c r="K642" s="410"/>
      <c r="L642" s="467" t="s">
        <v>1142</v>
      </c>
      <c r="M642" s="478"/>
      <c r="N642" s="890" t="s">
        <v>49</v>
      </c>
      <c r="O642" s="987" t="s">
        <v>233</v>
      </c>
      <c r="P642" s="987"/>
      <c r="Q642" s="1483"/>
      <c r="R642" s="1483"/>
      <c r="S642" s="1483"/>
      <c r="T642" s="1483"/>
      <c r="U642" s="1483"/>
      <c r="V642" s="1483"/>
      <c r="W642" s="1477"/>
      <c r="X642" s="1617"/>
      <c r="Y642" s="1940"/>
    </row>
    <row r="643" spans="1:25" s="805" customFormat="1" ht="14.25" x14ac:dyDescent="0.2">
      <c r="A643" s="636" t="s">
        <v>1170</v>
      </c>
      <c r="B643" s="1521">
        <v>7</v>
      </c>
      <c r="C643" s="1472" t="s">
        <v>1144</v>
      </c>
      <c r="D643" s="1508" t="s">
        <v>2444</v>
      </c>
      <c r="E643" s="575" t="s">
        <v>1063</v>
      </c>
      <c r="F643" s="402">
        <f ca="1">DATEDIF(W643,$N$5,"Y")</f>
        <v>5</v>
      </c>
      <c r="G643" s="402">
        <f ca="1">DATEDIF(W643,$N$5,"YM")</f>
        <v>10</v>
      </c>
      <c r="H643" s="1165"/>
      <c r="I643" s="475"/>
      <c r="J643" s="581" t="s">
        <v>121</v>
      </c>
      <c r="K643" s="404" t="s">
        <v>2454</v>
      </c>
      <c r="L643" s="531" t="s">
        <v>252</v>
      </c>
      <c r="M643" s="476"/>
      <c r="N643" s="443" t="s">
        <v>44</v>
      </c>
      <c r="O643" s="987" t="s">
        <v>237</v>
      </c>
      <c r="P643" s="987"/>
      <c r="Q643" s="1482" t="s">
        <v>4281</v>
      </c>
      <c r="R643" s="1482" t="s">
        <v>34</v>
      </c>
      <c r="S643" s="1482" t="s">
        <v>4282</v>
      </c>
      <c r="T643" s="1482" t="s">
        <v>4283</v>
      </c>
      <c r="U643" s="1482"/>
      <c r="V643" s="1482" t="s">
        <v>4284</v>
      </c>
      <c r="W643" s="1477">
        <v>42036</v>
      </c>
      <c r="X643" s="1617" t="s">
        <v>2493</v>
      </c>
      <c r="Y643" s="1939">
        <f ca="1">DATEDIF(L644,$Y$8,"Y")</f>
        <v>29</v>
      </c>
    </row>
    <row r="644" spans="1:25" ht="15" thickBot="1" x14ac:dyDescent="0.25">
      <c r="A644" s="869"/>
      <c r="B644" s="1523"/>
      <c r="C644" s="1495" t="s">
        <v>1145</v>
      </c>
      <c r="D644" s="1505" t="str">
        <f>SDM!F486</f>
        <v>01/04/2018</v>
      </c>
      <c r="E644" s="535" t="s">
        <v>2469</v>
      </c>
      <c r="F644" s="403"/>
      <c r="G644" s="403"/>
      <c r="H644" s="1166"/>
      <c r="I644" s="477"/>
      <c r="J644" s="1123" t="s">
        <v>887</v>
      </c>
      <c r="K644" s="410"/>
      <c r="L644" s="467" t="s">
        <v>1146</v>
      </c>
      <c r="M644" s="478"/>
      <c r="N644" s="890" t="s">
        <v>49</v>
      </c>
      <c r="O644" s="987" t="s">
        <v>242</v>
      </c>
      <c r="P644" s="987"/>
      <c r="Q644" s="1483"/>
      <c r="R644" s="1483"/>
      <c r="S644" s="1483"/>
      <c r="T644" s="1483"/>
      <c r="U644" s="1483"/>
      <c r="V644" s="1483"/>
      <c r="W644" s="1477"/>
      <c r="X644" s="1617"/>
      <c r="Y644" s="1940"/>
    </row>
    <row r="645" spans="1:25" ht="14.25" x14ac:dyDescent="0.2">
      <c r="A645" s="636" t="s">
        <v>1172</v>
      </c>
      <c r="B645" s="1521">
        <v>8</v>
      </c>
      <c r="C645" s="1472" t="s">
        <v>1148</v>
      </c>
      <c r="D645" s="1508" t="s">
        <v>2444</v>
      </c>
      <c r="E645" s="575" t="s">
        <v>1063</v>
      </c>
      <c r="F645" s="402">
        <f ca="1">DATEDIF(W645,$N$5,"Y")</f>
        <v>5</v>
      </c>
      <c r="G645" s="402">
        <f ca="1">DATEDIF(W645,$N$5,"YM")</f>
        <v>10</v>
      </c>
      <c r="H645" s="1165"/>
      <c r="I645" s="475"/>
      <c r="J645" s="581" t="s">
        <v>121</v>
      </c>
      <c r="K645" s="404" t="s">
        <v>2454</v>
      </c>
      <c r="L645" s="531" t="s">
        <v>385</v>
      </c>
      <c r="M645" s="476"/>
      <c r="N645" s="443" t="s">
        <v>44</v>
      </c>
      <c r="O645" s="987" t="s">
        <v>246</v>
      </c>
      <c r="P645" s="987"/>
      <c r="Q645" s="1709" t="s">
        <v>4302</v>
      </c>
      <c r="R645" s="1709" t="s">
        <v>50</v>
      </c>
      <c r="S645" s="1709" t="s">
        <v>4303</v>
      </c>
      <c r="T645" s="1709" t="s">
        <v>4304</v>
      </c>
      <c r="U645" s="1709"/>
      <c r="V645" s="1709" t="s">
        <v>4305</v>
      </c>
      <c r="W645" s="1477">
        <v>42036</v>
      </c>
      <c r="X645" s="1617" t="s">
        <v>2494</v>
      </c>
      <c r="Y645" s="1939">
        <f ca="1">DATEDIF(L646,$Y$8,"Y")</f>
        <v>29</v>
      </c>
    </row>
    <row r="646" spans="1:25" ht="15" thickBot="1" x14ac:dyDescent="0.25">
      <c r="A646" s="869"/>
      <c r="B646" s="1523"/>
      <c r="C646" s="1495" t="s">
        <v>1149</v>
      </c>
      <c r="D646" s="1505" t="str">
        <f>SDM!F487</f>
        <v>01/04/2018</v>
      </c>
      <c r="E646" s="535" t="s">
        <v>2469</v>
      </c>
      <c r="F646" s="403"/>
      <c r="G646" s="403"/>
      <c r="H646" s="1166"/>
      <c r="I646" s="477"/>
      <c r="J646" s="1123" t="s">
        <v>887</v>
      </c>
      <c r="K646" s="410"/>
      <c r="L646" s="467" t="s">
        <v>1150</v>
      </c>
      <c r="M646" s="478"/>
      <c r="N646" s="890" t="s">
        <v>49</v>
      </c>
      <c r="O646" s="987" t="s">
        <v>249</v>
      </c>
      <c r="P646" s="987"/>
      <c r="Q646" s="1711"/>
      <c r="R646" s="1711"/>
      <c r="S646" s="1711"/>
      <c r="T646" s="1711"/>
      <c r="U646" s="1711"/>
      <c r="V646" s="1711"/>
      <c r="W646" s="1477"/>
      <c r="X646" s="1617"/>
      <c r="Y646" s="1940"/>
    </row>
    <row r="647" spans="1:25" ht="14.25" x14ac:dyDescent="0.2">
      <c r="A647" s="636" t="s">
        <v>1176</v>
      </c>
      <c r="B647" s="1521">
        <v>9</v>
      </c>
      <c r="C647" s="1472" t="s">
        <v>1152</v>
      </c>
      <c r="D647" s="1508" t="s">
        <v>2444</v>
      </c>
      <c r="E647" s="575" t="s">
        <v>1063</v>
      </c>
      <c r="F647" s="402">
        <f ca="1">DATEDIF(W647,$N$5,"Y")</f>
        <v>5</v>
      </c>
      <c r="G647" s="402">
        <f ca="1">DATEDIF(W647,$N$5,"YM")</f>
        <v>10</v>
      </c>
      <c r="H647" s="1165"/>
      <c r="I647" s="475"/>
      <c r="J647" s="581" t="s">
        <v>121</v>
      </c>
      <c r="K647" s="404" t="s">
        <v>2455</v>
      </c>
      <c r="L647" s="531" t="s">
        <v>54</v>
      </c>
      <c r="M647" s="476"/>
      <c r="N647" s="443" t="s">
        <v>44</v>
      </c>
      <c r="O647" s="987" t="s">
        <v>254</v>
      </c>
      <c r="P647" s="987"/>
      <c r="Q647" s="1712" t="s">
        <v>4306</v>
      </c>
      <c r="R647" s="1712" t="s">
        <v>50</v>
      </c>
      <c r="S647" s="1712" t="s">
        <v>4307</v>
      </c>
      <c r="T647" s="1712" t="s">
        <v>4308</v>
      </c>
      <c r="U647" s="1712"/>
      <c r="V647" s="1712" t="s">
        <v>4309</v>
      </c>
      <c r="W647" s="1477">
        <v>42036</v>
      </c>
      <c r="X647" s="1617" t="s">
        <v>2493</v>
      </c>
      <c r="Y647" s="1939">
        <f ca="1">DATEDIF(L648,$Y$8,"Y")</f>
        <v>28</v>
      </c>
    </row>
    <row r="648" spans="1:25" ht="15" thickBot="1" x14ac:dyDescent="0.25">
      <c r="A648" s="869"/>
      <c r="B648" s="1523"/>
      <c r="C648" s="1495" t="s">
        <v>1153</v>
      </c>
      <c r="D648" s="1505" t="str">
        <f>SDM!F488</f>
        <v>01/04/2018</v>
      </c>
      <c r="E648" s="535" t="s">
        <v>2469</v>
      </c>
      <c r="F648" s="403"/>
      <c r="G648" s="403"/>
      <c r="H648" s="1166"/>
      <c r="I648" s="477"/>
      <c r="J648" s="1123" t="s">
        <v>887</v>
      </c>
      <c r="K648" s="410"/>
      <c r="L648" s="467">
        <v>33693</v>
      </c>
      <c r="M648" s="478"/>
      <c r="N648" s="890" t="s">
        <v>49</v>
      </c>
      <c r="O648" s="987" t="s">
        <v>258</v>
      </c>
      <c r="P648" s="987"/>
      <c r="Q648" s="1483"/>
      <c r="R648" s="1483"/>
      <c r="S648" s="1483"/>
      <c r="T648" s="1483"/>
      <c r="U648" s="1483"/>
      <c r="V648" s="1483"/>
      <c r="W648" s="1477"/>
      <c r="X648" s="1617"/>
      <c r="Y648" s="1940"/>
    </row>
    <row r="649" spans="1:25" s="726" customFormat="1" ht="14.25" customHeight="1" x14ac:dyDescent="0.2">
      <c r="A649" s="636" t="s">
        <v>1180</v>
      </c>
      <c r="B649" s="1521">
        <v>10</v>
      </c>
      <c r="C649" s="1511" t="s">
        <v>4936</v>
      </c>
      <c r="D649" s="1506" t="s">
        <v>4709</v>
      </c>
      <c r="E649" s="1590" t="s">
        <v>5129</v>
      </c>
      <c r="F649" s="402">
        <f ca="1">DATEDIF(W649,$N$5,"Y")</f>
        <v>5</v>
      </c>
      <c r="G649" s="402">
        <f ca="1">DATEDIF(W649,$N$5,"YM")</f>
        <v>10</v>
      </c>
      <c r="H649" s="450"/>
      <c r="I649" s="733"/>
      <c r="J649" s="1167" t="s">
        <v>478</v>
      </c>
      <c r="K649" s="1579"/>
      <c r="L649" s="1168" t="s">
        <v>54</v>
      </c>
      <c r="N649" s="443" t="s">
        <v>44</v>
      </c>
      <c r="W649" s="1476">
        <v>42036</v>
      </c>
      <c r="X649" s="1617" t="s">
        <v>2493</v>
      </c>
      <c r="Y649" s="1939">
        <f ca="1">DATEDIF(L650,$Y$8,"Y")</f>
        <v>28</v>
      </c>
    </row>
    <row r="650" spans="1:25" s="726" customFormat="1" ht="15" thickBot="1" x14ac:dyDescent="0.25">
      <c r="A650" s="869"/>
      <c r="B650" s="1523"/>
      <c r="C650" s="1512" t="s">
        <v>4935</v>
      </c>
      <c r="D650" s="1505" t="str">
        <f>SDM!F158</f>
        <v>01/04/2018</v>
      </c>
      <c r="E650" s="1040" t="s">
        <v>4993</v>
      </c>
      <c r="F650" s="403"/>
      <c r="G650" s="403"/>
      <c r="H650" s="597"/>
      <c r="I650" s="735"/>
      <c r="J650" s="1123" t="s">
        <v>343</v>
      </c>
      <c r="K650" s="1126"/>
      <c r="L650" s="893">
        <v>33717</v>
      </c>
      <c r="M650" s="597"/>
      <c r="N650" s="890" t="s">
        <v>49</v>
      </c>
      <c r="O650" s="1580"/>
      <c r="P650" s="1580"/>
      <c r="Q650" s="968"/>
      <c r="R650" s="968"/>
      <c r="S650" s="968"/>
      <c r="T650" s="968"/>
      <c r="U650" s="968"/>
      <c r="V650" s="968"/>
      <c r="W650" s="1694"/>
      <c r="X650" s="1617"/>
      <c r="Y650" s="1940"/>
    </row>
    <row r="651" spans="1:25" ht="14.25" x14ac:dyDescent="0.2">
      <c r="A651" s="636" t="s">
        <v>1185</v>
      </c>
      <c r="B651" s="1521">
        <v>11</v>
      </c>
      <c r="C651" s="1515" t="s">
        <v>1070</v>
      </c>
      <c r="D651" s="1497" t="s">
        <v>4709</v>
      </c>
      <c r="E651" s="1154" t="s">
        <v>5129</v>
      </c>
      <c r="F651" s="402">
        <f ca="1">DATEDIF(W651,$N$5,"Y")</f>
        <v>6</v>
      </c>
      <c r="G651" s="402">
        <f ca="1">DATEDIF(W651,$N$5,"YM")</f>
        <v>10</v>
      </c>
      <c r="H651" s="594"/>
      <c r="I651" s="588"/>
      <c r="J651" s="587" t="s">
        <v>478</v>
      </c>
      <c r="K651" s="409" t="s">
        <v>2455</v>
      </c>
      <c r="L651" s="1160" t="s">
        <v>252</v>
      </c>
      <c r="M651" s="505"/>
      <c r="N651" s="443" t="s">
        <v>44</v>
      </c>
      <c r="O651" s="987" t="s">
        <v>265</v>
      </c>
      <c r="P651" s="987"/>
      <c r="Q651" s="1709" t="s">
        <v>4310</v>
      </c>
      <c r="R651" s="1709" t="s">
        <v>34</v>
      </c>
      <c r="S651" s="1709" t="s">
        <v>4311</v>
      </c>
      <c r="T651" s="1709" t="s">
        <v>4312</v>
      </c>
      <c r="U651" s="1709"/>
      <c r="V651" s="1709" t="s">
        <v>4313</v>
      </c>
      <c r="W651" s="1477">
        <v>41671</v>
      </c>
      <c r="X651" s="1617" t="s">
        <v>2494</v>
      </c>
      <c r="Y651" s="1939">
        <f ca="1">DATEDIF(L652,$Y$8,"Y")</f>
        <v>34</v>
      </c>
    </row>
    <row r="652" spans="1:25" ht="15" thickBot="1" x14ac:dyDescent="0.25">
      <c r="A652" s="869"/>
      <c r="B652" s="1523"/>
      <c r="C652" s="1495" t="s">
        <v>1071</v>
      </c>
      <c r="D652" s="1505" t="str">
        <f>SDM!F159</f>
        <v>01/10/2018</v>
      </c>
      <c r="E652" s="1158" t="s">
        <v>4635</v>
      </c>
      <c r="F652" s="403"/>
      <c r="G652" s="403"/>
      <c r="H652" s="1133"/>
      <c r="I652" s="1134"/>
      <c r="J652" s="1123" t="s">
        <v>887</v>
      </c>
      <c r="K652" s="1169"/>
      <c r="L652" s="1163">
        <v>31651</v>
      </c>
      <c r="M652" s="1162"/>
      <c r="N652" s="1104" t="s">
        <v>49</v>
      </c>
      <c r="O652" s="987" t="s">
        <v>271</v>
      </c>
      <c r="P652" s="987"/>
      <c r="Q652" s="1711"/>
      <c r="R652" s="1711"/>
      <c r="S652" s="1711"/>
      <c r="T652" s="1711"/>
      <c r="U652" s="1711"/>
      <c r="V652" s="1711"/>
      <c r="W652" s="1477"/>
      <c r="X652" s="1617"/>
      <c r="Y652" s="1940"/>
    </row>
    <row r="653" spans="1:25" ht="14.25" x14ac:dyDescent="0.2">
      <c r="A653" s="636" t="s">
        <v>1190</v>
      </c>
      <c r="B653" s="1521">
        <v>12</v>
      </c>
      <c r="C653" s="1472" t="s">
        <v>1167</v>
      </c>
      <c r="D653" s="1497" t="s">
        <v>4709</v>
      </c>
      <c r="E653" s="454" t="s">
        <v>5415</v>
      </c>
      <c r="F653" s="402">
        <f ca="1">DATEDIF(W653,$N$5,"Y")</f>
        <v>13</v>
      </c>
      <c r="G653" s="402">
        <f ca="1">DATEDIF(W653,$N$5,"YM")</f>
        <v>11</v>
      </c>
      <c r="H653" s="596" t="s">
        <v>350</v>
      </c>
      <c r="I653" s="479"/>
      <c r="J653" s="479" t="s">
        <v>726</v>
      </c>
      <c r="K653" s="440" t="s">
        <v>382</v>
      </c>
      <c r="L653" s="440" t="s">
        <v>1168</v>
      </c>
      <c r="M653" s="480"/>
      <c r="N653" s="443" t="s">
        <v>44</v>
      </c>
      <c r="O653" s="987">
        <v>9</v>
      </c>
      <c r="P653" s="987"/>
      <c r="Q653" s="1712" t="s">
        <v>4322</v>
      </c>
      <c r="R653" s="1712" t="s">
        <v>34</v>
      </c>
      <c r="S653" s="1712" t="s">
        <v>4323</v>
      </c>
      <c r="T653" s="1712" t="s">
        <v>4324</v>
      </c>
      <c r="U653" s="1712"/>
      <c r="V653" s="1712" t="s">
        <v>4325</v>
      </c>
      <c r="W653" s="1477">
        <v>39083</v>
      </c>
      <c r="X653" s="1617" t="s">
        <v>2494</v>
      </c>
      <c r="Y653" s="1939">
        <f ca="1">DATEDIF(L654,$Y$8,"Y")</f>
        <v>48</v>
      </c>
    </row>
    <row r="654" spans="1:25" ht="15" thickBot="1" x14ac:dyDescent="0.25">
      <c r="A654" s="869"/>
      <c r="B654" s="1523"/>
      <c r="C654" s="1495" t="s">
        <v>1169</v>
      </c>
      <c r="D654" s="1098" t="str">
        <f>SDM!F112</f>
        <v>01/04/2019</v>
      </c>
      <c r="E654" s="1158" t="s">
        <v>330</v>
      </c>
      <c r="F654" s="403"/>
      <c r="G654" s="403"/>
      <c r="H654" s="1166"/>
      <c r="I654" s="477"/>
      <c r="J654" s="477" t="s">
        <v>617</v>
      </c>
      <c r="K654" s="410"/>
      <c r="L654" s="468">
        <v>26437</v>
      </c>
      <c r="M654" s="478"/>
      <c r="N654" s="890" t="s">
        <v>49</v>
      </c>
      <c r="O654" s="987">
        <v>10</v>
      </c>
      <c r="P654" s="987"/>
      <c r="Q654" s="1483"/>
      <c r="R654" s="1483"/>
      <c r="S654" s="1483"/>
      <c r="T654" s="1483"/>
      <c r="U654" s="1483"/>
      <c r="V654" s="1483"/>
      <c r="W654" s="1477"/>
      <c r="X654" s="1617"/>
      <c r="Y654" s="1940"/>
    </row>
    <row r="655" spans="1:25" s="805" customFormat="1" ht="14.25" x14ac:dyDescent="0.2">
      <c r="A655" s="636" t="s">
        <v>1194</v>
      </c>
      <c r="B655" s="1521">
        <v>13</v>
      </c>
      <c r="C655" s="1271" t="s">
        <v>1160</v>
      </c>
      <c r="D655" s="1497" t="s">
        <v>4709</v>
      </c>
      <c r="E655" s="442" t="s">
        <v>1161</v>
      </c>
      <c r="F655" s="402">
        <f ca="1">DATEDIF(W655,$N$5,"Y")</f>
        <v>13</v>
      </c>
      <c r="G655" s="402">
        <f ca="1">DATEDIF(W655,$N$5,"YM")</f>
        <v>11</v>
      </c>
      <c r="H655" s="596" t="s">
        <v>350</v>
      </c>
      <c r="I655" s="479"/>
      <c r="J655" s="479" t="s">
        <v>710</v>
      </c>
      <c r="K655" s="440" t="s">
        <v>382</v>
      </c>
      <c r="L655" s="440" t="s">
        <v>123</v>
      </c>
      <c r="M655" s="480"/>
      <c r="N655" s="443" t="s">
        <v>44</v>
      </c>
      <c r="O655" s="987">
        <v>5</v>
      </c>
      <c r="P655" s="987"/>
      <c r="Q655" s="1717" t="s">
        <v>4285</v>
      </c>
      <c r="R655" s="1717" t="s">
        <v>50</v>
      </c>
      <c r="S655" s="1717" t="s">
        <v>4286</v>
      </c>
      <c r="T655" s="1717" t="s">
        <v>4287</v>
      </c>
      <c r="U655" s="1717"/>
      <c r="V655" s="1717" t="s">
        <v>4288</v>
      </c>
      <c r="W655" s="1477">
        <v>39083</v>
      </c>
      <c r="X655" s="1617" t="s">
        <v>2494</v>
      </c>
      <c r="Y655" s="1939">
        <f ca="1">DATEDIF(L656,$Y$8,"Y")</f>
        <v>51</v>
      </c>
    </row>
    <row r="656" spans="1:25" ht="15" thickBot="1" x14ac:dyDescent="0.25">
      <c r="A656" s="869"/>
      <c r="B656" s="1523"/>
      <c r="C656" s="1514" t="s">
        <v>1162</v>
      </c>
      <c r="D656" s="451" t="str">
        <f>SDM!F24</f>
        <v>01/04/2019</v>
      </c>
      <c r="E656" s="1661" t="s">
        <v>5060</v>
      </c>
      <c r="F656" s="403"/>
      <c r="G656" s="403"/>
      <c r="H656" s="1662"/>
      <c r="I656" s="473"/>
      <c r="J656" s="477" t="s">
        <v>617</v>
      </c>
      <c r="K656" s="403"/>
      <c r="L656" s="447">
        <v>25215</v>
      </c>
      <c r="M656" s="474"/>
      <c r="N656" s="890" t="s">
        <v>49</v>
      </c>
      <c r="O656" s="987">
        <v>6</v>
      </c>
      <c r="P656" s="987"/>
      <c r="Q656" s="1711"/>
      <c r="R656" s="1711"/>
      <c r="S656" s="1711"/>
      <c r="T656" s="1711"/>
      <c r="U656" s="1711"/>
      <c r="V656" s="1711"/>
      <c r="W656" s="1477"/>
      <c r="X656" s="1617"/>
      <c r="Y656" s="1940"/>
    </row>
    <row r="657" spans="1:25" ht="14.25" x14ac:dyDescent="0.2">
      <c r="A657" s="636" t="s">
        <v>1197</v>
      </c>
      <c r="B657" s="1521">
        <v>14</v>
      </c>
      <c r="C657" s="1472" t="s">
        <v>1155</v>
      </c>
      <c r="D657" s="1497" t="s">
        <v>4709</v>
      </c>
      <c r="E657" s="450" t="s">
        <v>5037</v>
      </c>
      <c r="F657" s="402">
        <f ca="1">DATEDIF(W657,$N$5,"Y")</f>
        <v>13</v>
      </c>
      <c r="G657" s="402">
        <f ca="1">DATEDIF(W657,$N$5,"YM")</f>
        <v>11</v>
      </c>
      <c r="H657" s="1165" t="s">
        <v>350</v>
      </c>
      <c r="I657" s="475"/>
      <c r="J657" s="475" t="s">
        <v>1156</v>
      </c>
      <c r="K657" s="453" t="s">
        <v>511</v>
      </c>
      <c r="L657" s="453" t="s">
        <v>88</v>
      </c>
      <c r="M657" s="476"/>
      <c r="N657" s="443" t="s">
        <v>44</v>
      </c>
      <c r="O657" s="987">
        <v>3</v>
      </c>
      <c r="P657" s="987"/>
      <c r="Q657" s="1712" t="s">
        <v>4277</v>
      </c>
      <c r="R657" s="1712" t="s">
        <v>50</v>
      </c>
      <c r="S657" s="1712" t="s">
        <v>4278</v>
      </c>
      <c r="T657" s="1712" t="s">
        <v>4279</v>
      </c>
      <c r="U657" s="1712"/>
      <c r="V657" s="1712" t="s">
        <v>4280</v>
      </c>
      <c r="W657" s="1477">
        <v>39083</v>
      </c>
      <c r="X657" s="1617" t="s">
        <v>2494</v>
      </c>
      <c r="Y657" s="1939">
        <f ca="1">DATEDIF(L658,$Y$8,"Y")</f>
        <v>53</v>
      </c>
    </row>
    <row r="658" spans="1:25" s="805" customFormat="1" ht="15" thickBot="1" x14ac:dyDescent="0.25">
      <c r="A658" s="869"/>
      <c r="B658" s="1523"/>
      <c r="C658" s="1514" t="s">
        <v>1157</v>
      </c>
      <c r="D658" s="451" t="str">
        <f>SDM!F86</f>
        <v>01/04/2019</v>
      </c>
      <c r="E658" s="1158" t="s">
        <v>5068</v>
      </c>
      <c r="F658" s="403"/>
      <c r="G658" s="403"/>
      <c r="H658" s="1662"/>
      <c r="I658" s="473"/>
      <c r="J658" s="477" t="s">
        <v>617</v>
      </c>
      <c r="K658" s="403"/>
      <c r="L658" s="447">
        <v>24727</v>
      </c>
      <c r="M658" s="474"/>
      <c r="N658" s="890" t="s">
        <v>49</v>
      </c>
      <c r="O658" s="987">
        <v>4</v>
      </c>
      <c r="P658" s="987"/>
      <c r="Q658" s="1901"/>
      <c r="R658" s="1901"/>
      <c r="S658" s="1901"/>
      <c r="T658" s="1901"/>
      <c r="U658" s="1901"/>
      <c r="V658" s="1901"/>
      <c r="W658" s="1477"/>
      <c r="X658" s="1617"/>
      <c r="Y658" s="1940"/>
    </row>
    <row r="659" spans="1:25" ht="14.25" x14ac:dyDescent="0.2">
      <c r="A659" s="636" t="s">
        <v>1200</v>
      </c>
      <c r="B659" s="1521">
        <v>15</v>
      </c>
      <c r="C659" s="1515" t="s">
        <v>1173</v>
      </c>
      <c r="D659" s="1497" t="s">
        <v>4709</v>
      </c>
      <c r="E659" s="587" t="s">
        <v>1862</v>
      </c>
      <c r="F659" s="402">
        <f ca="1">DATEDIF(W659,$N$5,"Y")</f>
        <v>13</v>
      </c>
      <c r="G659" s="402">
        <f ca="1">DATEDIF(W659,$N$5,"YM")</f>
        <v>11</v>
      </c>
      <c r="H659" s="574" t="s">
        <v>40</v>
      </c>
      <c r="I659" s="504"/>
      <c r="J659" s="550" t="s">
        <v>1174</v>
      </c>
      <c r="K659" s="419" t="s">
        <v>4688</v>
      </c>
      <c r="L659" s="571" t="s">
        <v>54</v>
      </c>
      <c r="M659" s="1113"/>
      <c r="N659" s="443" t="s">
        <v>44</v>
      </c>
      <c r="O659" s="987">
        <v>13</v>
      </c>
      <c r="P659" s="987"/>
      <c r="Q659" s="1712" t="s">
        <v>4326</v>
      </c>
      <c r="R659" s="1712" t="s">
        <v>34</v>
      </c>
      <c r="S659" s="1712" t="s">
        <v>4327</v>
      </c>
      <c r="T659" s="1712" t="s">
        <v>4328</v>
      </c>
      <c r="U659" s="1712"/>
      <c r="V659" s="1712" t="s">
        <v>4329</v>
      </c>
      <c r="W659" s="1477">
        <v>39083</v>
      </c>
      <c r="X659" s="1617" t="s">
        <v>2494</v>
      </c>
      <c r="Y659" s="1939">
        <f ca="1">DATEDIF(L660,$Y$8,"Y")</f>
        <v>50</v>
      </c>
    </row>
    <row r="660" spans="1:25" ht="15" thickBot="1" x14ac:dyDescent="0.25">
      <c r="A660" s="869"/>
      <c r="B660" s="1523"/>
      <c r="C660" s="1495" t="s">
        <v>1175</v>
      </c>
      <c r="D660" s="451" t="str">
        <f>SDM!F104</f>
        <v>01/04/2019</v>
      </c>
      <c r="E660" s="1170" t="s">
        <v>5069</v>
      </c>
      <c r="F660" s="403"/>
      <c r="G660" s="403"/>
      <c r="H660" s="1122"/>
      <c r="I660" s="1114"/>
      <c r="J660" s="477" t="s">
        <v>617</v>
      </c>
      <c r="K660" s="1082"/>
      <c r="L660" s="1112">
        <v>25833</v>
      </c>
      <c r="M660" s="1116"/>
      <c r="N660" s="890" t="s">
        <v>49</v>
      </c>
      <c r="O660" s="987">
        <v>14</v>
      </c>
      <c r="P660" s="987"/>
      <c r="Q660" s="1483"/>
      <c r="R660" s="1483"/>
      <c r="S660" s="1483"/>
      <c r="T660" s="1483"/>
      <c r="U660" s="1483"/>
      <c r="V660" s="1483"/>
      <c r="W660" s="1477"/>
      <c r="X660" s="1617"/>
      <c r="Y660" s="1940"/>
    </row>
    <row r="661" spans="1:25" ht="14.25" x14ac:dyDescent="0.2">
      <c r="A661" s="636" t="s">
        <v>1203</v>
      </c>
      <c r="B661" s="1521">
        <v>16</v>
      </c>
      <c r="C661" s="1271" t="s">
        <v>1164</v>
      </c>
      <c r="D661" s="1497" t="s">
        <v>4709</v>
      </c>
      <c r="E661" s="442" t="s">
        <v>4438</v>
      </c>
      <c r="F661" s="402">
        <f ca="1">DATEDIF(W661,$N$5,"Y")</f>
        <v>13</v>
      </c>
      <c r="G661" s="402">
        <f ca="1">DATEDIF(W661,$N$5,"YM")</f>
        <v>11</v>
      </c>
      <c r="H661" s="596" t="s">
        <v>350</v>
      </c>
      <c r="I661" s="479"/>
      <c r="J661" s="479" t="s">
        <v>726</v>
      </c>
      <c r="K661" s="567" t="s">
        <v>498</v>
      </c>
      <c r="L661" s="1484" t="s">
        <v>54</v>
      </c>
      <c r="M661" s="480"/>
      <c r="N661" s="443" t="s">
        <v>44</v>
      </c>
      <c r="O661" s="987">
        <v>7</v>
      </c>
      <c r="P661" s="987"/>
      <c r="Q661" s="1709" t="s">
        <v>4318</v>
      </c>
      <c r="R661" s="1709" t="s">
        <v>34</v>
      </c>
      <c r="S661" s="1709" t="s">
        <v>4319</v>
      </c>
      <c r="T661" s="1709" t="s">
        <v>4320</v>
      </c>
      <c r="U661" s="1709"/>
      <c r="V661" s="1709" t="s">
        <v>4321</v>
      </c>
      <c r="W661" s="1477">
        <v>39083</v>
      </c>
      <c r="X661" s="1617" t="s">
        <v>2494</v>
      </c>
      <c r="Y661" s="1939">
        <f ca="1">DATEDIF(L662,$Y$8,"Y")</f>
        <v>45</v>
      </c>
    </row>
    <row r="662" spans="1:25" ht="15" thickBot="1" x14ac:dyDescent="0.25">
      <c r="A662" s="869"/>
      <c r="B662" s="1523"/>
      <c r="C662" s="1514" t="s">
        <v>1165</v>
      </c>
      <c r="D662" s="451" t="str">
        <f>SDM!F109</f>
        <v>01/10/2019</v>
      </c>
      <c r="E662" s="1158" t="s">
        <v>1158</v>
      </c>
      <c r="F662" s="403"/>
      <c r="G662" s="403"/>
      <c r="H662" s="1662"/>
      <c r="I662" s="473"/>
      <c r="J662" s="477" t="s">
        <v>617</v>
      </c>
      <c r="K662" s="1663"/>
      <c r="L662" s="1664">
        <v>27603</v>
      </c>
      <c r="M662" s="474"/>
      <c r="N662" s="890" t="s">
        <v>49</v>
      </c>
      <c r="O662" s="987">
        <v>8</v>
      </c>
      <c r="P662" s="987"/>
      <c r="Q662" s="1711"/>
      <c r="R662" s="1711"/>
      <c r="S662" s="1711"/>
      <c r="T662" s="1711"/>
      <c r="U662" s="1711"/>
      <c r="V662" s="1711"/>
      <c r="W662" s="1477"/>
      <c r="X662" s="1617"/>
      <c r="Y662" s="1940"/>
    </row>
    <row r="663" spans="1:25" ht="14.25" x14ac:dyDescent="0.2">
      <c r="A663" s="636" t="s">
        <v>1207</v>
      </c>
      <c r="B663" s="1521">
        <v>17</v>
      </c>
      <c r="C663" s="1472" t="s">
        <v>2829</v>
      </c>
      <c r="D663" s="1497" t="s">
        <v>4709</v>
      </c>
      <c r="E663" s="557" t="s">
        <v>2382</v>
      </c>
      <c r="F663" s="402">
        <f ca="1">DATEDIF(W663,$N$5,"Y")</f>
        <v>12</v>
      </c>
      <c r="G663" s="402">
        <f ca="1">DATEDIF(W663,$N$5,"YM")</f>
        <v>11</v>
      </c>
      <c r="H663" s="482"/>
      <c r="I663" s="482"/>
      <c r="J663" s="581" t="s">
        <v>1121</v>
      </c>
      <c r="K663" s="1129" t="s">
        <v>2455</v>
      </c>
      <c r="L663" s="1172" t="s">
        <v>403</v>
      </c>
      <c r="M663" s="1155"/>
      <c r="N663" s="1128" t="s">
        <v>44</v>
      </c>
      <c r="O663" s="987">
        <v>19</v>
      </c>
      <c r="P663" s="987"/>
      <c r="Q663" s="1709" t="s">
        <v>4342</v>
      </c>
      <c r="R663" s="1709" t="s">
        <v>50</v>
      </c>
      <c r="S663" s="1709" t="s">
        <v>4343</v>
      </c>
      <c r="T663" s="1709" t="s">
        <v>4344</v>
      </c>
      <c r="U663" s="1709"/>
      <c r="V663" s="1709" t="s">
        <v>4345</v>
      </c>
      <c r="W663" s="1477">
        <v>39448</v>
      </c>
      <c r="X663" s="1617" t="s">
        <v>2493</v>
      </c>
      <c r="Y663" s="1939">
        <f ca="1">DATEDIF(L664,$Y$8,"Y")</f>
        <v>41</v>
      </c>
    </row>
    <row r="664" spans="1:25" ht="15" thickBot="1" x14ac:dyDescent="0.25">
      <c r="A664" s="869"/>
      <c r="B664" s="1523"/>
      <c r="C664" s="1495" t="s">
        <v>2830</v>
      </c>
      <c r="D664" s="451" t="str">
        <f>SDM!F492</f>
        <v>01/10/2019</v>
      </c>
      <c r="E664" s="535" t="s">
        <v>2832</v>
      </c>
      <c r="F664" s="403"/>
      <c r="G664" s="403"/>
      <c r="H664" s="904"/>
      <c r="I664" s="904"/>
      <c r="J664" s="1123" t="s">
        <v>887</v>
      </c>
      <c r="K664" s="1104"/>
      <c r="L664" s="1171">
        <v>29076</v>
      </c>
      <c r="M664" s="1173"/>
      <c r="N664" s="1104" t="s">
        <v>49</v>
      </c>
      <c r="O664" s="987">
        <v>20</v>
      </c>
      <c r="P664" s="987"/>
      <c r="Q664" s="1711"/>
      <c r="R664" s="1711"/>
      <c r="S664" s="1711"/>
      <c r="T664" s="1711"/>
      <c r="U664" s="1711"/>
      <c r="V664" s="1711"/>
      <c r="W664" s="1477"/>
      <c r="X664" s="1617"/>
      <c r="Y664" s="1940"/>
    </row>
    <row r="665" spans="1:25" s="805" customFormat="1" ht="14.25" x14ac:dyDescent="0.2">
      <c r="A665" s="636" t="s">
        <v>1209</v>
      </c>
      <c r="B665" s="1521">
        <v>18</v>
      </c>
      <c r="C665" s="1472" t="s">
        <v>1181</v>
      </c>
      <c r="D665" s="1497" t="s">
        <v>4709</v>
      </c>
      <c r="E665" s="454" t="s">
        <v>1182</v>
      </c>
      <c r="F665" s="402">
        <f ca="1">DATEDIF(W665,$N$5,"Y")</f>
        <v>12</v>
      </c>
      <c r="G665" s="402">
        <f ca="1">DATEDIF(W665,$N$5,"YM")</f>
        <v>11</v>
      </c>
      <c r="H665" s="1165" t="s">
        <v>40</v>
      </c>
      <c r="I665" s="475"/>
      <c r="J665" s="475" t="s">
        <v>726</v>
      </c>
      <c r="K665" s="567" t="s">
        <v>498</v>
      </c>
      <c r="L665" s="496" t="s">
        <v>654</v>
      </c>
      <c r="M665" s="476"/>
      <c r="N665" s="443" t="s">
        <v>44</v>
      </c>
      <c r="O665" s="987">
        <v>17</v>
      </c>
      <c r="P665" s="987"/>
      <c r="Q665" s="1482" t="s">
        <v>4334</v>
      </c>
      <c r="R665" s="1482" t="s">
        <v>34</v>
      </c>
      <c r="S665" s="1482" t="s">
        <v>4335</v>
      </c>
      <c r="T665" s="1482" t="s">
        <v>4336</v>
      </c>
      <c r="U665" s="1482"/>
      <c r="V665" s="1482" t="s">
        <v>4337</v>
      </c>
      <c r="W665" s="1477">
        <v>39448</v>
      </c>
      <c r="X665" s="1617" t="s">
        <v>2493</v>
      </c>
      <c r="Y665" s="1939">
        <f ca="1">DATEDIF(L666,$Y$8,"Y")</f>
        <v>44</v>
      </c>
    </row>
    <row r="666" spans="1:25" ht="15" thickBot="1" x14ac:dyDescent="0.25">
      <c r="A666" s="869"/>
      <c r="B666" s="1523"/>
      <c r="C666" s="1495" t="s">
        <v>1183</v>
      </c>
      <c r="D666" s="1505" t="str">
        <f>SDM!F56</f>
        <v>01/04/2020</v>
      </c>
      <c r="E666" s="598" t="s">
        <v>1184</v>
      </c>
      <c r="F666" s="403"/>
      <c r="G666" s="403"/>
      <c r="H666" s="1166"/>
      <c r="I666" s="477"/>
      <c r="J666" s="477" t="s">
        <v>617</v>
      </c>
      <c r="K666" s="427"/>
      <c r="L666" s="1094">
        <v>27944</v>
      </c>
      <c r="M666" s="478"/>
      <c r="N666" s="890" t="s">
        <v>49</v>
      </c>
      <c r="O666" s="987">
        <v>18</v>
      </c>
      <c r="P666" s="987"/>
      <c r="Q666" s="1483"/>
      <c r="R666" s="1483"/>
      <c r="S666" s="1483"/>
      <c r="T666" s="1483"/>
      <c r="U666" s="1483"/>
      <c r="V666" s="1483"/>
      <c r="W666" s="1477"/>
      <c r="X666" s="1617"/>
      <c r="Y666" s="1940"/>
    </row>
    <row r="667" spans="1:25" ht="14.25" x14ac:dyDescent="0.2">
      <c r="A667" s="636" t="s">
        <v>1212</v>
      </c>
      <c r="B667" s="1521">
        <v>19</v>
      </c>
      <c r="C667" s="1093" t="s">
        <v>5649</v>
      </c>
      <c r="D667" s="1497" t="s">
        <v>4709</v>
      </c>
      <c r="E667" s="1791" t="s">
        <v>1063</v>
      </c>
      <c r="F667" s="402">
        <f ca="1">DATEDIF(W667,$N$5,"Y")</f>
        <v>5</v>
      </c>
      <c r="G667" s="402">
        <f ca="1">DATEDIF(W667,$N$5,"YM")</f>
        <v>11</v>
      </c>
      <c r="H667" s="1790"/>
      <c r="I667" s="471"/>
      <c r="J667" s="471" t="s">
        <v>121</v>
      </c>
      <c r="K667" s="1792">
        <v>2013</v>
      </c>
      <c r="L667" s="926" t="s">
        <v>201</v>
      </c>
      <c r="M667" s="472"/>
      <c r="N667" s="443" t="s">
        <v>44</v>
      </c>
      <c r="O667" s="987"/>
      <c r="P667" s="987"/>
      <c r="Q667" s="1706"/>
      <c r="R667" s="1706"/>
      <c r="S667" s="1706"/>
      <c r="T667" s="1706"/>
      <c r="U667" s="1706"/>
      <c r="V667" s="1706"/>
      <c r="W667" s="1617">
        <v>42005</v>
      </c>
      <c r="X667" s="1617" t="s">
        <v>2494</v>
      </c>
      <c r="Y667" s="1939">
        <f ca="1">DATEDIF(L668,$Y$8,"Y")</f>
        <v>28</v>
      </c>
    </row>
    <row r="668" spans="1:25" ht="15" thickBot="1" x14ac:dyDescent="0.25">
      <c r="A668" s="869"/>
      <c r="B668" s="1523"/>
      <c r="C668" s="1093" t="s">
        <v>5651</v>
      </c>
      <c r="D668" s="579" t="str">
        <f>SDM!F490</f>
        <v>01/04/2018</v>
      </c>
      <c r="E668" s="598" t="s">
        <v>5652</v>
      </c>
      <c r="F668" s="403"/>
      <c r="G668" s="403"/>
      <c r="H668" s="1790"/>
      <c r="I668" s="471"/>
      <c r="J668" s="1123" t="s">
        <v>887</v>
      </c>
      <c r="K668" s="471"/>
      <c r="L668" s="926">
        <v>33586</v>
      </c>
      <c r="M668" s="472"/>
      <c r="N668" s="890" t="s">
        <v>49</v>
      </c>
      <c r="O668" s="987"/>
      <c r="P668" s="987"/>
      <c r="Q668" s="1706"/>
      <c r="R668" s="1706"/>
      <c r="S668" s="1706"/>
      <c r="T668" s="1706"/>
      <c r="U668" s="1706"/>
      <c r="V668" s="1706"/>
      <c r="W668" s="1617"/>
      <c r="X668" s="1617"/>
      <c r="Y668" s="1940"/>
    </row>
    <row r="669" spans="1:25" ht="14.25" x14ac:dyDescent="0.2">
      <c r="A669" s="636" t="s">
        <v>1215</v>
      </c>
      <c r="B669" s="1521">
        <v>1</v>
      </c>
      <c r="C669" s="1472" t="s">
        <v>1049</v>
      </c>
      <c r="D669" s="1497" t="s">
        <v>2445</v>
      </c>
      <c r="E669" s="454" t="s">
        <v>4430</v>
      </c>
      <c r="F669" s="402">
        <f ca="1">DATEDIF(W669,$N$5,"Y")</f>
        <v>39</v>
      </c>
      <c r="G669" s="402">
        <f ca="1">DATEDIF(W669,$N$5,"YM")</f>
        <v>1</v>
      </c>
      <c r="H669" s="536" t="s">
        <v>40</v>
      </c>
      <c r="I669" s="452"/>
      <c r="J669" s="452" t="s">
        <v>1051</v>
      </c>
      <c r="K669" s="453" t="s">
        <v>692</v>
      </c>
      <c r="L669" s="453" t="s">
        <v>54</v>
      </c>
      <c r="M669" s="454"/>
      <c r="N669" s="443" t="s">
        <v>44</v>
      </c>
      <c r="O669" s="987" t="s">
        <v>273</v>
      </c>
      <c r="P669" s="987"/>
      <c r="Q669" s="1712" t="s">
        <v>4314</v>
      </c>
      <c r="R669" s="1712" t="s">
        <v>50</v>
      </c>
      <c r="S669" s="1712" t="s">
        <v>4315</v>
      </c>
      <c r="T669" s="1712" t="s">
        <v>4316</v>
      </c>
      <c r="U669" s="1712"/>
      <c r="V669" s="1712" t="s">
        <v>4317</v>
      </c>
      <c r="W669" s="1477">
        <v>29891</v>
      </c>
      <c r="X669" s="1617" t="s">
        <v>2494</v>
      </c>
      <c r="Y669" s="1939">
        <f ca="1">DATEDIF(L670,$Y$8,"Y")</f>
        <v>57</v>
      </c>
    </row>
    <row r="670" spans="1:25" ht="15" thickBot="1" x14ac:dyDescent="0.25">
      <c r="A670" s="869"/>
      <c r="B670" s="1522"/>
      <c r="C670" s="1495" t="s">
        <v>1052</v>
      </c>
      <c r="D670" s="1098" t="str">
        <f>SDM!F55</f>
        <v>01/04/2001</v>
      </c>
      <c r="E670" s="595" t="s">
        <v>40</v>
      </c>
      <c r="F670" s="403"/>
      <c r="G670" s="403"/>
      <c r="H670" s="1097"/>
      <c r="I670" s="462"/>
      <c r="J670" s="462"/>
      <c r="K670" s="410"/>
      <c r="L670" s="468">
        <v>23252</v>
      </c>
      <c r="M670" s="469"/>
      <c r="N670" s="890" t="s">
        <v>49</v>
      </c>
      <c r="O670" s="987" t="s">
        <v>276</v>
      </c>
      <c r="P670" s="987"/>
      <c r="Q670" s="1483"/>
      <c r="R670" s="1483"/>
      <c r="S670" s="1483"/>
      <c r="T670" s="1483"/>
      <c r="U670" s="1483"/>
      <c r="V670" s="1483"/>
      <c r="W670" s="1477"/>
      <c r="X670" s="1617"/>
      <c r="Y670" s="1940"/>
    </row>
    <row r="671" spans="1:25" ht="14.25" x14ac:dyDescent="0.2">
      <c r="A671" s="636" t="s">
        <v>1219</v>
      </c>
      <c r="B671" s="1521">
        <v>2</v>
      </c>
      <c r="C671" s="1472" t="s">
        <v>1055</v>
      </c>
      <c r="D671" s="1497" t="s">
        <v>2445</v>
      </c>
      <c r="E671" s="454" t="s">
        <v>4437</v>
      </c>
      <c r="F671" s="402">
        <f ca="1">DATEDIF(W671,$N$5,"Y")</f>
        <v>37</v>
      </c>
      <c r="G671" s="402">
        <f ca="1">DATEDIF(W671,$N$5,"YM")</f>
        <v>9</v>
      </c>
      <c r="H671" s="552" t="s">
        <v>40</v>
      </c>
      <c r="I671" s="452"/>
      <c r="J671" s="452" t="s">
        <v>1051</v>
      </c>
      <c r="K671" s="453" t="s">
        <v>698</v>
      </c>
      <c r="L671" s="453" t="s">
        <v>403</v>
      </c>
      <c r="M671" s="454"/>
      <c r="N671" s="443" t="s">
        <v>44</v>
      </c>
      <c r="O671" s="987" t="s">
        <v>291</v>
      </c>
      <c r="P671" s="987"/>
      <c r="Q671" s="1712" t="s">
        <v>4265</v>
      </c>
      <c r="R671" s="1712" t="s">
        <v>34</v>
      </c>
      <c r="S671" s="1712" t="s">
        <v>4266</v>
      </c>
      <c r="T671" s="1712" t="s">
        <v>4267</v>
      </c>
      <c r="U671" s="1712"/>
      <c r="V671" s="1712" t="s">
        <v>4268</v>
      </c>
      <c r="W671" s="1477">
        <v>30376</v>
      </c>
      <c r="X671" s="1617" t="s">
        <v>2494</v>
      </c>
      <c r="Y671" s="1939">
        <f ca="1">DATEDIF(L672,$Y$8,"Y")</f>
        <v>57</v>
      </c>
    </row>
    <row r="672" spans="1:25" ht="15" thickBot="1" x14ac:dyDescent="0.25">
      <c r="A672" s="869"/>
      <c r="B672" s="1522"/>
      <c r="C672" s="1495" t="s">
        <v>1057</v>
      </c>
      <c r="D672" s="1098" t="str">
        <f>SDM!F107</f>
        <v>01/04/2003</v>
      </c>
      <c r="E672" s="595" t="s">
        <v>40</v>
      </c>
      <c r="F672" s="403"/>
      <c r="G672" s="403"/>
      <c r="H672" s="1107"/>
      <c r="I672" s="462"/>
      <c r="J672" s="462"/>
      <c r="K672" s="410"/>
      <c r="L672" s="468">
        <v>23055</v>
      </c>
      <c r="M672" s="469"/>
      <c r="N672" s="890" t="s">
        <v>49</v>
      </c>
      <c r="O672" s="987" t="s">
        <v>297</v>
      </c>
      <c r="P672" s="987"/>
      <c r="Q672" s="1483"/>
      <c r="R672" s="1483"/>
      <c r="S672" s="1483"/>
      <c r="T672" s="1483"/>
      <c r="U672" s="1483"/>
      <c r="V672" s="1483"/>
      <c r="W672" s="1477"/>
      <c r="X672" s="1617"/>
      <c r="Y672" s="1940"/>
    </row>
    <row r="673" spans="1:25" ht="14.25" x14ac:dyDescent="0.2">
      <c r="A673" s="636" t="s">
        <v>1222</v>
      </c>
      <c r="B673" s="1521">
        <v>3</v>
      </c>
      <c r="C673" s="1472" t="s">
        <v>1059</v>
      </c>
      <c r="D673" s="1497" t="s">
        <v>2445</v>
      </c>
      <c r="E673" s="459" t="s">
        <v>549</v>
      </c>
      <c r="F673" s="402">
        <f ca="1">DATEDIF(W673,$N$5,"Y")</f>
        <v>30</v>
      </c>
      <c r="G673" s="402">
        <f ca="1">DATEDIF(W673,$N$5,"YM")</f>
        <v>9</v>
      </c>
      <c r="H673" s="537" t="s">
        <v>40</v>
      </c>
      <c r="I673" s="461"/>
      <c r="J673" s="536" t="s">
        <v>1051</v>
      </c>
      <c r="K673" s="453" t="s">
        <v>698</v>
      </c>
      <c r="L673" s="453" t="s">
        <v>54</v>
      </c>
      <c r="M673" s="532"/>
      <c r="N673" s="443" t="s">
        <v>44</v>
      </c>
      <c r="O673" s="987" t="s">
        <v>311</v>
      </c>
      <c r="P673" s="987"/>
      <c r="Q673" s="1712" t="s">
        <v>4269</v>
      </c>
      <c r="R673" s="1712" t="s">
        <v>34</v>
      </c>
      <c r="S673" s="1712" t="s">
        <v>4270</v>
      </c>
      <c r="T673" s="1712" t="s">
        <v>4271</v>
      </c>
      <c r="U673" s="1712"/>
      <c r="V673" s="1712" t="s">
        <v>4272</v>
      </c>
      <c r="W673" s="1477">
        <v>32933</v>
      </c>
      <c r="X673" s="1617" t="s">
        <v>2493</v>
      </c>
      <c r="Y673" s="1939">
        <f ca="1">DATEDIF(L674,$Y$8,"Y")</f>
        <v>56</v>
      </c>
    </row>
    <row r="674" spans="1:25" ht="15" thickBot="1" x14ac:dyDescent="0.25">
      <c r="A674" s="869"/>
      <c r="B674" s="1522"/>
      <c r="C674" s="1516" t="s">
        <v>1060</v>
      </c>
      <c r="D674" s="1098" t="str">
        <f>SDM!F497</f>
        <v>01/04/2009</v>
      </c>
      <c r="E674" s="535" t="s">
        <v>89</v>
      </c>
      <c r="F674" s="403"/>
      <c r="G674" s="403"/>
      <c r="H674" s="1096"/>
      <c r="I674" s="1065"/>
      <c r="J674" s="1097" t="s">
        <v>1007</v>
      </c>
      <c r="K674" s="410"/>
      <c r="L674" s="468">
        <v>23377</v>
      </c>
      <c r="M674" s="495"/>
      <c r="N674" s="890" t="s">
        <v>49</v>
      </c>
      <c r="O674" s="987" t="s">
        <v>317</v>
      </c>
      <c r="P674" s="987"/>
      <c r="Q674" s="1483"/>
      <c r="R674" s="1483"/>
      <c r="S674" s="1483"/>
      <c r="T674" s="1483"/>
      <c r="U674" s="1483"/>
      <c r="V674" s="1483"/>
      <c r="W674" s="1477"/>
      <c r="X674" s="1617"/>
      <c r="Y674" s="1940"/>
    </row>
    <row r="675" spans="1:25" ht="14.25" x14ac:dyDescent="0.2">
      <c r="A675" s="636" t="s">
        <v>1223</v>
      </c>
      <c r="B675" s="1521">
        <v>4</v>
      </c>
      <c r="C675" s="1515" t="s">
        <v>4820</v>
      </c>
      <c r="D675" s="1497" t="s">
        <v>2445</v>
      </c>
      <c r="E675" s="553" t="s">
        <v>2382</v>
      </c>
      <c r="F675" s="402">
        <f ca="1">DATEDIF(W675,$N$5,"Y")</f>
        <v>12</v>
      </c>
      <c r="G675" s="402">
        <f ca="1">DATEDIF(W675,$N$5,"YM")</f>
        <v>11</v>
      </c>
      <c r="H675" s="594"/>
      <c r="I675" s="588"/>
      <c r="J675" s="587" t="s">
        <v>1121</v>
      </c>
      <c r="K675" s="409" t="s">
        <v>4689</v>
      </c>
      <c r="L675" s="531" t="s">
        <v>278</v>
      </c>
      <c r="M675" s="505"/>
      <c r="N675" s="443" t="s">
        <v>44</v>
      </c>
      <c r="O675" s="987">
        <v>1</v>
      </c>
      <c r="P675" s="987"/>
      <c r="Q675" s="1709" t="s">
        <v>4273</v>
      </c>
      <c r="R675" s="1709" t="s">
        <v>50</v>
      </c>
      <c r="S675" s="1709" t="s">
        <v>4274</v>
      </c>
      <c r="T675" s="1709" t="s">
        <v>4275</v>
      </c>
      <c r="U675" s="1709"/>
      <c r="V675" s="1709" t="s">
        <v>4276</v>
      </c>
      <c r="W675" s="1477">
        <v>39448</v>
      </c>
      <c r="X675" s="1617" t="s">
        <v>2493</v>
      </c>
      <c r="Y675" s="1939">
        <f ca="1">DATEDIF(L676,$Y$8,"Y")</f>
        <v>31</v>
      </c>
    </row>
    <row r="676" spans="1:25" ht="15" thickBot="1" x14ac:dyDescent="0.25">
      <c r="A676" s="869"/>
      <c r="B676" s="1522"/>
      <c r="C676" s="1495" t="s">
        <v>1122</v>
      </c>
      <c r="D676" s="1505" t="str">
        <f>SDM!F491</f>
        <v>01/10/2014</v>
      </c>
      <c r="E676" s="1158" t="s">
        <v>3259</v>
      </c>
      <c r="F676" s="403"/>
      <c r="G676" s="403"/>
      <c r="H676" s="1133"/>
      <c r="I676" s="1134"/>
      <c r="J676" s="1123" t="s">
        <v>887</v>
      </c>
      <c r="K676" s="889"/>
      <c r="L676" s="467" t="s">
        <v>1123</v>
      </c>
      <c r="M676" s="1024"/>
      <c r="N676" s="890" t="s">
        <v>49</v>
      </c>
      <c r="O676" s="987">
        <v>2</v>
      </c>
      <c r="P676" s="987"/>
      <c r="Q676" s="1711"/>
      <c r="R676" s="1711"/>
      <c r="S676" s="1711"/>
      <c r="T676" s="1711"/>
      <c r="U676" s="1711"/>
      <c r="V676" s="1711"/>
      <c r="W676" s="1477"/>
      <c r="X676" s="1617"/>
      <c r="Y676" s="1940"/>
    </row>
    <row r="677" spans="1:25" ht="14.25" x14ac:dyDescent="0.2">
      <c r="A677" s="636" t="s">
        <v>1224</v>
      </c>
      <c r="B677" s="1521">
        <v>5</v>
      </c>
      <c r="C677" s="923" t="s">
        <v>4848</v>
      </c>
      <c r="D677" s="408" t="s">
        <v>2445</v>
      </c>
      <c r="E677" s="454" t="s">
        <v>5138</v>
      </c>
      <c r="F677" s="402">
        <f ca="1">DATEDIF(W677,$N$5,"Y")</f>
        <v>5</v>
      </c>
      <c r="G677" s="402">
        <f ca="1">DATEDIF(W677,$N$5,"YM")</f>
        <v>10</v>
      </c>
      <c r="H677" s="600"/>
      <c r="I677" s="521"/>
      <c r="J677" s="482" t="s">
        <v>951</v>
      </c>
      <c r="K677" s="409" t="s">
        <v>2455</v>
      </c>
      <c r="L677" s="1174" t="s">
        <v>54</v>
      </c>
      <c r="M677" s="505"/>
      <c r="N677" s="443" t="s">
        <v>44</v>
      </c>
      <c r="O677" s="987">
        <v>21</v>
      </c>
      <c r="P677" s="987"/>
      <c r="Q677" s="1712" t="s">
        <v>4338</v>
      </c>
      <c r="R677" s="1712" t="s">
        <v>50</v>
      </c>
      <c r="S677" s="1712" t="s">
        <v>4339</v>
      </c>
      <c r="T677" s="1712" t="s">
        <v>4340</v>
      </c>
      <c r="U677" s="1712"/>
      <c r="V677" s="1712" t="s">
        <v>4341</v>
      </c>
      <c r="W677" s="1477">
        <v>42036</v>
      </c>
      <c r="X677" s="1617" t="s">
        <v>2494</v>
      </c>
      <c r="Y677" s="1939">
        <f ca="1">DATEDIF(L678,$Y$8,"Y")</f>
        <v>31</v>
      </c>
    </row>
    <row r="678" spans="1:25" ht="15" thickBot="1" x14ac:dyDescent="0.25">
      <c r="A678" s="869"/>
      <c r="B678" s="1522"/>
      <c r="C678" s="1516" t="s">
        <v>4855</v>
      </c>
      <c r="D678" s="1509" t="str">
        <f>SDM!F226</f>
        <v>01/02/2015</v>
      </c>
      <c r="E678" s="1581" t="s">
        <v>5679</v>
      </c>
      <c r="F678" s="403"/>
      <c r="G678" s="403"/>
      <c r="H678" s="1175"/>
      <c r="I678" s="1153"/>
      <c r="J678" s="1176" t="s">
        <v>343</v>
      </c>
      <c r="K678" s="1104"/>
      <c r="L678" s="1177">
        <v>32593</v>
      </c>
      <c r="M678" s="1178"/>
      <c r="N678" s="1104" t="s">
        <v>49</v>
      </c>
      <c r="O678" s="987">
        <v>22</v>
      </c>
      <c r="P678" s="987"/>
      <c r="Q678" s="1483"/>
      <c r="R678" s="1483"/>
      <c r="S678" s="1483"/>
      <c r="T678" s="1483"/>
      <c r="U678" s="1483"/>
      <c r="V678" s="1483"/>
      <c r="W678" s="1477"/>
      <c r="X678" s="1617"/>
      <c r="Y678" s="1940"/>
    </row>
    <row r="679" spans="1:25" ht="14.25" x14ac:dyDescent="0.2">
      <c r="A679" s="636" t="s">
        <v>1225</v>
      </c>
      <c r="B679" s="1521">
        <v>6</v>
      </c>
      <c r="C679" s="923" t="s">
        <v>1125</v>
      </c>
      <c r="D679" s="408" t="s">
        <v>2445</v>
      </c>
      <c r="E679" s="601" t="s">
        <v>549</v>
      </c>
      <c r="F679" s="402">
        <f ca="1">DATEDIF(W679,$N$5,"Y")</f>
        <v>11</v>
      </c>
      <c r="G679" s="402">
        <f ca="1">DATEDIF(W679,$N$5,"YM")</f>
        <v>11</v>
      </c>
      <c r="H679" s="600" t="s">
        <v>40</v>
      </c>
      <c r="I679" s="602"/>
      <c r="J679" s="899" t="s">
        <v>1186</v>
      </c>
      <c r="K679" s="900" t="s">
        <v>2485</v>
      </c>
      <c r="L679" s="901" t="s">
        <v>54</v>
      </c>
      <c r="M679" s="518"/>
      <c r="N679" s="637" t="s">
        <v>44</v>
      </c>
      <c r="O679" s="987">
        <v>23</v>
      </c>
      <c r="P679" s="987"/>
      <c r="Q679" s="1709" t="s">
        <v>4346</v>
      </c>
      <c r="R679" s="1709" t="s">
        <v>50</v>
      </c>
      <c r="S679" s="1709" t="s">
        <v>4347</v>
      </c>
      <c r="T679" s="1709" t="s">
        <v>4348</v>
      </c>
      <c r="U679" s="1709"/>
      <c r="V679" s="1709" t="s">
        <v>4349</v>
      </c>
      <c r="W679" s="1477">
        <v>39814</v>
      </c>
      <c r="X679" s="1617" t="s">
        <v>2494</v>
      </c>
      <c r="Y679" s="1939">
        <f ca="1">DATEDIF(L680,$Y$8,"Y")</f>
        <v>46</v>
      </c>
    </row>
    <row r="680" spans="1:25" ht="15" thickBot="1" x14ac:dyDescent="0.25">
      <c r="A680" s="869"/>
      <c r="B680" s="1522"/>
      <c r="C680" s="1495" t="s">
        <v>1187</v>
      </c>
      <c r="D680" s="1510" t="str">
        <f>SDM!F30</f>
        <v>01/10/2018</v>
      </c>
      <c r="E680" s="1170" t="s">
        <v>1188</v>
      </c>
      <c r="F680" s="403"/>
      <c r="G680" s="403"/>
      <c r="H680" s="1179"/>
      <c r="I680" s="1180"/>
      <c r="J680" s="477" t="s">
        <v>617</v>
      </c>
      <c r="K680" s="1181"/>
      <c r="L680" s="1182" t="s">
        <v>1189</v>
      </c>
      <c r="M680" s="1183"/>
      <c r="N680" s="1104" t="s">
        <v>49</v>
      </c>
      <c r="O680" s="987">
        <v>24</v>
      </c>
      <c r="P680" s="987"/>
      <c r="Q680" s="1711"/>
      <c r="R680" s="1711"/>
      <c r="S680" s="1711"/>
      <c r="T680" s="1711"/>
      <c r="U680" s="1711"/>
      <c r="V680" s="1711"/>
      <c r="W680" s="1477"/>
      <c r="X680" s="1617"/>
      <c r="Y680" s="1940"/>
    </row>
    <row r="681" spans="1:25" s="805" customFormat="1" ht="14.25" x14ac:dyDescent="0.2">
      <c r="A681" s="636" t="s">
        <v>1229</v>
      </c>
      <c r="B681" s="1521">
        <v>7</v>
      </c>
      <c r="C681" s="1472" t="s">
        <v>1191</v>
      </c>
      <c r="D681" s="408" t="s">
        <v>2445</v>
      </c>
      <c r="E681" s="603" t="s">
        <v>4438</v>
      </c>
      <c r="F681" s="402">
        <f ca="1">DATEDIF(W681,$N$5,"Y")</f>
        <v>10</v>
      </c>
      <c r="G681" s="402">
        <f ca="1">DATEDIF(W681,$N$5,"YM")</f>
        <v>11</v>
      </c>
      <c r="H681" s="1184" t="s">
        <v>40</v>
      </c>
      <c r="I681" s="1185"/>
      <c r="J681" s="1186" t="s">
        <v>1192</v>
      </c>
      <c r="K681" s="1187" t="s">
        <v>4687</v>
      </c>
      <c r="L681" s="1188" t="s">
        <v>63</v>
      </c>
      <c r="M681" s="1189"/>
      <c r="N681" s="1128" t="s">
        <v>44</v>
      </c>
      <c r="O681" s="987">
        <v>27</v>
      </c>
      <c r="P681" s="987"/>
      <c r="Q681" s="1482" t="s">
        <v>4350</v>
      </c>
      <c r="R681" s="1482" t="s">
        <v>34</v>
      </c>
      <c r="S681" s="1482" t="s">
        <v>4351</v>
      </c>
      <c r="T681" s="1482" t="s">
        <v>4352</v>
      </c>
      <c r="U681" s="1482"/>
      <c r="V681" s="1482" t="s">
        <v>4353</v>
      </c>
      <c r="W681" s="1477">
        <v>40179</v>
      </c>
      <c r="X681" s="1617" t="s">
        <v>2494</v>
      </c>
      <c r="Y681" s="1939">
        <f ca="1">DATEDIF(L682,$Y$8,"Y")</f>
        <v>48</v>
      </c>
    </row>
    <row r="682" spans="1:25" ht="15" thickBot="1" x14ac:dyDescent="0.25">
      <c r="A682" s="869"/>
      <c r="B682" s="1522"/>
      <c r="C682" s="1495" t="s">
        <v>1193</v>
      </c>
      <c r="D682" s="1510" t="str">
        <f>SDM!F110</f>
        <v>01/04/2018</v>
      </c>
      <c r="E682" s="1158" t="s">
        <v>1158</v>
      </c>
      <c r="F682" s="403"/>
      <c r="G682" s="403"/>
      <c r="H682" s="1190"/>
      <c r="I682" s="1191"/>
      <c r="J682" s="477" t="s">
        <v>617</v>
      </c>
      <c r="K682" s="1161"/>
      <c r="L682" s="1192">
        <v>26494</v>
      </c>
      <c r="M682" s="1193"/>
      <c r="N682" s="890" t="s">
        <v>49</v>
      </c>
      <c r="O682" s="987">
        <v>28</v>
      </c>
      <c r="P682" s="987"/>
      <c r="Q682" s="1483"/>
      <c r="R682" s="1483"/>
      <c r="S682" s="1483"/>
      <c r="T682" s="1483"/>
      <c r="U682" s="1483"/>
      <c r="V682" s="1483"/>
      <c r="W682" s="1477"/>
      <c r="X682" s="1617"/>
      <c r="Y682" s="1940"/>
    </row>
    <row r="683" spans="1:25" ht="14.25" x14ac:dyDescent="0.2">
      <c r="A683" s="636" t="s">
        <v>1660</v>
      </c>
      <c r="B683" s="1521">
        <v>8</v>
      </c>
      <c r="C683" s="1472" t="s">
        <v>1195</v>
      </c>
      <c r="D683" s="408" t="s">
        <v>2445</v>
      </c>
      <c r="E683" s="603" t="s">
        <v>549</v>
      </c>
      <c r="F683" s="402">
        <f ca="1">DATEDIF(W683,$N$5,"Y")</f>
        <v>10</v>
      </c>
      <c r="G683" s="402">
        <f ca="1">DATEDIF(W683,$N$5,"YM")</f>
        <v>11</v>
      </c>
      <c r="H683" s="1194" t="s">
        <v>40</v>
      </c>
      <c r="I683" s="604"/>
      <c r="J683" s="1185" t="s">
        <v>1186</v>
      </c>
      <c r="K683" s="409" t="s">
        <v>2485</v>
      </c>
      <c r="L683" s="1188" t="s">
        <v>54</v>
      </c>
      <c r="M683" s="605"/>
      <c r="N683" s="443" t="s">
        <v>44</v>
      </c>
      <c r="O683" s="987">
        <v>29</v>
      </c>
      <c r="P683" s="987"/>
      <c r="Q683" s="1709" t="s">
        <v>4354</v>
      </c>
      <c r="R683" s="1709" t="s">
        <v>34</v>
      </c>
      <c r="S683" s="1709" t="s">
        <v>4355</v>
      </c>
      <c r="T683" s="1709" t="s">
        <v>4356</v>
      </c>
      <c r="U683" s="1709"/>
      <c r="V683" s="1709" t="s">
        <v>4357</v>
      </c>
      <c r="W683" s="1477">
        <v>40179</v>
      </c>
      <c r="X683" s="1617" t="s">
        <v>2494</v>
      </c>
      <c r="Y683" s="1939">
        <f ca="1">DATEDIF(L684,$Y$8,"Y")</f>
        <v>46</v>
      </c>
    </row>
    <row r="684" spans="1:25" ht="15" thickBot="1" x14ac:dyDescent="0.25">
      <c r="A684" s="869"/>
      <c r="B684" s="1522"/>
      <c r="C684" s="1495" t="s">
        <v>1196</v>
      </c>
      <c r="D684" s="1510" t="str">
        <f>SDM!F303</f>
        <v>01/04/2018</v>
      </c>
      <c r="E684" s="1158" t="s">
        <v>1158</v>
      </c>
      <c r="F684" s="403"/>
      <c r="G684" s="403"/>
      <c r="H684" s="1195"/>
      <c r="I684" s="1196"/>
      <c r="J684" s="477" t="s">
        <v>617</v>
      </c>
      <c r="K684" s="889"/>
      <c r="L684" s="1192">
        <v>27233</v>
      </c>
      <c r="M684" s="1197"/>
      <c r="N684" s="890" t="s">
        <v>49</v>
      </c>
      <c r="O684" s="987">
        <v>30</v>
      </c>
      <c r="P684" s="987"/>
      <c r="Q684" s="1711"/>
      <c r="R684" s="1711"/>
      <c r="S684" s="1711"/>
      <c r="T684" s="1711"/>
      <c r="U684" s="1711"/>
      <c r="V684" s="1711"/>
      <c r="W684" s="1477"/>
      <c r="X684" s="1617"/>
      <c r="Y684" s="1940"/>
    </row>
    <row r="685" spans="1:25" ht="14.25" customHeight="1" x14ac:dyDescent="0.2">
      <c r="A685" s="636" t="s">
        <v>1662</v>
      </c>
      <c r="B685" s="1521">
        <v>9</v>
      </c>
      <c r="C685" s="1472" t="s">
        <v>1198</v>
      </c>
      <c r="D685" s="408" t="s">
        <v>2445</v>
      </c>
      <c r="E685" s="454" t="s">
        <v>549</v>
      </c>
      <c r="F685" s="402">
        <f ca="1">DATEDIF(W685,$N$5,"Y")</f>
        <v>10</v>
      </c>
      <c r="G685" s="402">
        <f ca="1">DATEDIF(W685,$N$5,"YM")</f>
        <v>11</v>
      </c>
      <c r="H685" s="1198" t="s">
        <v>40</v>
      </c>
      <c r="I685" s="606"/>
      <c r="J685" s="1186" t="s">
        <v>774</v>
      </c>
      <c r="K685" s="1156" t="s">
        <v>2485</v>
      </c>
      <c r="L685" s="1199" t="s">
        <v>54</v>
      </c>
      <c r="M685" s="1113"/>
      <c r="N685" s="1128" t="s">
        <v>44</v>
      </c>
      <c r="O685" s="987">
        <v>31</v>
      </c>
      <c r="P685" s="987"/>
      <c r="Q685" s="1712" t="s">
        <v>4358</v>
      </c>
      <c r="R685" s="1712" t="s">
        <v>34</v>
      </c>
      <c r="S685" s="1712" t="s">
        <v>4359</v>
      </c>
      <c r="T685" s="1712" t="s">
        <v>4360</v>
      </c>
      <c r="U685" s="1712"/>
      <c r="V685" s="1712" t="s">
        <v>4361</v>
      </c>
      <c r="W685" s="1477">
        <v>40179</v>
      </c>
      <c r="X685" s="1617" t="s">
        <v>2493</v>
      </c>
      <c r="Y685" s="1939">
        <f ca="1">DATEDIF(L686,$Y$8,"Y")</f>
        <v>44</v>
      </c>
    </row>
    <row r="686" spans="1:25" ht="14.25" customHeight="1" thickBot="1" x14ac:dyDescent="0.25">
      <c r="A686" s="869"/>
      <c r="B686" s="1522"/>
      <c r="C686" s="1495" t="s">
        <v>1199</v>
      </c>
      <c r="D686" s="1510" t="str">
        <f>SDM!F301</f>
        <v>01/04/2018</v>
      </c>
      <c r="E686" s="1158" t="s">
        <v>1158</v>
      </c>
      <c r="F686" s="403"/>
      <c r="G686" s="403"/>
      <c r="H686" s="1200"/>
      <c r="I686" s="1201"/>
      <c r="J686" s="477" t="s">
        <v>617</v>
      </c>
      <c r="K686" s="1161"/>
      <c r="L686" s="1192">
        <v>27754</v>
      </c>
      <c r="M686" s="1153"/>
      <c r="N686" s="890" t="s">
        <v>49</v>
      </c>
      <c r="O686" s="987">
        <v>32</v>
      </c>
      <c r="P686" s="987"/>
      <c r="Q686" s="1483"/>
      <c r="R686" s="1483"/>
      <c r="S686" s="1483"/>
      <c r="T686" s="1483"/>
      <c r="U686" s="1483"/>
      <c r="V686" s="1483"/>
      <c r="W686" s="1477"/>
      <c r="X686" s="1617"/>
      <c r="Y686" s="1940"/>
    </row>
    <row r="687" spans="1:25" ht="14.25" customHeight="1" x14ac:dyDescent="0.2">
      <c r="A687" s="636" t="s">
        <v>1664</v>
      </c>
      <c r="B687" s="1521">
        <v>10</v>
      </c>
      <c r="C687" s="923" t="s">
        <v>1201</v>
      </c>
      <c r="D687" s="408" t="s">
        <v>2445</v>
      </c>
      <c r="E687" s="1139" t="s">
        <v>5395</v>
      </c>
      <c r="F687" s="402">
        <f ca="1">DATEDIF(W687,$N$5,"Y")</f>
        <v>10</v>
      </c>
      <c r="G687" s="402">
        <f ca="1">DATEDIF(W687,$N$5,"YM")</f>
        <v>11</v>
      </c>
      <c r="H687" s="600" t="s">
        <v>40</v>
      </c>
      <c r="I687" s="899"/>
      <c r="J687" s="521" t="s">
        <v>1202</v>
      </c>
      <c r="K687" s="638" t="s">
        <v>4686</v>
      </c>
      <c r="L687" s="1202" t="s">
        <v>88</v>
      </c>
      <c r="M687" s="518"/>
      <c r="N687" s="1128" t="s">
        <v>44</v>
      </c>
      <c r="O687" s="987">
        <v>33</v>
      </c>
      <c r="P687" s="987"/>
      <c r="Q687" s="1709" t="s">
        <v>4362</v>
      </c>
      <c r="R687" s="1709" t="s">
        <v>34</v>
      </c>
      <c r="S687" s="1709" t="s">
        <v>4363</v>
      </c>
      <c r="T687" s="1709" t="s">
        <v>4364</v>
      </c>
      <c r="U687" s="1709"/>
      <c r="V687" s="1709" t="s">
        <v>4365</v>
      </c>
      <c r="W687" s="1477">
        <v>40179</v>
      </c>
      <c r="X687" s="1617" t="s">
        <v>2494</v>
      </c>
      <c r="Y687" s="1939">
        <f ca="1">DATEDIF(L688,$Y$8,"Y")</f>
        <v>40</v>
      </c>
    </row>
    <row r="688" spans="1:25" ht="14.25" customHeight="1" thickBot="1" x14ac:dyDescent="0.25">
      <c r="A688" s="869"/>
      <c r="B688" s="1522"/>
      <c r="C688" s="1093" t="s">
        <v>4540</v>
      </c>
      <c r="D688" s="1510" t="str">
        <f>SDM!F26</f>
        <v>01/04/2018</v>
      </c>
      <c r="E688" s="607" t="s">
        <v>5388</v>
      </c>
      <c r="F688" s="403"/>
      <c r="G688" s="403"/>
      <c r="H688" s="608"/>
      <c r="I688" s="1203"/>
      <c r="J688" s="477" t="s">
        <v>617</v>
      </c>
      <c r="K688" s="902"/>
      <c r="L688" s="903">
        <v>29191</v>
      </c>
      <c r="M688" s="518"/>
      <c r="N688" s="890" t="s">
        <v>49</v>
      </c>
      <c r="O688" s="987">
        <v>34</v>
      </c>
      <c r="P688" s="987"/>
      <c r="Q688" s="1711"/>
      <c r="R688" s="1711"/>
      <c r="S688" s="1711"/>
      <c r="T688" s="1711"/>
      <c r="U688" s="1711"/>
      <c r="V688" s="1711"/>
      <c r="W688" s="1477"/>
      <c r="X688" s="1617"/>
      <c r="Y688" s="1940"/>
    </row>
    <row r="689" spans="1:25" ht="14.25" customHeight="1" x14ac:dyDescent="0.2">
      <c r="A689" s="636" t="s">
        <v>1666</v>
      </c>
      <c r="B689" s="1521">
        <v>11</v>
      </c>
      <c r="C689" s="1515" t="s">
        <v>1204</v>
      </c>
      <c r="D689" s="408" t="s">
        <v>2445</v>
      </c>
      <c r="E689" s="1204" t="s">
        <v>4438</v>
      </c>
      <c r="F689" s="402">
        <f ca="1">DATEDIF(W689,$N$5,"Y")</f>
        <v>10</v>
      </c>
      <c r="G689" s="402">
        <f ca="1">DATEDIF(W689,$N$5,"YM")</f>
        <v>11</v>
      </c>
      <c r="H689" s="1205" t="s">
        <v>40</v>
      </c>
      <c r="I689" s="609"/>
      <c r="J689" s="1206" t="s">
        <v>774</v>
      </c>
      <c r="K689" s="1156" t="s">
        <v>4686</v>
      </c>
      <c r="L689" s="1207" t="s">
        <v>332</v>
      </c>
      <c r="M689" s="1113"/>
      <c r="N689" s="1128" t="s">
        <v>44</v>
      </c>
      <c r="O689" s="987">
        <v>35</v>
      </c>
      <c r="P689" s="987"/>
      <c r="Q689" s="1712" t="s">
        <v>4366</v>
      </c>
      <c r="R689" s="1712" t="s">
        <v>50</v>
      </c>
      <c r="S689" s="1712" t="s">
        <v>4367</v>
      </c>
      <c r="T689" s="1712" t="s">
        <v>4368</v>
      </c>
      <c r="U689" s="1712"/>
      <c r="V689" s="1712" t="s">
        <v>4369</v>
      </c>
      <c r="W689" s="1477">
        <v>40179</v>
      </c>
      <c r="X689" s="1617" t="s">
        <v>2494</v>
      </c>
      <c r="Y689" s="1939">
        <f ca="1">DATEDIF(L690,$Y$8,"Y")</f>
        <v>38</v>
      </c>
    </row>
    <row r="690" spans="1:25" ht="14.25" customHeight="1" thickBot="1" x14ac:dyDescent="0.25">
      <c r="A690" s="869"/>
      <c r="B690" s="1522"/>
      <c r="C690" s="1495" t="s">
        <v>1205</v>
      </c>
      <c r="D690" s="1510" t="str">
        <f>SDM!F111</f>
        <v>01/04/2018</v>
      </c>
      <c r="E690" s="1208" t="s">
        <v>330</v>
      </c>
      <c r="F690" s="403"/>
      <c r="G690" s="403"/>
      <c r="H690" s="1200"/>
      <c r="I690" s="1201"/>
      <c r="J690" s="477" t="s">
        <v>617</v>
      </c>
      <c r="K690" s="1161"/>
      <c r="L690" s="1209" t="s">
        <v>1206</v>
      </c>
      <c r="M690" s="1153"/>
      <c r="N690" s="890" t="s">
        <v>49</v>
      </c>
      <c r="O690" s="987">
        <v>36</v>
      </c>
      <c r="P690" s="987"/>
      <c r="Q690" s="1483"/>
      <c r="R690" s="1483"/>
      <c r="S690" s="1483"/>
      <c r="T690" s="1483"/>
      <c r="U690" s="1483"/>
      <c r="V690" s="1483"/>
      <c r="W690" s="1477"/>
      <c r="X690" s="1617"/>
      <c r="Y690" s="1940"/>
    </row>
    <row r="691" spans="1:25" s="805" customFormat="1" ht="14.25" customHeight="1" x14ac:dyDescent="0.2">
      <c r="A691" s="636" t="s">
        <v>1668</v>
      </c>
      <c r="B691" s="1521">
        <v>12</v>
      </c>
      <c r="C691" s="1472" t="s">
        <v>1210</v>
      </c>
      <c r="D691" s="408" t="s">
        <v>2445</v>
      </c>
      <c r="E691" s="454" t="s">
        <v>695</v>
      </c>
      <c r="F691" s="402">
        <f ca="1">DATEDIF(W691,$N$5,"Y")</f>
        <v>10</v>
      </c>
      <c r="G691" s="402">
        <f ca="1">DATEDIF(W691,$N$5,"YM")</f>
        <v>11</v>
      </c>
      <c r="H691" s="1198" t="s">
        <v>40</v>
      </c>
      <c r="I691" s="606"/>
      <c r="J691" s="1186" t="s">
        <v>1186</v>
      </c>
      <c r="K691" s="1156" t="s">
        <v>2456</v>
      </c>
      <c r="L691" s="1210" t="s">
        <v>54</v>
      </c>
      <c r="M691" s="1113"/>
      <c r="N691" s="1128" t="s">
        <v>44</v>
      </c>
      <c r="O691" s="987">
        <v>39</v>
      </c>
      <c r="P691" s="987"/>
      <c r="Q691" s="1482" t="s">
        <v>4370</v>
      </c>
      <c r="R691" s="1482" t="s">
        <v>34</v>
      </c>
      <c r="S691" s="1482" t="s">
        <v>4371</v>
      </c>
      <c r="T691" s="1482" t="s">
        <v>4372</v>
      </c>
      <c r="U691" s="1482"/>
      <c r="V691" s="1482" t="s">
        <v>4373</v>
      </c>
      <c r="W691" s="1477">
        <v>40179</v>
      </c>
      <c r="X691" s="1617" t="s">
        <v>2494</v>
      </c>
      <c r="Y691" s="1939">
        <f ca="1">DATEDIF(L692,$Y$8,"Y")</f>
        <v>38</v>
      </c>
    </row>
    <row r="692" spans="1:25" ht="14.25" customHeight="1" thickBot="1" x14ac:dyDescent="0.25">
      <c r="A692" s="869"/>
      <c r="B692" s="1522"/>
      <c r="C692" s="1495" t="s">
        <v>1211</v>
      </c>
      <c r="D692" s="1510" t="str">
        <f>SDM!F57</f>
        <v>01/04/2018</v>
      </c>
      <c r="E692" s="1208" t="s">
        <v>1158</v>
      </c>
      <c r="F692" s="403"/>
      <c r="G692" s="403"/>
      <c r="H692" s="1200"/>
      <c r="I692" s="1201"/>
      <c r="J692" s="477" t="s">
        <v>617</v>
      </c>
      <c r="K692" s="1161"/>
      <c r="L692" s="1211">
        <v>30214</v>
      </c>
      <c r="M692" s="1153"/>
      <c r="N692" s="890" t="s">
        <v>49</v>
      </c>
      <c r="O692" s="987">
        <v>40</v>
      </c>
      <c r="P692" s="987"/>
      <c r="Q692" s="1483"/>
      <c r="R692" s="1483"/>
      <c r="S692" s="1483"/>
      <c r="T692" s="1483"/>
      <c r="U692" s="1483"/>
      <c r="V692" s="1483"/>
      <c r="W692" s="1477"/>
      <c r="X692" s="1617"/>
      <c r="Y692" s="1940"/>
    </row>
    <row r="693" spans="1:25" ht="14.25" customHeight="1" x14ac:dyDescent="0.2">
      <c r="A693" s="636" t="s">
        <v>1670</v>
      </c>
      <c r="B693" s="1521">
        <v>13</v>
      </c>
      <c r="C693" s="923" t="s">
        <v>4662</v>
      </c>
      <c r="D693" s="408" t="s">
        <v>2445</v>
      </c>
      <c r="E693" s="454" t="s">
        <v>695</v>
      </c>
      <c r="F693" s="402">
        <f ca="1">DATEDIF(W693,$N$5,"Y")</f>
        <v>10</v>
      </c>
      <c r="G693" s="402">
        <f ca="1">DATEDIF(W693,$N$5,"YM")</f>
        <v>11</v>
      </c>
      <c r="H693" s="600"/>
      <c r="I693" s="521"/>
      <c r="J693" s="482" t="s">
        <v>4664</v>
      </c>
      <c r="K693" s="409" t="s">
        <v>2480</v>
      </c>
      <c r="L693" s="1212" t="s">
        <v>201</v>
      </c>
      <c r="M693" s="505"/>
      <c r="N693" s="443" t="s">
        <v>44</v>
      </c>
      <c r="O693" s="987">
        <v>41</v>
      </c>
      <c r="P693" s="987"/>
      <c r="Q693" s="1709" t="s">
        <v>4374</v>
      </c>
      <c r="R693" s="1709" t="s">
        <v>34</v>
      </c>
      <c r="S693" s="1709" t="s">
        <v>4375</v>
      </c>
      <c r="T693" s="1709" t="s">
        <v>4376</v>
      </c>
      <c r="U693" s="1709"/>
      <c r="V693" s="1709" t="s">
        <v>4377</v>
      </c>
      <c r="W693" s="1477">
        <v>40179</v>
      </c>
      <c r="X693" s="1617" t="s">
        <v>2493</v>
      </c>
      <c r="Y693" s="1939">
        <f ca="1">DATEDIF(L694,$Y$8,"Y")</f>
        <v>36</v>
      </c>
    </row>
    <row r="694" spans="1:25" ht="14.25" customHeight="1" thickBot="1" x14ac:dyDescent="0.25">
      <c r="A694" s="869"/>
      <c r="B694" s="1522"/>
      <c r="C694" s="1093" t="s">
        <v>4666</v>
      </c>
      <c r="D694" s="1510" t="str">
        <f>SDM!F58</f>
        <v>01/04/2018</v>
      </c>
      <c r="E694" s="1208" t="s">
        <v>4510</v>
      </c>
      <c r="F694" s="403"/>
      <c r="G694" s="403"/>
      <c r="H694" s="608"/>
      <c r="I694" s="610"/>
      <c r="J694" s="904" t="s">
        <v>617</v>
      </c>
      <c r="K694" s="889"/>
      <c r="L694" s="1213" t="s">
        <v>4665</v>
      </c>
      <c r="M694" s="1164"/>
      <c r="N694" s="890" t="s">
        <v>49</v>
      </c>
      <c r="O694" s="987">
        <v>42</v>
      </c>
      <c r="P694" s="987"/>
      <c r="Q694" s="1711"/>
      <c r="R694" s="1711"/>
      <c r="S694" s="1711"/>
      <c r="T694" s="1711"/>
      <c r="U694" s="1711"/>
      <c r="V694" s="1711"/>
      <c r="W694" s="1477"/>
      <c r="X694" s="1617"/>
      <c r="Y694" s="1940"/>
    </row>
    <row r="695" spans="1:25" ht="14.25" customHeight="1" x14ac:dyDescent="0.2">
      <c r="A695" s="636" t="s">
        <v>1672</v>
      </c>
      <c r="B695" s="1521">
        <v>14</v>
      </c>
      <c r="C695" s="1515" t="s">
        <v>1213</v>
      </c>
      <c r="D695" s="408" t="s">
        <v>2445</v>
      </c>
      <c r="E695" s="1540" t="s">
        <v>4423</v>
      </c>
      <c r="F695" s="402">
        <f ca="1">DATEDIF(W695,$N$5,"Y")</f>
        <v>12</v>
      </c>
      <c r="G695" s="402">
        <f ca="1">DATEDIF(W695,$N$5,"YM")</f>
        <v>11</v>
      </c>
      <c r="H695" s="1541" t="s">
        <v>40</v>
      </c>
      <c r="I695" s="1542"/>
      <c r="J695" s="1494" t="s">
        <v>726</v>
      </c>
      <c r="K695" s="1543" t="s">
        <v>2458</v>
      </c>
      <c r="L695" s="1497" t="s">
        <v>54</v>
      </c>
      <c r="M695" s="1542"/>
      <c r="N695" s="1544" t="s">
        <v>44</v>
      </c>
      <c r="O695" s="987">
        <v>43</v>
      </c>
      <c r="P695" s="987"/>
      <c r="Q695" s="1726" t="s">
        <v>4378</v>
      </c>
      <c r="R695" s="1726" t="s">
        <v>34</v>
      </c>
      <c r="S695" s="1726" t="s">
        <v>4379</v>
      </c>
      <c r="T695" s="1726" t="s">
        <v>4380</v>
      </c>
      <c r="U695" s="1726"/>
      <c r="V695" s="1726" t="s">
        <v>4381</v>
      </c>
      <c r="W695" s="1727">
        <v>39448</v>
      </c>
      <c r="X695" s="1617" t="s">
        <v>2494</v>
      </c>
      <c r="Y695" s="1939">
        <f ca="1">DATEDIF(L696,$Y$8,"Y")</f>
        <v>47</v>
      </c>
    </row>
    <row r="696" spans="1:25" s="746" customFormat="1" ht="14.25" customHeight="1" thickBot="1" x14ac:dyDescent="0.25">
      <c r="A696" s="869"/>
      <c r="B696" s="1522"/>
      <c r="C696" s="1513" t="s">
        <v>1214</v>
      </c>
      <c r="D696" s="1552" t="str">
        <f>SDM!F25</f>
        <v>01/10/2018</v>
      </c>
      <c r="E696" s="1551" t="s">
        <v>330</v>
      </c>
      <c r="F696" s="1548"/>
      <c r="G696" s="1548"/>
      <c r="H696" s="1550"/>
      <c r="I696" s="1545"/>
      <c r="J696" s="1549" t="s">
        <v>617</v>
      </c>
      <c r="K696" s="1548"/>
      <c r="L696" s="1547">
        <v>26868</v>
      </c>
      <c r="M696" s="1546"/>
      <c r="N696" s="1522" t="s">
        <v>49</v>
      </c>
      <c r="O696" s="1582">
        <v>44</v>
      </c>
      <c r="P696" s="1582"/>
      <c r="Q696" s="1728"/>
      <c r="R696" s="1728"/>
      <c r="S696" s="1728"/>
      <c r="T696" s="1728"/>
      <c r="U696" s="1728"/>
      <c r="V696" s="1728"/>
      <c r="W696" s="1729"/>
      <c r="X696" s="1617"/>
      <c r="Y696" s="1940"/>
    </row>
    <row r="697" spans="1:25" s="746" customFormat="1" ht="14.25" customHeight="1" x14ac:dyDescent="0.2">
      <c r="A697" s="636" t="s">
        <v>1674</v>
      </c>
      <c r="B697" s="1521">
        <v>15</v>
      </c>
      <c r="C697" s="1093" t="s">
        <v>1600</v>
      </c>
      <c r="D697" s="499" t="s">
        <v>2445</v>
      </c>
      <c r="E697" s="924" t="s">
        <v>5072</v>
      </c>
      <c r="F697" s="407">
        <f ca="1">DATEDIF(W697,$N$5,"Y")</f>
        <v>1</v>
      </c>
      <c r="G697" s="407">
        <f ca="1">DATEDIF(W697,$N$5,"YM")</f>
        <v>10</v>
      </c>
      <c r="H697" s="610"/>
      <c r="I697" s="925"/>
      <c r="J697" s="471" t="s">
        <v>1099</v>
      </c>
      <c r="K697" s="1215" t="s">
        <v>2415</v>
      </c>
      <c r="L697" s="926" t="s">
        <v>2036</v>
      </c>
      <c r="M697" s="925"/>
      <c r="N697" s="637" t="s">
        <v>44</v>
      </c>
      <c r="O697" s="987"/>
      <c r="P697" s="631"/>
      <c r="Q697" s="1706"/>
      <c r="R697" s="1706"/>
      <c r="S697" s="1706"/>
      <c r="T697" s="1706"/>
      <c r="U697" s="1706"/>
      <c r="V697" s="1706"/>
      <c r="W697" s="1729">
        <v>43497</v>
      </c>
      <c r="X697" s="1617" t="s">
        <v>2493</v>
      </c>
      <c r="Y697" s="1939">
        <f ca="1">DATEDIF(L698,$Y$8,"Y")</f>
        <v>29</v>
      </c>
    </row>
    <row r="698" spans="1:25" s="746" customFormat="1" ht="14.25" customHeight="1" thickBot="1" x14ac:dyDescent="0.25">
      <c r="A698" s="869"/>
      <c r="B698" s="1522"/>
      <c r="C698" s="1517" t="s">
        <v>5074</v>
      </c>
      <c r="D698" s="1098" t="str">
        <f>SDM!F215</f>
        <v>01/02/2019</v>
      </c>
      <c r="E698" s="535" t="s">
        <v>5229</v>
      </c>
      <c r="F698" s="403"/>
      <c r="G698" s="403"/>
      <c r="H698" s="1191"/>
      <c r="I698" s="619"/>
      <c r="J698" s="477" t="s">
        <v>326</v>
      </c>
      <c r="K698" s="1214"/>
      <c r="L698" s="1094">
        <v>33239</v>
      </c>
      <c r="M698" s="619"/>
      <c r="N698" s="890" t="s">
        <v>49</v>
      </c>
      <c r="O698" s="987"/>
      <c r="P698" s="631"/>
      <c r="Q698" s="1706"/>
      <c r="R698" s="1706"/>
      <c r="S698" s="1706"/>
      <c r="T698" s="1706"/>
      <c r="U698" s="1706"/>
      <c r="V698" s="1706"/>
      <c r="W698" s="1477"/>
      <c r="X698" s="1617"/>
      <c r="Y698" s="1940"/>
    </row>
    <row r="699" spans="1:25" ht="14.25" x14ac:dyDescent="0.2">
      <c r="A699" s="636" t="s">
        <v>1676</v>
      </c>
      <c r="B699" s="1521">
        <v>16</v>
      </c>
      <c r="C699" s="1093" t="s">
        <v>1830</v>
      </c>
      <c r="D699" s="408" t="s">
        <v>2445</v>
      </c>
      <c r="E699" s="927" t="s">
        <v>1063</v>
      </c>
      <c r="F699" s="402">
        <f ca="1">DATEDIF(W699,$N$5,"Y")</f>
        <v>1</v>
      </c>
      <c r="G699" s="402">
        <f ca="1">DATEDIF(W699,$N$5,"YM")</f>
        <v>10</v>
      </c>
      <c r="H699" s="1216"/>
      <c r="I699" s="1217"/>
      <c r="J699" s="471" t="s">
        <v>121</v>
      </c>
      <c r="K699" s="1218" t="s">
        <v>2454</v>
      </c>
      <c r="L699" s="1199" t="s">
        <v>186</v>
      </c>
      <c r="M699" s="528"/>
      <c r="N699" s="637" t="s">
        <v>44</v>
      </c>
      <c r="O699" s="987"/>
      <c r="P699" s="987"/>
      <c r="Q699" s="1706"/>
      <c r="R699" s="1706"/>
      <c r="S699" s="1706"/>
      <c r="T699" s="1706"/>
      <c r="U699" s="1706"/>
      <c r="V699" s="1706"/>
      <c r="W699" s="1477">
        <v>43497</v>
      </c>
      <c r="X699" s="1617" t="s">
        <v>2494</v>
      </c>
      <c r="Y699" s="1939">
        <f ca="1">DATEDIF(L700,$Y$8,"Y")</f>
        <v>27</v>
      </c>
    </row>
    <row r="700" spans="1:25" ht="15" thickBot="1" x14ac:dyDescent="0.25">
      <c r="A700" s="869"/>
      <c r="B700" s="1522"/>
      <c r="C700" s="1495" t="s">
        <v>5076</v>
      </c>
      <c r="D700" s="1098" t="str">
        <f>SDM!F444</f>
        <v>01/02/2019</v>
      </c>
      <c r="E700" s="535" t="s">
        <v>5229</v>
      </c>
      <c r="F700" s="403"/>
      <c r="G700" s="403"/>
      <c r="H700" s="928"/>
      <c r="I700" s="1134"/>
      <c r="J700" s="477" t="s">
        <v>326</v>
      </c>
      <c r="K700" s="929"/>
      <c r="L700" s="1192">
        <v>34174</v>
      </c>
      <c r="M700" s="1116"/>
      <c r="N700" s="890" t="s">
        <v>49</v>
      </c>
      <c r="O700" s="987"/>
      <c r="P700" s="987"/>
      <c r="Q700" s="1706"/>
      <c r="R700" s="1706"/>
      <c r="S700" s="1706"/>
      <c r="T700" s="1706"/>
      <c r="U700" s="1706"/>
      <c r="V700" s="1706"/>
      <c r="W700" s="1477"/>
      <c r="X700" s="1617"/>
      <c r="Y700" s="1940"/>
    </row>
    <row r="701" spans="1:25" ht="14.25" x14ac:dyDescent="0.2">
      <c r="A701" s="636" t="s">
        <v>1678</v>
      </c>
      <c r="B701" s="1521">
        <v>17</v>
      </c>
      <c r="C701" s="1093" t="s">
        <v>5087</v>
      </c>
      <c r="D701" s="408" t="s">
        <v>2445</v>
      </c>
      <c r="E701" s="927" t="s">
        <v>5093</v>
      </c>
      <c r="F701" s="402">
        <f ca="1">DATEDIF(W701,$N$5,"Y")</f>
        <v>1</v>
      </c>
      <c r="G701" s="402">
        <f ca="1">DATEDIF(W701,$N$5,"YM")</f>
        <v>10</v>
      </c>
      <c r="H701" s="610"/>
      <c r="I701" s="925"/>
      <c r="J701" s="471" t="s">
        <v>5094</v>
      </c>
      <c r="K701" s="930">
        <v>2015</v>
      </c>
      <c r="L701" s="1219" t="s">
        <v>131</v>
      </c>
      <c r="M701" s="528"/>
      <c r="N701" s="637" t="s">
        <v>44</v>
      </c>
      <c r="O701" s="987"/>
      <c r="P701" s="987"/>
      <c r="Q701" s="1718"/>
      <c r="R701" s="1718"/>
      <c r="S701" s="1718"/>
      <c r="T701" s="1718"/>
      <c r="U701" s="1718"/>
      <c r="V701" s="1718"/>
      <c r="W701" s="1477">
        <v>43497</v>
      </c>
      <c r="X701" s="1617" t="s">
        <v>2493</v>
      </c>
      <c r="Y701" s="1939">
        <f ca="1">DATEDIF(L702,$Y$8,"Y")</f>
        <v>31</v>
      </c>
    </row>
    <row r="702" spans="1:25" ht="15" thickBot="1" x14ac:dyDescent="0.25">
      <c r="A702" s="869"/>
      <c r="B702" s="1522"/>
      <c r="C702" s="1495" t="s">
        <v>5092</v>
      </c>
      <c r="D702" s="1098" t="str">
        <f>SDM!F10</f>
        <v>01/02/2019</v>
      </c>
      <c r="E702" s="535" t="s">
        <v>5229</v>
      </c>
      <c r="F702" s="403"/>
      <c r="G702" s="403"/>
      <c r="H702" s="1191"/>
      <c r="I702" s="619"/>
      <c r="J702" s="477" t="s">
        <v>326</v>
      </c>
      <c r="K702" s="929"/>
      <c r="L702" s="1192">
        <v>32697</v>
      </c>
      <c r="M702" s="528"/>
      <c r="N702" s="890" t="s">
        <v>49</v>
      </c>
      <c r="O702" s="987"/>
      <c r="P702" s="987"/>
      <c r="Q702" s="1718"/>
      <c r="R702" s="1718"/>
      <c r="S702" s="1718"/>
      <c r="T702" s="1718"/>
      <c r="U702" s="1718"/>
      <c r="V702" s="1718"/>
      <c r="W702" s="1477"/>
      <c r="X702" s="1617"/>
      <c r="Y702" s="1940"/>
    </row>
    <row r="703" spans="1:25" ht="14.25" x14ac:dyDescent="0.2">
      <c r="A703" s="636" t="s">
        <v>1681</v>
      </c>
      <c r="B703" s="1521">
        <v>18</v>
      </c>
      <c r="C703" s="1518" t="s">
        <v>5098</v>
      </c>
      <c r="D703" s="408" t="s">
        <v>2445</v>
      </c>
      <c r="E703" s="931" t="s">
        <v>5100</v>
      </c>
      <c r="F703" s="402">
        <f ca="1">DATEDIF(W703,$N$5,"Y")</f>
        <v>1</v>
      </c>
      <c r="G703" s="402">
        <f ca="1">DATEDIF(W703,$N$5,"YM")</f>
        <v>10</v>
      </c>
      <c r="H703" s="1216"/>
      <c r="I703" s="1217"/>
      <c r="J703" s="471" t="s">
        <v>5102</v>
      </c>
      <c r="K703" s="930">
        <v>2005</v>
      </c>
      <c r="L703" s="1219" t="s">
        <v>152</v>
      </c>
      <c r="M703" s="528"/>
      <c r="N703" s="637" t="s">
        <v>44</v>
      </c>
      <c r="O703" s="987"/>
      <c r="P703" s="987"/>
      <c r="Q703" s="1718"/>
      <c r="R703" s="1718"/>
      <c r="S703" s="1718"/>
      <c r="T703" s="1718"/>
      <c r="U703" s="1718"/>
      <c r="V703" s="1718"/>
      <c r="W703" s="1477">
        <v>43497</v>
      </c>
      <c r="X703" s="1617" t="s">
        <v>2493</v>
      </c>
      <c r="Y703" s="1939">
        <f ca="1">DATEDIF(L704,$Y$8,"Y")</f>
        <v>36</v>
      </c>
    </row>
    <row r="704" spans="1:25" ht="15" thickBot="1" x14ac:dyDescent="0.25">
      <c r="A704" s="869"/>
      <c r="B704" s="1522"/>
      <c r="C704" s="1495" t="s">
        <v>5101</v>
      </c>
      <c r="D704" s="1098" t="str">
        <f>SDM!F11</f>
        <v>01/02/2019</v>
      </c>
      <c r="E704" s="535" t="s">
        <v>5229</v>
      </c>
      <c r="F704" s="403"/>
      <c r="G704" s="403"/>
      <c r="H704" s="928"/>
      <c r="I704" s="1134"/>
      <c r="J704" s="477" t="s">
        <v>326</v>
      </c>
      <c r="K704" s="929"/>
      <c r="L704" s="1192">
        <v>30938</v>
      </c>
      <c r="M704" s="528"/>
      <c r="N704" s="890" t="s">
        <v>49</v>
      </c>
      <c r="O704" s="987"/>
      <c r="P704" s="987"/>
      <c r="Q704" s="1718"/>
      <c r="R704" s="1718"/>
      <c r="S704" s="1718"/>
      <c r="T704" s="1718"/>
      <c r="U704" s="1718"/>
      <c r="V704" s="1718"/>
      <c r="W704" s="1477"/>
      <c r="X704" s="1617"/>
      <c r="Y704" s="1940"/>
    </row>
    <row r="705" spans="1:25" ht="14.25" x14ac:dyDescent="0.2">
      <c r="A705" s="636" t="s">
        <v>1684</v>
      </c>
      <c r="B705" s="1521">
        <v>19</v>
      </c>
      <c r="C705" s="1472" t="s">
        <v>5127</v>
      </c>
      <c r="D705" s="408" t="s">
        <v>2445</v>
      </c>
      <c r="E705" s="927" t="s">
        <v>5129</v>
      </c>
      <c r="F705" s="402">
        <f ca="1">DATEDIF(W705,$N$5,"Y")</f>
        <v>1</v>
      </c>
      <c r="G705" s="402">
        <f ca="1">DATEDIF(W705,$N$5,"YM")</f>
        <v>10</v>
      </c>
      <c r="H705" s="610"/>
      <c r="I705" s="925"/>
      <c r="J705" s="471" t="s">
        <v>478</v>
      </c>
      <c r="K705" s="930">
        <v>2014</v>
      </c>
      <c r="L705" s="1219" t="s">
        <v>5131</v>
      </c>
      <c r="M705" s="528"/>
      <c r="N705" s="637" t="s">
        <v>44</v>
      </c>
      <c r="O705" s="987"/>
      <c r="P705" s="987"/>
      <c r="Q705" s="1718"/>
      <c r="R705" s="1718"/>
      <c r="S705" s="1718"/>
      <c r="T705" s="1718"/>
      <c r="U705" s="1718"/>
      <c r="V705" s="1718"/>
      <c r="W705" s="1477">
        <v>43497</v>
      </c>
      <c r="X705" s="1617" t="s">
        <v>2493</v>
      </c>
      <c r="Y705" s="1939">
        <f ca="1">DATEDIF(L706,$Y$8,"Y")</f>
        <v>27</v>
      </c>
    </row>
    <row r="706" spans="1:25" ht="15" thickBot="1" x14ac:dyDescent="0.25">
      <c r="A706" s="869"/>
      <c r="B706" s="1522"/>
      <c r="C706" s="1495" t="s">
        <v>5130</v>
      </c>
      <c r="D706" s="1098" t="str">
        <f>SDM!F160</f>
        <v>01/02/2019</v>
      </c>
      <c r="E706" s="535" t="s">
        <v>5229</v>
      </c>
      <c r="F706" s="403"/>
      <c r="G706" s="403"/>
      <c r="H706" s="1191"/>
      <c r="I706" s="619"/>
      <c r="J706" s="471" t="s">
        <v>326</v>
      </c>
      <c r="K706" s="929"/>
      <c r="L706" s="1219">
        <v>34304</v>
      </c>
      <c r="M706" s="528"/>
      <c r="N706" s="890" t="s">
        <v>49</v>
      </c>
      <c r="O706" s="987"/>
      <c r="P706" s="987"/>
      <c r="Q706" s="1718"/>
      <c r="R706" s="1718"/>
      <c r="S706" s="1718"/>
      <c r="T706" s="1718"/>
      <c r="U706" s="1718"/>
      <c r="V706" s="1718"/>
      <c r="W706" s="1477"/>
      <c r="X706" s="1617"/>
      <c r="Y706" s="1940"/>
    </row>
    <row r="707" spans="1:25" ht="14.25" x14ac:dyDescent="0.2">
      <c r="A707" s="636" t="s">
        <v>1687</v>
      </c>
      <c r="B707" s="1521">
        <v>20</v>
      </c>
      <c r="C707" s="1472" t="s">
        <v>5133</v>
      </c>
      <c r="D707" s="408" t="s">
        <v>2445</v>
      </c>
      <c r="E707" s="927" t="s">
        <v>5129</v>
      </c>
      <c r="F707" s="402">
        <f ca="1">DATEDIF(W707,$N$5,"Y")</f>
        <v>1</v>
      </c>
      <c r="G707" s="402">
        <f ca="1">DATEDIF(W707,$N$5,"YM")</f>
        <v>10</v>
      </c>
      <c r="H707" s="1216"/>
      <c r="I707" s="1217"/>
      <c r="J707" s="475" t="s">
        <v>478</v>
      </c>
      <c r="K707" s="930">
        <v>2018</v>
      </c>
      <c r="L707" s="1220" t="s">
        <v>54</v>
      </c>
      <c r="M707" s="528"/>
      <c r="N707" s="637" t="s">
        <v>44</v>
      </c>
      <c r="O707" s="987"/>
      <c r="P707" s="987"/>
      <c r="Q707" s="1718"/>
      <c r="R707" s="1718"/>
      <c r="S707" s="1718"/>
      <c r="T707" s="1718"/>
      <c r="U707" s="1718"/>
      <c r="V707" s="1718"/>
      <c r="W707" s="1477">
        <v>43497</v>
      </c>
      <c r="X707" s="1617" t="s">
        <v>2493</v>
      </c>
      <c r="Y707" s="1939">
        <f ca="1">DATEDIF(L708,$Y$8,"Y")</f>
        <v>24</v>
      </c>
    </row>
    <row r="708" spans="1:25" ht="15" thickBot="1" x14ac:dyDescent="0.25">
      <c r="A708" s="869"/>
      <c r="B708" s="1522"/>
      <c r="C708" s="1495" t="s">
        <v>5136</v>
      </c>
      <c r="D708" s="1098" t="str">
        <f>SDM!F161</f>
        <v>01/02/2019</v>
      </c>
      <c r="E708" s="535" t="s">
        <v>5229</v>
      </c>
      <c r="F708" s="403"/>
      <c r="G708" s="403"/>
      <c r="H708" s="928"/>
      <c r="I708" s="1134"/>
      <c r="J708" s="471" t="s">
        <v>326</v>
      </c>
      <c r="K708" s="930"/>
      <c r="L708" s="1219">
        <v>35278</v>
      </c>
      <c r="M708" s="528"/>
      <c r="N708" s="890" t="s">
        <v>49</v>
      </c>
      <c r="O708" s="987"/>
      <c r="P708" s="987"/>
      <c r="Q708" s="1718"/>
      <c r="R708" s="1718"/>
      <c r="S708" s="1718"/>
      <c r="T708" s="1718"/>
      <c r="U708" s="1718"/>
      <c r="V708" s="1718"/>
      <c r="W708" s="1477"/>
      <c r="X708" s="1617"/>
      <c r="Y708" s="1940"/>
    </row>
    <row r="709" spans="1:25" ht="14.25" x14ac:dyDescent="0.2">
      <c r="A709" s="636" t="s">
        <v>1690</v>
      </c>
      <c r="B709" s="1521">
        <v>21</v>
      </c>
      <c r="C709" s="1472" t="s">
        <v>5134</v>
      </c>
      <c r="D709" s="408" t="s">
        <v>2445</v>
      </c>
      <c r="E709" s="927" t="s">
        <v>5138</v>
      </c>
      <c r="F709" s="402">
        <f ca="1">DATEDIF(W709,$N$5,"Y")</f>
        <v>1</v>
      </c>
      <c r="G709" s="402">
        <f ca="1">DATEDIF(W709,$N$5,"YM")</f>
        <v>10</v>
      </c>
      <c r="H709" s="610"/>
      <c r="I709" s="925"/>
      <c r="J709" s="475" t="s">
        <v>951</v>
      </c>
      <c r="K709" s="1221">
        <v>2016</v>
      </c>
      <c r="L709" s="1220" t="s">
        <v>398</v>
      </c>
      <c r="M709" s="528"/>
      <c r="N709" s="637" t="s">
        <v>44</v>
      </c>
      <c r="O709" s="987"/>
      <c r="P709" s="987"/>
      <c r="Q709" s="1718"/>
      <c r="R709" s="1718"/>
      <c r="S709" s="1718"/>
      <c r="T709" s="1718"/>
      <c r="U709" s="1718"/>
      <c r="V709" s="1718"/>
      <c r="W709" s="1477">
        <v>43497</v>
      </c>
      <c r="X709" s="1617" t="s">
        <v>2493</v>
      </c>
      <c r="Y709" s="1939">
        <f ca="1">DATEDIF(L710,$Y$8,"Y")</f>
        <v>25</v>
      </c>
    </row>
    <row r="710" spans="1:25" ht="15" thickBot="1" x14ac:dyDescent="0.25">
      <c r="A710" s="869"/>
      <c r="B710" s="1522"/>
      <c r="C710" s="1495" t="s">
        <v>5137</v>
      </c>
      <c r="D710" s="1098" t="str">
        <f>SDM!F228</f>
        <v>01/02/2019</v>
      </c>
      <c r="E710" s="535" t="s">
        <v>5229</v>
      </c>
      <c r="F710" s="403"/>
      <c r="G710" s="403"/>
      <c r="H710" s="1191"/>
      <c r="I710" s="619"/>
      <c r="J710" s="471" t="s">
        <v>326</v>
      </c>
      <c r="K710" s="930"/>
      <c r="L710" s="1219">
        <v>34709</v>
      </c>
      <c r="M710" s="528"/>
      <c r="N710" s="890" t="s">
        <v>49</v>
      </c>
      <c r="O710" s="987"/>
      <c r="P710" s="987"/>
      <c r="Q710" s="1718"/>
      <c r="R710" s="1718"/>
      <c r="S710" s="1718"/>
      <c r="T710" s="1718"/>
      <c r="U710" s="1718"/>
      <c r="V710" s="1718"/>
      <c r="W710" s="1477"/>
      <c r="X710" s="1617"/>
      <c r="Y710" s="1940"/>
    </row>
    <row r="711" spans="1:25" ht="14.25" x14ac:dyDescent="0.2">
      <c r="A711" s="636" t="s">
        <v>1693</v>
      </c>
      <c r="B711" s="1521">
        <v>22</v>
      </c>
      <c r="C711" s="1518" t="s">
        <v>5135</v>
      </c>
      <c r="D711" s="408" t="s">
        <v>2445</v>
      </c>
      <c r="E711" s="927" t="s">
        <v>5138</v>
      </c>
      <c r="F711" s="402">
        <f ca="1">DATEDIF(W711,$N$5,"Y")</f>
        <v>1</v>
      </c>
      <c r="G711" s="402">
        <f ca="1">DATEDIF(W711,$N$5,"YM")</f>
        <v>10</v>
      </c>
      <c r="H711" s="1216"/>
      <c r="I711" s="1217"/>
      <c r="J711" s="475" t="s">
        <v>951</v>
      </c>
      <c r="K711" s="1221">
        <v>2016</v>
      </c>
      <c r="L711" s="1220" t="s">
        <v>201</v>
      </c>
      <c r="M711" s="528"/>
      <c r="N711" s="637" t="s">
        <v>44</v>
      </c>
      <c r="O711" s="987"/>
      <c r="P711" s="987"/>
      <c r="Q711" s="1718"/>
      <c r="R711" s="1718"/>
      <c r="S711" s="1718"/>
      <c r="T711" s="1718"/>
      <c r="U711" s="1718"/>
      <c r="V711" s="1718"/>
      <c r="W711" s="1477">
        <v>43497</v>
      </c>
      <c r="X711" s="1617" t="s">
        <v>2494</v>
      </c>
      <c r="Y711" s="1939">
        <f ca="1">DATEDIF(L712,$Y$8,"Y")</f>
        <v>25</v>
      </c>
    </row>
    <row r="712" spans="1:25" ht="15" thickBot="1" x14ac:dyDescent="0.25">
      <c r="A712" s="869"/>
      <c r="B712" s="1522"/>
      <c r="C712" s="1495" t="s">
        <v>5139</v>
      </c>
      <c r="D712" s="1098" t="str">
        <f>SDM!F227</f>
        <v>01/02/2019</v>
      </c>
      <c r="E712" s="535" t="s">
        <v>5229</v>
      </c>
      <c r="F712" s="403"/>
      <c r="G712" s="403"/>
      <c r="H712" s="928"/>
      <c r="I712" s="1134"/>
      <c r="J712" s="471" t="s">
        <v>326</v>
      </c>
      <c r="K712" s="929"/>
      <c r="L712" s="932">
        <v>34871</v>
      </c>
      <c r="M712" s="528"/>
      <c r="N712" s="890" t="s">
        <v>49</v>
      </c>
      <c r="O712" s="987"/>
      <c r="P712" s="987"/>
      <c r="Q712" s="1718"/>
      <c r="R712" s="1718"/>
      <c r="S712" s="1718"/>
      <c r="T712" s="1718"/>
      <c r="U712" s="1718"/>
      <c r="V712" s="1718"/>
      <c r="W712" s="1477"/>
      <c r="X712" s="1617"/>
      <c r="Y712" s="1940"/>
    </row>
    <row r="713" spans="1:25" ht="14.25" x14ac:dyDescent="0.2">
      <c r="A713" s="636" t="s">
        <v>1696</v>
      </c>
      <c r="B713" s="1521">
        <v>23</v>
      </c>
      <c r="C713" s="1518" t="s">
        <v>5274</v>
      </c>
      <c r="D713" s="408" t="s">
        <v>2445</v>
      </c>
      <c r="E713" s="920" t="s">
        <v>1063</v>
      </c>
      <c r="F713" s="402">
        <f ca="1">DATEDIF(W713,$N$5,"Y")</f>
        <v>1</v>
      </c>
      <c r="G713" s="402">
        <f ca="1">DATEDIF(W713,$N$5,"YM")</f>
        <v>10</v>
      </c>
      <c r="H713" s="610"/>
      <c r="I713" s="925"/>
      <c r="J713" s="475" t="s">
        <v>121</v>
      </c>
      <c r="K713" s="930">
        <v>2017</v>
      </c>
      <c r="L713" s="1219" t="s">
        <v>54</v>
      </c>
      <c r="M713" s="528"/>
      <c r="N713" s="637" t="s">
        <v>44</v>
      </c>
      <c r="O713" s="987"/>
      <c r="P713" s="987"/>
      <c r="Q713" s="1706"/>
      <c r="R713" s="1706"/>
      <c r="S713" s="1706"/>
      <c r="T713" s="1706"/>
      <c r="U713" s="1706"/>
      <c r="V713" s="1706"/>
      <c r="W713" s="1617">
        <v>43497</v>
      </c>
      <c r="X713" s="1617" t="s">
        <v>2493</v>
      </c>
      <c r="Y713" s="1939">
        <f ca="1">DATEDIF(L714,$Y$8,"Y")</f>
        <v>24</v>
      </c>
    </row>
    <row r="714" spans="1:25" ht="15" thickBot="1" x14ac:dyDescent="0.25">
      <c r="A714" s="869"/>
      <c r="B714" s="1522"/>
      <c r="C714" s="1495" t="s">
        <v>5276</v>
      </c>
      <c r="D714" s="1098" t="str">
        <f>SDM!F445</f>
        <v>01/02/2019</v>
      </c>
      <c r="E714" s="535" t="s">
        <v>5229</v>
      </c>
      <c r="F714" s="403"/>
      <c r="G714" s="403"/>
      <c r="H714" s="1191"/>
      <c r="I714" s="619"/>
      <c r="J714" s="477" t="s">
        <v>326</v>
      </c>
      <c r="K714" s="930"/>
      <c r="L714" s="932">
        <v>35129</v>
      </c>
      <c r="M714" s="528"/>
      <c r="N714" s="890" t="s">
        <v>49</v>
      </c>
      <c r="O714" s="987"/>
      <c r="P714" s="987"/>
      <c r="Q714" s="1706"/>
      <c r="R714" s="1706"/>
      <c r="S714" s="1706"/>
      <c r="T714" s="1706"/>
      <c r="U714" s="1706"/>
      <c r="V714" s="1706"/>
      <c r="W714" s="1617"/>
      <c r="X714" s="1617"/>
      <c r="Y714" s="1940"/>
    </row>
    <row r="715" spans="1:25" ht="14.25" x14ac:dyDescent="0.2">
      <c r="A715" s="636" t="s">
        <v>1699</v>
      </c>
      <c r="B715" s="1521">
        <v>24</v>
      </c>
      <c r="C715" s="1518" t="s">
        <v>5280</v>
      </c>
      <c r="D715" s="408" t="s">
        <v>2445</v>
      </c>
      <c r="E715" s="920" t="s">
        <v>1063</v>
      </c>
      <c r="F715" s="402">
        <f ca="1">DATEDIF(W715,$N$5,"Y")</f>
        <v>1</v>
      </c>
      <c r="G715" s="402">
        <f ca="1">DATEDIF(W715,$N$5,"YM")</f>
        <v>10</v>
      </c>
      <c r="H715" s="1216"/>
      <c r="I715" s="1217"/>
      <c r="J715" s="471" t="s">
        <v>121</v>
      </c>
      <c r="K715" s="1221">
        <v>2017</v>
      </c>
      <c r="L715" s="1219" t="s">
        <v>1953</v>
      </c>
      <c r="M715" s="528"/>
      <c r="N715" s="637" t="s">
        <v>44</v>
      </c>
      <c r="O715" s="987"/>
      <c r="P715" s="987"/>
      <c r="Q715" s="1706"/>
      <c r="R715" s="1706"/>
      <c r="S715" s="1706"/>
      <c r="T715" s="1706"/>
      <c r="U715" s="1706"/>
      <c r="V715" s="1706"/>
      <c r="W715" s="1617">
        <v>43497</v>
      </c>
      <c r="X715" s="1617" t="s">
        <v>2493</v>
      </c>
      <c r="Y715" s="1939">
        <f ca="1">DATEDIF(L716,$Y$8,"Y")</f>
        <v>24</v>
      </c>
    </row>
    <row r="716" spans="1:25" ht="15" thickBot="1" x14ac:dyDescent="0.25">
      <c r="A716" s="869"/>
      <c r="B716" s="1522"/>
      <c r="C716" s="1495" t="s">
        <v>5279</v>
      </c>
      <c r="D716" s="1098" t="str">
        <f>SDM!F447</f>
        <v>01/02/2019</v>
      </c>
      <c r="E716" s="535" t="s">
        <v>5229</v>
      </c>
      <c r="F716" s="403"/>
      <c r="G716" s="403"/>
      <c r="H716" s="928"/>
      <c r="I716" s="1134"/>
      <c r="J716" s="477" t="s">
        <v>326</v>
      </c>
      <c r="K716" s="930"/>
      <c r="L716" s="932">
        <v>35388</v>
      </c>
      <c r="M716" s="528"/>
      <c r="N716" s="890" t="s">
        <v>49</v>
      </c>
      <c r="O716" s="987"/>
      <c r="P716" s="987"/>
      <c r="Q716" s="1706"/>
      <c r="R716" s="1706"/>
      <c r="S716" s="1706"/>
      <c r="T716" s="1706"/>
      <c r="U716" s="1706"/>
      <c r="V716" s="1706"/>
      <c r="W716" s="1617"/>
      <c r="X716" s="1617"/>
      <c r="Y716" s="1940"/>
    </row>
    <row r="717" spans="1:25" ht="14.25" x14ac:dyDescent="0.2">
      <c r="A717" s="636" t="s">
        <v>1702</v>
      </c>
      <c r="B717" s="1521">
        <v>25</v>
      </c>
      <c r="C717" s="1472" t="s">
        <v>5281</v>
      </c>
      <c r="D717" s="408" t="s">
        <v>2445</v>
      </c>
      <c r="E717" s="920" t="s">
        <v>1063</v>
      </c>
      <c r="F717" s="402">
        <f ca="1">DATEDIF(W717,$N$5,"Y")</f>
        <v>1</v>
      </c>
      <c r="G717" s="402">
        <f ca="1">DATEDIF(W717,$N$5,"YM")</f>
        <v>10</v>
      </c>
      <c r="H717" s="610"/>
      <c r="I717" s="925"/>
      <c r="J717" s="471" t="s">
        <v>121</v>
      </c>
      <c r="K717" s="1221">
        <v>2014</v>
      </c>
      <c r="L717" s="1219" t="s">
        <v>2122</v>
      </c>
      <c r="M717" s="528"/>
      <c r="N717" s="637" t="s">
        <v>44</v>
      </c>
      <c r="O717" s="987"/>
      <c r="P717" s="987"/>
      <c r="Q717" s="1706"/>
      <c r="R717" s="1706"/>
      <c r="S717" s="1706"/>
      <c r="T717" s="1706"/>
      <c r="U717" s="1706"/>
      <c r="V717" s="1706"/>
      <c r="W717" s="1617">
        <v>43497</v>
      </c>
      <c r="X717" s="1617" t="s">
        <v>2493</v>
      </c>
      <c r="Y717" s="1939">
        <f ca="1">DATEDIF(L718,$Y$8,"Y")</f>
        <v>27</v>
      </c>
    </row>
    <row r="718" spans="1:25" ht="15" thickBot="1" x14ac:dyDescent="0.25">
      <c r="A718" s="869"/>
      <c r="B718" s="1522"/>
      <c r="C718" s="1583" t="s">
        <v>5282</v>
      </c>
      <c r="D718" s="1098" t="str">
        <f>SDM!F446</f>
        <v>01/02/2019</v>
      </c>
      <c r="E718" s="535" t="s">
        <v>5229</v>
      </c>
      <c r="F718" s="403"/>
      <c r="G718" s="403"/>
      <c r="H718" s="1191"/>
      <c r="I718" s="619"/>
      <c r="J718" s="477" t="s">
        <v>326</v>
      </c>
      <c r="K718" s="930"/>
      <c r="L718" s="1219">
        <v>34030</v>
      </c>
      <c r="M718" s="528"/>
      <c r="N718" s="890" t="s">
        <v>49</v>
      </c>
      <c r="O718" s="987"/>
      <c r="P718" s="987"/>
      <c r="Q718" s="1706"/>
      <c r="R718" s="1706"/>
      <c r="S718" s="1706"/>
      <c r="T718" s="1706"/>
      <c r="U718" s="1706"/>
      <c r="V718" s="1706"/>
      <c r="W718" s="1617"/>
      <c r="X718" s="1617"/>
      <c r="Y718" s="1940"/>
    </row>
    <row r="719" spans="1:25" ht="14.25" x14ac:dyDescent="0.2">
      <c r="A719" s="636" t="s">
        <v>1705</v>
      </c>
      <c r="B719" s="1521">
        <v>26</v>
      </c>
      <c r="C719" s="1518" t="s">
        <v>5286</v>
      </c>
      <c r="D719" s="408" t="s">
        <v>2445</v>
      </c>
      <c r="E719" s="920" t="s">
        <v>1063</v>
      </c>
      <c r="F719" s="402">
        <f ca="1">DATEDIF(W719,$N$5,"Y")</f>
        <v>1</v>
      </c>
      <c r="G719" s="402">
        <f ca="1">DATEDIF(W719,$N$5,"YM")</f>
        <v>10</v>
      </c>
      <c r="H719" s="1216"/>
      <c r="I719" s="1217"/>
      <c r="J719" s="471" t="s">
        <v>121</v>
      </c>
      <c r="K719" s="1221">
        <v>2018</v>
      </c>
      <c r="L719" s="1220" t="s">
        <v>54</v>
      </c>
      <c r="M719" s="528"/>
      <c r="N719" s="637" t="s">
        <v>44</v>
      </c>
      <c r="O719" s="987"/>
      <c r="P719" s="987"/>
      <c r="Q719" s="1706"/>
      <c r="R719" s="1706"/>
      <c r="S719" s="1706"/>
      <c r="T719" s="1706"/>
      <c r="U719" s="1706"/>
      <c r="V719" s="1706"/>
      <c r="W719" s="1617">
        <v>43497</v>
      </c>
      <c r="X719" s="1617" t="s">
        <v>2493</v>
      </c>
      <c r="Y719" s="1939">
        <f ca="1">DATEDIF(L720,$Y$8,"Y")</f>
        <v>23</v>
      </c>
    </row>
    <row r="720" spans="1:25" ht="15" thickBot="1" x14ac:dyDescent="0.25">
      <c r="A720" s="869"/>
      <c r="B720" s="1522"/>
      <c r="C720" s="1583" t="s">
        <v>5287</v>
      </c>
      <c r="D720" s="1098" t="str">
        <f>SDM!F448</f>
        <v>01/02/2019</v>
      </c>
      <c r="E720" s="535" t="s">
        <v>5229</v>
      </c>
      <c r="F720" s="403"/>
      <c r="G720" s="403"/>
      <c r="H720" s="928"/>
      <c r="I720" s="1134"/>
      <c r="J720" s="477" t="s">
        <v>326</v>
      </c>
      <c r="K720" s="929"/>
      <c r="L720" s="1192">
        <v>35554</v>
      </c>
      <c r="M720" s="528"/>
      <c r="N720" s="890" t="s">
        <v>49</v>
      </c>
      <c r="O720" s="987"/>
      <c r="P720" s="987"/>
      <c r="Q720" s="1706"/>
      <c r="R720" s="1706"/>
      <c r="S720" s="1706"/>
      <c r="T720" s="1706"/>
      <c r="U720" s="1706"/>
      <c r="V720" s="1706"/>
      <c r="W720" s="1617"/>
      <c r="X720" s="1617"/>
      <c r="Y720" s="1940"/>
    </row>
    <row r="721" spans="1:25" ht="14.25" x14ac:dyDescent="0.2">
      <c r="A721" s="636" t="s">
        <v>1707</v>
      </c>
      <c r="B721" s="1521">
        <v>27</v>
      </c>
      <c r="C721" s="1518" t="s">
        <v>5288</v>
      </c>
      <c r="D721" s="408" t="s">
        <v>2445</v>
      </c>
      <c r="E721" s="920" t="s">
        <v>1063</v>
      </c>
      <c r="F721" s="402">
        <f ca="1">DATEDIF(W721,$N$5,"Y")</f>
        <v>1</v>
      </c>
      <c r="G721" s="402">
        <f ca="1">DATEDIF(W721,$N$5,"YM")</f>
        <v>10</v>
      </c>
      <c r="H721" s="610"/>
      <c r="I721" s="925"/>
      <c r="J721" s="471" t="s">
        <v>121</v>
      </c>
      <c r="K721" s="930">
        <v>2011</v>
      </c>
      <c r="L721" s="1219" t="s">
        <v>918</v>
      </c>
      <c r="M721" s="528"/>
      <c r="N721" s="637" t="s">
        <v>44</v>
      </c>
      <c r="O721" s="987"/>
      <c r="P721" s="987"/>
      <c r="Q721" s="1706"/>
      <c r="R721" s="1706"/>
      <c r="S721" s="1706"/>
      <c r="T721" s="1706"/>
      <c r="U721" s="1706"/>
      <c r="V721" s="1706"/>
      <c r="W721" s="1617">
        <v>43497</v>
      </c>
      <c r="X721" s="1617" t="s">
        <v>2494</v>
      </c>
      <c r="Y721" s="1939">
        <f ca="1">DATEDIF(L722,$Y$8,"Y")</f>
        <v>30</v>
      </c>
    </row>
    <row r="722" spans="1:25" ht="15" thickBot="1" x14ac:dyDescent="0.25">
      <c r="A722" s="869"/>
      <c r="B722" s="1522"/>
      <c r="C722" s="1583" t="s">
        <v>5290</v>
      </c>
      <c r="D722" s="1098" t="str">
        <f>SDM!F449</f>
        <v>01/02/2019</v>
      </c>
      <c r="E722" s="535" t="s">
        <v>5229</v>
      </c>
      <c r="F722" s="403"/>
      <c r="G722" s="403"/>
      <c r="H722" s="1191"/>
      <c r="I722" s="619"/>
      <c r="J722" s="477" t="s">
        <v>326</v>
      </c>
      <c r="K722" s="929"/>
      <c r="L722" s="1192">
        <v>33008</v>
      </c>
      <c r="M722" s="528"/>
      <c r="N722" s="890" t="s">
        <v>49</v>
      </c>
      <c r="O722" s="987"/>
      <c r="P722" s="987"/>
      <c r="Q722" s="1706"/>
      <c r="R722" s="1706"/>
      <c r="S722" s="1706"/>
      <c r="T722" s="1706"/>
      <c r="U722" s="1706"/>
      <c r="V722" s="1706"/>
      <c r="W722" s="1617"/>
      <c r="X722" s="1617"/>
      <c r="Y722" s="1940"/>
    </row>
    <row r="723" spans="1:25" ht="14.25" x14ac:dyDescent="0.2">
      <c r="A723" s="636" t="s">
        <v>1710</v>
      </c>
      <c r="B723" s="1521">
        <v>28</v>
      </c>
      <c r="C723" s="1518" t="s">
        <v>5291</v>
      </c>
      <c r="D723" s="408" t="s">
        <v>2445</v>
      </c>
      <c r="E723" s="920" t="s">
        <v>1063</v>
      </c>
      <c r="F723" s="402">
        <f ca="1">DATEDIF(W723,$N$5,"Y")</f>
        <v>1</v>
      </c>
      <c r="G723" s="402">
        <f ca="1">DATEDIF(W723,$N$5,"YM")</f>
        <v>10</v>
      </c>
      <c r="H723" s="1216"/>
      <c r="I723" s="1217"/>
      <c r="J723" s="471" t="s">
        <v>121</v>
      </c>
      <c r="K723" s="930">
        <v>2010</v>
      </c>
      <c r="L723" s="1219" t="s">
        <v>54</v>
      </c>
      <c r="M723" s="528"/>
      <c r="N723" s="637" t="s">
        <v>44</v>
      </c>
      <c r="O723" s="987"/>
      <c r="P723" s="987"/>
      <c r="Q723" s="1706"/>
      <c r="R723" s="1706"/>
      <c r="S723" s="1706"/>
      <c r="T723" s="1706"/>
      <c r="U723" s="1706"/>
      <c r="V723" s="1706"/>
      <c r="W723" s="1617">
        <v>43497</v>
      </c>
      <c r="X723" s="1617" t="s">
        <v>2493</v>
      </c>
      <c r="Y723" s="1939">
        <f ca="1">DATEDIF(L724,$Y$8,"Y")</f>
        <v>31</v>
      </c>
    </row>
    <row r="724" spans="1:25" ht="15" thickBot="1" x14ac:dyDescent="0.25">
      <c r="A724" s="869"/>
      <c r="B724" s="1522"/>
      <c r="C724" s="1583" t="s">
        <v>5293</v>
      </c>
      <c r="D724" s="1098" t="str">
        <f>SDM!F450</f>
        <v>01/02/2019</v>
      </c>
      <c r="E724" s="535" t="s">
        <v>5229</v>
      </c>
      <c r="F724" s="403"/>
      <c r="G724" s="403"/>
      <c r="H724" s="928"/>
      <c r="I724" s="1134"/>
      <c r="J724" s="477" t="s">
        <v>326</v>
      </c>
      <c r="K724" s="929"/>
      <c r="L724" s="1192">
        <v>32759</v>
      </c>
      <c r="M724" s="528"/>
      <c r="N724" s="890" t="s">
        <v>49</v>
      </c>
      <c r="O724" s="987"/>
      <c r="P724" s="987"/>
      <c r="Q724" s="1706"/>
      <c r="R724" s="1706"/>
      <c r="S724" s="1706"/>
      <c r="T724" s="1706"/>
      <c r="U724" s="1706"/>
      <c r="V724" s="1706"/>
      <c r="W724" s="1617"/>
      <c r="X724" s="1617"/>
      <c r="Y724" s="1940"/>
    </row>
    <row r="725" spans="1:25" ht="14.25" x14ac:dyDescent="0.2">
      <c r="A725" s="636" t="s">
        <v>1712</v>
      </c>
      <c r="B725" s="1521">
        <v>29</v>
      </c>
      <c r="C725" s="1518" t="s">
        <v>5294</v>
      </c>
      <c r="D725" s="408" t="s">
        <v>2445</v>
      </c>
      <c r="E725" s="920" t="s">
        <v>1063</v>
      </c>
      <c r="F725" s="402">
        <f ca="1">DATEDIF(W725,$N$5,"Y")</f>
        <v>1</v>
      </c>
      <c r="G725" s="402">
        <f ca="1">DATEDIF(W725,$N$5,"YM")</f>
        <v>10</v>
      </c>
      <c r="H725" s="610"/>
      <c r="I725" s="925"/>
      <c r="J725" s="471" t="s">
        <v>121</v>
      </c>
      <c r="K725" s="930">
        <v>2015</v>
      </c>
      <c r="L725" s="1219" t="s">
        <v>88</v>
      </c>
      <c r="M725" s="528"/>
      <c r="N725" s="637" t="s">
        <v>44</v>
      </c>
      <c r="O725" s="987"/>
      <c r="P725" s="987"/>
      <c r="Q725" s="1706"/>
      <c r="R725" s="1706"/>
      <c r="S725" s="1706"/>
      <c r="T725" s="1706"/>
      <c r="U725" s="1706"/>
      <c r="V725" s="1706"/>
      <c r="W725" s="1617">
        <v>43497</v>
      </c>
      <c r="X725" s="1617" t="s">
        <v>2493</v>
      </c>
      <c r="Y725" s="1939">
        <f ca="1">DATEDIF(L726,$Y$8,"Y")</f>
        <v>25</v>
      </c>
    </row>
    <row r="726" spans="1:25" ht="15" thickBot="1" x14ac:dyDescent="0.25">
      <c r="A726" s="869"/>
      <c r="B726" s="1522"/>
      <c r="C726" s="1583" t="s">
        <v>5296</v>
      </c>
      <c r="D726" s="1098" t="s">
        <v>5229</v>
      </c>
      <c r="E726" s="535" t="s">
        <v>5229</v>
      </c>
      <c r="F726" s="403"/>
      <c r="G726" s="403"/>
      <c r="H726" s="1191"/>
      <c r="I726" s="619"/>
      <c r="J726" s="477" t="s">
        <v>326</v>
      </c>
      <c r="K726" s="929"/>
      <c r="L726" s="1192">
        <v>34679</v>
      </c>
      <c r="M726" s="528"/>
      <c r="N726" s="890" t="s">
        <v>49</v>
      </c>
      <c r="O726" s="987"/>
      <c r="P726" s="987"/>
      <c r="Q726" s="1706"/>
      <c r="R726" s="1706"/>
      <c r="S726" s="1706"/>
      <c r="T726" s="1706"/>
      <c r="U726" s="1706"/>
      <c r="V726" s="1706"/>
      <c r="W726" s="1617"/>
      <c r="X726" s="1617"/>
      <c r="Y726" s="1940"/>
    </row>
    <row r="727" spans="1:25" ht="14.25" x14ac:dyDescent="0.2">
      <c r="A727" s="636" t="s">
        <v>1714</v>
      </c>
      <c r="B727" s="1521">
        <v>30</v>
      </c>
      <c r="C727" s="1518" t="s">
        <v>5297</v>
      </c>
      <c r="D727" s="408" t="s">
        <v>2445</v>
      </c>
      <c r="E727" s="920" t="s">
        <v>1063</v>
      </c>
      <c r="F727" s="402">
        <f ca="1">DATEDIF(W727,$N$5,"Y")</f>
        <v>1</v>
      </c>
      <c r="G727" s="402">
        <f ca="1">DATEDIF(W727,$N$5,"YM")</f>
        <v>10</v>
      </c>
      <c r="H727" s="1216"/>
      <c r="I727" s="1217"/>
      <c r="J727" s="471" t="s">
        <v>121</v>
      </c>
      <c r="K727" s="930">
        <v>2011</v>
      </c>
      <c r="L727" s="1219" t="s">
        <v>54</v>
      </c>
      <c r="M727" s="528"/>
      <c r="N727" s="637" t="s">
        <v>44</v>
      </c>
      <c r="O727" s="987"/>
      <c r="P727" s="987"/>
      <c r="Q727" s="1706"/>
      <c r="R727" s="1706"/>
      <c r="S727" s="1706"/>
      <c r="T727" s="1706"/>
      <c r="U727" s="1706"/>
      <c r="V727" s="1706"/>
      <c r="W727" s="1617">
        <v>43497</v>
      </c>
      <c r="X727" s="1617" t="s">
        <v>2493</v>
      </c>
      <c r="Y727" s="1939">
        <f ca="1">DATEDIF(L728,$Y$8,"Y")</f>
        <v>29</v>
      </c>
    </row>
    <row r="728" spans="1:25" ht="15" thickBot="1" x14ac:dyDescent="0.25">
      <c r="A728" s="869"/>
      <c r="B728" s="1522"/>
      <c r="C728" s="1583" t="s">
        <v>5299</v>
      </c>
      <c r="D728" s="1098" t="str">
        <f>SDM!F452</f>
        <v>01/02/2019</v>
      </c>
      <c r="E728" s="535" t="s">
        <v>5229</v>
      </c>
      <c r="F728" s="403"/>
      <c r="G728" s="403"/>
      <c r="H728" s="928"/>
      <c r="I728" s="1134"/>
      <c r="J728" s="477" t="s">
        <v>326</v>
      </c>
      <c r="K728" s="929"/>
      <c r="L728" s="1192">
        <v>33339</v>
      </c>
      <c r="M728" s="528"/>
      <c r="N728" s="890" t="s">
        <v>49</v>
      </c>
      <c r="O728" s="987"/>
      <c r="P728" s="987"/>
      <c r="Q728" s="1706"/>
      <c r="R728" s="1706"/>
      <c r="S728" s="1706"/>
      <c r="T728" s="1706"/>
      <c r="U728" s="1706"/>
      <c r="V728" s="1706"/>
      <c r="W728" s="1617"/>
      <c r="X728" s="1617"/>
      <c r="Y728" s="1940"/>
    </row>
    <row r="729" spans="1:25" ht="14.25" x14ac:dyDescent="0.2">
      <c r="A729" s="636" t="s">
        <v>1716</v>
      </c>
      <c r="B729" s="1521">
        <v>31</v>
      </c>
      <c r="C729" s="1518" t="s">
        <v>5300</v>
      </c>
      <c r="D729" s="408" t="s">
        <v>2445</v>
      </c>
      <c r="E729" s="920" t="s">
        <v>1063</v>
      </c>
      <c r="F729" s="402">
        <f ca="1">DATEDIF(W729,$N$5,"Y")</f>
        <v>1</v>
      </c>
      <c r="G729" s="402">
        <f ca="1">DATEDIF(W729,$N$5,"YM")</f>
        <v>10</v>
      </c>
      <c r="H729" s="610"/>
      <c r="I729" s="925"/>
      <c r="J729" s="471" t="s">
        <v>121</v>
      </c>
      <c r="K729" s="930">
        <v>2014</v>
      </c>
      <c r="L729" s="1219" t="s">
        <v>54</v>
      </c>
      <c r="M729" s="528"/>
      <c r="N729" s="637" t="s">
        <v>44</v>
      </c>
      <c r="O729" s="987"/>
      <c r="P729" s="987"/>
      <c r="Q729" s="1706"/>
      <c r="R729" s="1706"/>
      <c r="S729" s="1706"/>
      <c r="T729" s="1706"/>
      <c r="U729" s="1706"/>
      <c r="V729" s="1706"/>
      <c r="W729" s="1617">
        <v>43497</v>
      </c>
      <c r="X729" s="1617" t="s">
        <v>2493</v>
      </c>
      <c r="Y729" s="1939">
        <f ca="1">DATEDIF(L730,$Y$8,"Y")</f>
        <v>27</v>
      </c>
    </row>
    <row r="730" spans="1:25" ht="15" thickBot="1" x14ac:dyDescent="0.25">
      <c r="A730" s="869"/>
      <c r="B730" s="1522"/>
      <c r="C730" s="1583" t="s">
        <v>5302</v>
      </c>
      <c r="D730" s="1098" t="str">
        <f>SDM!F453</f>
        <v>01/02/2019</v>
      </c>
      <c r="E730" s="535" t="s">
        <v>5229</v>
      </c>
      <c r="F730" s="403"/>
      <c r="G730" s="403"/>
      <c r="H730" s="1191"/>
      <c r="I730" s="619"/>
      <c r="J730" s="477" t="s">
        <v>326</v>
      </c>
      <c r="K730" s="929"/>
      <c r="L730" s="1192">
        <v>34245</v>
      </c>
      <c r="M730" s="528"/>
      <c r="N730" s="890" t="s">
        <v>49</v>
      </c>
      <c r="O730" s="987"/>
      <c r="P730" s="987"/>
      <c r="Q730" s="1706"/>
      <c r="R730" s="1706"/>
      <c r="S730" s="1706"/>
      <c r="T730" s="1706"/>
      <c r="U730" s="1706"/>
      <c r="V730" s="1706"/>
      <c r="W730" s="1617"/>
      <c r="X730" s="1617"/>
      <c r="Y730" s="1940"/>
    </row>
    <row r="731" spans="1:25" ht="14.25" x14ac:dyDescent="0.2">
      <c r="A731" s="636" t="s">
        <v>1718</v>
      </c>
      <c r="B731" s="1521">
        <v>32</v>
      </c>
      <c r="C731" s="1518" t="s">
        <v>5303</v>
      </c>
      <c r="D731" s="408" t="s">
        <v>2445</v>
      </c>
      <c r="E731" s="920" t="s">
        <v>1063</v>
      </c>
      <c r="F731" s="402">
        <f ca="1">DATEDIF(W731,$N$5,"Y")</f>
        <v>1</v>
      </c>
      <c r="G731" s="402">
        <f ca="1">DATEDIF(W731,$N$5,"YM")</f>
        <v>10</v>
      </c>
      <c r="H731" s="1216"/>
      <c r="I731" s="1217"/>
      <c r="J731" s="471" t="s">
        <v>121</v>
      </c>
      <c r="K731" s="930">
        <v>2013</v>
      </c>
      <c r="L731" s="1219" t="s">
        <v>5305</v>
      </c>
      <c r="M731" s="528"/>
      <c r="N731" s="637" t="s">
        <v>44</v>
      </c>
      <c r="O731" s="987"/>
      <c r="P731" s="987"/>
      <c r="Q731" s="1706"/>
      <c r="R731" s="1706"/>
      <c r="S731" s="1706"/>
      <c r="T731" s="1706"/>
      <c r="U731" s="1706"/>
      <c r="V731" s="1706"/>
      <c r="W731" s="1617">
        <v>43497</v>
      </c>
      <c r="X731" s="1617" t="s">
        <v>2494</v>
      </c>
      <c r="Y731" s="1939">
        <f ca="1">DATEDIF(L732,$Y$8,"Y")</f>
        <v>29</v>
      </c>
    </row>
    <row r="732" spans="1:25" ht="15" thickBot="1" x14ac:dyDescent="0.25">
      <c r="A732" s="869"/>
      <c r="B732" s="1522"/>
      <c r="C732" s="1583" t="s">
        <v>5304</v>
      </c>
      <c r="D732" s="1098" t="str">
        <f>SDM!F454</f>
        <v>01/02/2019</v>
      </c>
      <c r="E732" s="535" t="s">
        <v>5229</v>
      </c>
      <c r="F732" s="403"/>
      <c r="G732" s="403"/>
      <c r="H732" s="928"/>
      <c r="I732" s="1134"/>
      <c r="J732" s="477" t="s">
        <v>326</v>
      </c>
      <c r="K732" s="929"/>
      <c r="L732" s="1192">
        <v>33408</v>
      </c>
      <c r="M732" s="528"/>
      <c r="N732" s="890" t="s">
        <v>49</v>
      </c>
      <c r="O732" s="987"/>
      <c r="P732" s="987"/>
      <c r="Q732" s="1706"/>
      <c r="R732" s="1706"/>
      <c r="S732" s="1706"/>
      <c r="T732" s="1706"/>
      <c r="U732" s="1706"/>
      <c r="V732" s="1706"/>
      <c r="W732" s="1617"/>
      <c r="X732" s="1617"/>
      <c r="Y732" s="1940"/>
    </row>
    <row r="733" spans="1:25" ht="14.25" x14ac:dyDescent="0.2">
      <c r="A733" s="636" t="s">
        <v>1721</v>
      </c>
      <c r="B733" s="1521">
        <v>33</v>
      </c>
      <c r="C733" s="1518" t="s">
        <v>5307</v>
      </c>
      <c r="D733" s="408" t="s">
        <v>2445</v>
      </c>
      <c r="E733" s="920" t="s">
        <v>1063</v>
      </c>
      <c r="F733" s="402">
        <f ca="1">DATEDIF(W733,$N$5,"Y")</f>
        <v>1</v>
      </c>
      <c r="G733" s="402">
        <f ca="1">DATEDIF(W733,$N$5,"YM")</f>
        <v>10</v>
      </c>
      <c r="H733" s="610"/>
      <c r="I733" s="925"/>
      <c r="J733" s="471" t="s">
        <v>121</v>
      </c>
      <c r="K733" s="930">
        <v>2013</v>
      </c>
      <c r="L733" s="1219" t="s">
        <v>2122</v>
      </c>
      <c r="M733" s="528"/>
      <c r="N733" s="637" t="s">
        <v>44</v>
      </c>
      <c r="O733" s="987"/>
      <c r="P733" s="987"/>
      <c r="Q733" s="1706"/>
      <c r="R733" s="1706"/>
      <c r="S733" s="1706"/>
      <c r="T733" s="1706"/>
      <c r="U733" s="1706"/>
      <c r="V733" s="1706"/>
      <c r="W733" s="1617">
        <v>43497</v>
      </c>
      <c r="X733" s="1617" t="s">
        <v>2493</v>
      </c>
      <c r="Y733" s="1939">
        <f ca="1">DATEDIF(L734,$Y$8,"Y")</f>
        <v>28</v>
      </c>
    </row>
    <row r="734" spans="1:25" ht="15" thickBot="1" x14ac:dyDescent="0.25">
      <c r="A734" s="869"/>
      <c r="B734" s="1522"/>
      <c r="C734" s="1583" t="s">
        <v>5309</v>
      </c>
      <c r="D734" s="1098" t="str">
        <f>SDM!F455</f>
        <v>01/02/2019</v>
      </c>
      <c r="E734" s="535" t="s">
        <v>5229</v>
      </c>
      <c r="F734" s="403"/>
      <c r="G734" s="403"/>
      <c r="H734" s="1191"/>
      <c r="I734" s="619"/>
      <c r="J734" s="477" t="s">
        <v>326</v>
      </c>
      <c r="K734" s="929"/>
      <c r="L734" s="1192">
        <v>33586</v>
      </c>
      <c r="M734" s="528"/>
      <c r="N734" s="890" t="s">
        <v>49</v>
      </c>
      <c r="O734" s="987"/>
      <c r="P734" s="987"/>
      <c r="Q734" s="1706"/>
      <c r="R734" s="1706"/>
      <c r="S734" s="1706"/>
      <c r="T734" s="1706"/>
      <c r="U734" s="1706"/>
      <c r="V734" s="1706"/>
      <c r="W734" s="1617"/>
      <c r="X734" s="1617"/>
      <c r="Y734" s="1940"/>
    </row>
    <row r="735" spans="1:25" ht="14.25" x14ac:dyDescent="0.2">
      <c r="A735" s="636" t="s">
        <v>1723</v>
      </c>
      <c r="B735" s="1521">
        <v>34</v>
      </c>
      <c r="C735" s="1518" t="s">
        <v>5310</v>
      </c>
      <c r="D735" s="408" t="s">
        <v>2445</v>
      </c>
      <c r="E735" s="920" t="s">
        <v>1063</v>
      </c>
      <c r="F735" s="402">
        <f ca="1">DATEDIF(W735,$N$5,"Y")</f>
        <v>1</v>
      </c>
      <c r="G735" s="402">
        <f ca="1">DATEDIF(W735,$N$5,"YM")</f>
        <v>10</v>
      </c>
      <c r="H735" s="1216"/>
      <c r="I735" s="1217"/>
      <c r="J735" s="471" t="s">
        <v>121</v>
      </c>
      <c r="K735" s="930">
        <v>2017</v>
      </c>
      <c r="L735" s="1219" t="s">
        <v>252</v>
      </c>
      <c r="M735" s="528"/>
      <c r="N735" s="637" t="s">
        <v>44</v>
      </c>
      <c r="O735" s="987"/>
      <c r="P735" s="987"/>
      <c r="Q735" s="1706"/>
      <c r="R735" s="1706"/>
      <c r="S735" s="1706"/>
      <c r="T735" s="1706"/>
      <c r="U735" s="1706"/>
      <c r="V735" s="1706"/>
      <c r="W735" s="1617">
        <v>43497</v>
      </c>
      <c r="X735" s="1617" t="s">
        <v>2493</v>
      </c>
      <c r="Y735" s="1939">
        <f ca="1">DATEDIF(L736,$Y$8,"Y")</f>
        <v>23</v>
      </c>
    </row>
    <row r="736" spans="1:25" ht="15" thickBot="1" x14ac:dyDescent="0.25">
      <c r="A736" s="869"/>
      <c r="B736" s="1522"/>
      <c r="C736" s="1583" t="s">
        <v>5311</v>
      </c>
      <c r="D736" s="1098" t="str">
        <f>SDM!F456</f>
        <v>01/02/2019</v>
      </c>
      <c r="E736" s="535" t="s">
        <v>5229</v>
      </c>
      <c r="F736" s="403"/>
      <c r="G736" s="403"/>
      <c r="H736" s="928"/>
      <c r="I736" s="1134"/>
      <c r="J736" s="477" t="s">
        <v>326</v>
      </c>
      <c r="K736" s="929"/>
      <c r="L736" s="1192">
        <v>35421</v>
      </c>
      <c r="M736" s="528"/>
      <c r="N736" s="890" t="s">
        <v>49</v>
      </c>
      <c r="O736" s="987"/>
      <c r="P736" s="987"/>
      <c r="Q736" s="1706"/>
      <c r="R736" s="1706"/>
      <c r="S736" s="1706"/>
      <c r="T736" s="1706"/>
      <c r="U736" s="1706"/>
      <c r="V736" s="1706"/>
      <c r="W736" s="1617"/>
      <c r="X736" s="1617"/>
      <c r="Y736" s="1940"/>
    </row>
    <row r="737" spans="1:25" ht="14.25" x14ac:dyDescent="0.2">
      <c r="A737" s="636" t="s">
        <v>5529</v>
      </c>
      <c r="B737" s="1521">
        <v>35</v>
      </c>
      <c r="C737" s="1518" t="s">
        <v>5313</v>
      </c>
      <c r="D737" s="408" t="s">
        <v>2445</v>
      </c>
      <c r="E737" s="920" t="s">
        <v>1063</v>
      </c>
      <c r="F737" s="402">
        <f ca="1">DATEDIF(W737,$N$5,"Y")</f>
        <v>1</v>
      </c>
      <c r="G737" s="402">
        <f ca="1">DATEDIF(W737,$N$5,"YM")</f>
        <v>10</v>
      </c>
      <c r="H737" s="610"/>
      <c r="I737" s="925"/>
      <c r="J737" s="471" t="s">
        <v>121</v>
      </c>
      <c r="K737" s="930">
        <v>2014</v>
      </c>
      <c r="L737" s="1219" t="s">
        <v>5316</v>
      </c>
      <c r="M737" s="528"/>
      <c r="N737" s="637" t="s">
        <v>44</v>
      </c>
      <c r="O737" s="987"/>
      <c r="P737" s="987"/>
      <c r="Q737" s="1706"/>
      <c r="R737" s="1706"/>
      <c r="S737" s="1706"/>
      <c r="T737" s="1706"/>
      <c r="U737" s="1706"/>
      <c r="V737" s="1706"/>
      <c r="W737" s="1617">
        <v>43497</v>
      </c>
      <c r="X737" s="1617" t="s">
        <v>2493</v>
      </c>
      <c r="Y737" s="1939">
        <f ca="1">DATEDIF(L738,$Y$8,"Y")</f>
        <v>27</v>
      </c>
    </row>
    <row r="738" spans="1:25" ht="15" thickBot="1" x14ac:dyDescent="0.25">
      <c r="A738" s="869"/>
      <c r="B738" s="1522"/>
      <c r="C738" s="1583" t="s">
        <v>5315</v>
      </c>
      <c r="D738" s="1098" t="str">
        <f>SDM!F457</f>
        <v>01/02/2019</v>
      </c>
      <c r="E738" s="535" t="s">
        <v>5229</v>
      </c>
      <c r="F738" s="403"/>
      <c r="G738" s="403"/>
      <c r="H738" s="1191"/>
      <c r="I738" s="619"/>
      <c r="J738" s="477" t="s">
        <v>326</v>
      </c>
      <c r="K738" s="929"/>
      <c r="L738" s="1192">
        <v>34187</v>
      </c>
      <c r="M738" s="528"/>
      <c r="N738" s="890" t="s">
        <v>49</v>
      </c>
      <c r="O738" s="987"/>
      <c r="P738" s="987"/>
      <c r="Q738" s="1706"/>
      <c r="R738" s="1706"/>
      <c r="S738" s="1706"/>
      <c r="T738" s="1706"/>
      <c r="U738" s="1706"/>
      <c r="V738" s="1706"/>
      <c r="W738" s="1617"/>
      <c r="X738" s="1617"/>
      <c r="Y738" s="1940"/>
    </row>
    <row r="739" spans="1:25" ht="14.25" x14ac:dyDescent="0.2">
      <c r="A739" s="636" t="s">
        <v>5601</v>
      </c>
      <c r="B739" s="1521">
        <v>36</v>
      </c>
      <c r="C739" s="1518" t="s">
        <v>5317</v>
      </c>
      <c r="D739" s="408" t="s">
        <v>2445</v>
      </c>
      <c r="E739" s="920" t="s">
        <v>1063</v>
      </c>
      <c r="F739" s="402">
        <f ca="1">DATEDIF(W739,$N$5,"Y")</f>
        <v>1</v>
      </c>
      <c r="G739" s="402">
        <f ca="1">DATEDIF(W739,$N$5,"YM")</f>
        <v>10</v>
      </c>
      <c r="H739" s="1216"/>
      <c r="I739" s="1217"/>
      <c r="J739" s="471" t="s">
        <v>121</v>
      </c>
      <c r="K739" s="930">
        <v>2013</v>
      </c>
      <c r="L739" s="1219" t="s">
        <v>88</v>
      </c>
      <c r="M739" s="528"/>
      <c r="N739" s="637" t="s">
        <v>44</v>
      </c>
      <c r="O739" s="987"/>
      <c r="P739" s="987"/>
      <c r="Q739" s="1706"/>
      <c r="R739" s="1706"/>
      <c r="S739" s="1706"/>
      <c r="T739" s="1706"/>
      <c r="U739" s="1706"/>
      <c r="V739" s="1706"/>
      <c r="W739" s="1617">
        <v>43497</v>
      </c>
      <c r="X739" s="1617" t="s">
        <v>2493</v>
      </c>
      <c r="Y739" s="1939">
        <f ca="1">DATEDIF(L740,$Y$8,"Y")</f>
        <v>27</v>
      </c>
    </row>
    <row r="740" spans="1:25" ht="15" thickBot="1" x14ac:dyDescent="0.25">
      <c r="A740" s="869"/>
      <c r="B740" s="1522"/>
      <c r="C740" s="1583" t="s">
        <v>5318</v>
      </c>
      <c r="D740" s="1098" t="str">
        <f>SDM!F458</f>
        <v>01/02/2019</v>
      </c>
      <c r="E740" s="535" t="s">
        <v>5229</v>
      </c>
      <c r="F740" s="403"/>
      <c r="G740" s="403"/>
      <c r="H740" s="928"/>
      <c r="I740" s="1134"/>
      <c r="J740" s="477" t="s">
        <v>326</v>
      </c>
      <c r="K740" s="929"/>
      <c r="L740" s="1192">
        <v>34012</v>
      </c>
      <c r="M740" s="528"/>
      <c r="N740" s="890" t="s">
        <v>49</v>
      </c>
      <c r="O740" s="987"/>
      <c r="P740" s="987"/>
      <c r="Q740" s="1706"/>
      <c r="R740" s="1706"/>
      <c r="S740" s="1706"/>
      <c r="T740" s="1706"/>
      <c r="U740" s="1706"/>
      <c r="V740" s="1706"/>
      <c r="W740" s="1617"/>
      <c r="X740" s="1617"/>
      <c r="Y740" s="1940"/>
    </row>
    <row r="741" spans="1:25" ht="14.25" x14ac:dyDescent="0.2">
      <c r="A741" s="636" t="s">
        <v>5602</v>
      </c>
      <c r="B741" s="1521">
        <v>37</v>
      </c>
      <c r="C741" s="1518" t="s">
        <v>5321</v>
      </c>
      <c r="D741" s="408" t="s">
        <v>2445</v>
      </c>
      <c r="E741" s="920" t="s">
        <v>1063</v>
      </c>
      <c r="F741" s="402">
        <f ca="1">DATEDIF(W741,$N$5,"Y")</f>
        <v>1</v>
      </c>
      <c r="G741" s="402">
        <f ca="1">DATEDIF(W741,$N$5,"YM")</f>
        <v>10</v>
      </c>
      <c r="H741" s="610"/>
      <c r="I741" s="925"/>
      <c r="J741" s="471" t="s">
        <v>121</v>
      </c>
      <c r="K741" s="930">
        <v>2012</v>
      </c>
      <c r="L741" s="1219" t="s">
        <v>72</v>
      </c>
      <c r="M741" s="528"/>
      <c r="N741" s="637" t="s">
        <v>44</v>
      </c>
      <c r="O741" s="987"/>
      <c r="P741" s="987"/>
      <c r="Q741" s="1706"/>
      <c r="R741" s="1706"/>
      <c r="S741" s="1706"/>
      <c r="T741" s="1706"/>
      <c r="U741" s="1706"/>
      <c r="V741" s="1706"/>
      <c r="W741" s="1617">
        <v>43497</v>
      </c>
      <c r="X741" s="1617" t="s">
        <v>2493</v>
      </c>
      <c r="Y741" s="1939">
        <f ca="1">DATEDIF(L742,$Y$8,"Y")</f>
        <v>29</v>
      </c>
    </row>
    <row r="742" spans="1:25" ht="15" thickBot="1" x14ac:dyDescent="0.25">
      <c r="A742" s="869"/>
      <c r="B742" s="1522"/>
      <c r="C742" s="1583" t="s">
        <v>5320</v>
      </c>
      <c r="D742" s="1098" t="str">
        <f>SDM!F459</f>
        <v>01/02/2019</v>
      </c>
      <c r="E742" s="535" t="s">
        <v>5229</v>
      </c>
      <c r="F742" s="403"/>
      <c r="G742" s="403"/>
      <c r="H742" s="1191"/>
      <c r="I742" s="619"/>
      <c r="J742" s="477" t="s">
        <v>326</v>
      </c>
      <c r="K742" s="929"/>
      <c r="L742" s="1192">
        <v>33356</v>
      </c>
      <c r="M742" s="528"/>
      <c r="N742" s="890" t="s">
        <v>49</v>
      </c>
      <c r="O742" s="987"/>
      <c r="P742" s="987"/>
      <c r="Q742" s="1706"/>
      <c r="R742" s="1706"/>
      <c r="S742" s="1706"/>
      <c r="T742" s="1706"/>
      <c r="U742" s="1706"/>
      <c r="V742" s="1706"/>
      <c r="W742" s="1617"/>
      <c r="X742" s="1617"/>
      <c r="Y742" s="1940"/>
    </row>
    <row r="743" spans="1:25" ht="14.25" x14ac:dyDescent="0.2">
      <c r="A743" s="636" t="s">
        <v>5603</v>
      </c>
      <c r="B743" s="1521">
        <v>38</v>
      </c>
      <c r="C743" s="1518" t="s">
        <v>5323</v>
      </c>
      <c r="D743" s="408" t="s">
        <v>2445</v>
      </c>
      <c r="E743" s="920" t="s">
        <v>1063</v>
      </c>
      <c r="F743" s="402">
        <f ca="1">DATEDIF(W743,$N$5,"Y")</f>
        <v>1</v>
      </c>
      <c r="G743" s="402">
        <f ca="1">DATEDIF(W743,$N$5,"YM")</f>
        <v>10</v>
      </c>
      <c r="H743" s="1216"/>
      <c r="I743" s="1217"/>
      <c r="J743" s="471" t="s">
        <v>121</v>
      </c>
      <c r="K743" s="930">
        <v>2012</v>
      </c>
      <c r="L743" s="1219" t="s">
        <v>54</v>
      </c>
      <c r="M743" s="528"/>
      <c r="N743" s="637" t="s">
        <v>44</v>
      </c>
      <c r="O743" s="987"/>
      <c r="P743" s="987"/>
      <c r="Q743" s="1706"/>
      <c r="R743" s="1706"/>
      <c r="S743" s="1706"/>
      <c r="T743" s="1706"/>
      <c r="U743" s="1706"/>
      <c r="V743" s="1706"/>
      <c r="W743" s="1617">
        <v>43497</v>
      </c>
      <c r="X743" s="1617" t="s">
        <v>2494</v>
      </c>
      <c r="Y743" s="1939">
        <f ca="1">DATEDIF(L744,$Y$8,"Y")</f>
        <v>29</v>
      </c>
    </row>
    <row r="744" spans="1:25" ht="15" thickBot="1" x14ac:dyDescent="0.25">
      <c r="A744" s="869"/>
      <c r="B744" s="1522"/>
      <c r="C744" s="1583" t="s">
        <v>5324</v>
      </c>
      <c r="D744" s="1098" t="str">
        <f>SDM!F460</f>
        <v>01/02/2019</v>
      </c>
      <c r="E744" s="535" t="s">
        <v>5229</v>
      </c>
      <c r="F744" s="403"/>
      <c r="G744" s="403"/>
      <c r="H744" s="928"/>
      <c r="I744" s="1134"/>
      <c r="J744" s="477" t="s">
        <v>326</v>
      </c>
      <c r="K744" s="929"/>
      <c r="L744" s="1192">
        <v>33347</v>
      </c>
      <c r="M744" s="528"/>
      <c r="N744" s="890" t="s">
        <v>49</v>
      </c>
      <c r="O744" s="987"/>
      <c r="P744" s="987"/>
      <c r="Q744" s="1706"/>
      <c r="R744" s="1706"/>
      <c r="S744" s="1706"/>
      <c r="T744" s="1706"/>
      <c r="U744" s="1706"/>
      <c r="V744" s="1706"/>
      <c r="W744" s="1617"/>
      <c r="X744" s="1617"/>
      <c r="Y744" s="1940"/>
    </row>
    <row r="745" spans="1:25" ht="14.25" x14ac:dyDescent="0.2">
      <c r="A745" s="636" t="s">
        <v>5604</v>
      </c>
      <c r="B745" s="1521">
        <v>39</v>
      </c>
      <c r="C745" s="1518" t="s">
        <v>5325</v>
      </c>
      <c r="D745" s="408" t="s">
        <v>2445</v>
      </c>
      <c r="E745" s="920" t="s">
        <v>1063</v>
      </c>
      <c r="F745" s="402">
        <f ca="1">DATEDIF(W745,$N$5,"Y")</f>
        <v>1</v>
      </c>
      <c r="G745" s="402">
        <f ca="1">DATEDIF(W745,$N$5,"YM")</f>
        <v>10</v>
      </c>
      <c r="H745" s="610"/>
      <c r="I745" s="925"/>
      <c r="J745" s="475" t="s">
        <v>2207</v>
      </c>
      <c r="K745" s="930">
        <v>2017</v>
      </c>
      <c r="L745" s="1219" t="s">
        <v>54</v>
      </c>
      <c r="M745" s="528"/>
      <c r="N745" s="637" t="s">
        <v>44</v>
      </c>
      <c r="O745" s="987"/>
      <c r="P745" s="987"/>
      <c r="Q745" s="1706"/>
      <c r="R745" s="1706"/>
      <c r="S745" s="1706"/>
      <c r="T745" s="1706"/>
      <c r="U745" s="1706"/>
      <c r="V745" s="1706"/>
      <c r="W745" s="1617">
        <v>43497</v>
      </c>
      <c r="X745" s="1617" t="s">
        <v>2493</v>
      </c>
      <c r="Y745" s="1939">
        <f ca="1">DATEDIF(L746,$Y$8,"Y")</f>
        <v>24</v>
      </c>
    </row>
    <row r="746" spans="1:25" ht="15" thickBot="1" x14ac:dyDescent="0.25">
      <c r="A746" s="869"/>
      <c r="B746" s="1522"/>
      <c r="C746" s="1583" t="s">
        <v>5326</v>
      </c>
      <c r="D746" s="1098" t="str">
        <f>SDM!F212</f>
        <v>01/02/2019</v>
      </c>
      <c r="E746" s="535" t="s">
        <v>5229</v>
      </c>
      <c r="F746" s="403"/>
      <c r="G746" s="403"/>
      <c r="H746" s="1191"/>
      <c r="I746" s="619"/>
      <c r="J746" s="477" t="s">
        <v>326</v>
      </c>
      <c r="K746" s="929"/>
      <c r="L746" s="1192">
        <v>35110</v>
      </c>
      <c r="M746" s="528"/>
      <c r="N746" s="890" t="s">
        <v>49</v>
      </c>
      <c r="O746" s="987"/>
      <c r="P746" s="987"/>
      <c r="Q746" s="1706"/>
      <c r="R746" s="1706"/>
      <c r="S746" s="1706"/>
      <c r="T746" s="1706"/>
      <c r="U746" s="1706"/>
      <c r="V746" s="1706"/>
      <c r="W746" s="1617"/>
      <c r="X746" s="1617"/>
      <c r="Y746" s="1940"/>
    </row>
    <row r="747" spans="1:25" s="805" customFormat="1" ht="14.25" customHeight="1" x14ac:dyDescent="0.2">
      <c r="A747" s="636" t="s">
        <v>5605</v>
      </c>
      <c r="B747" s="1521">
        <v>1</v>
      </c>
      <c r="C747" s="1472" t="s">
        <v>1220</v>
      </c>
      <c r="D747" s="1497" t="s">
        <v>2446</v>
      </c>
      <c r="E747" s="454" t="s">
        <v>549</v>
      </c>
      <c r="F747" s="402">
        <f ca="1">DATEDIF(W747,$N$5,"Y")</f>
        <v>37</v>
      </c>
      <c r="G747" s="402">
        <f ca="1">DATEDIF(W747,$N$5,"YM")</f>
        <v>9</v>
      </c>
      <c r="H747" s="536" t="s">
        <v>40</v>
      </c>
      <c r="I747" s="452"/>
      <c r="J747" s="452" t="s">
        <v>1217</v>
      </c>
      <c r="K747" s="453" t="s">
        <v>1008</v>
      </c>
      <c r="L747" s="453" t="s">
        <v>63</v>
      </c>
      <c r="M747" s="454"/>
      <c r="N747" s="443" t="s">
        <v>44</v>
      </c>
      <c r="O747" s="987">
        <v>47</v>
      </c>
      <c r="P747" s="987"/>
      <c r="Q747" s="1717" t="s">
        <v>4382</v>
      </c>
      <c r="R747" s="1717" t="s">
        <v>34</v>
      </c>
      <c r="S747" s="1717" t="s">
        <v>4383</v>
      </c>
      <c r="T747" s="1717" t="s">
        <v>4384</v>
      </c>
      <c r="U747" s="1717"/>
      <c r="V747" s="1717" t="s">
        <v>4385</v>
      </c>
      <c r="W747" s="1477">
        <v>30376</v>
      </c>
      <c r="X747" s="1695" t="s">
        <v>2494</v>
      </c>
      <c r="Y747" s="1939">
        <f ca="1">DATEDIF(L748,$Y$8,"Y")</f>
        <v>58</v>
      </c>
    </row>
    <row r="748" spans="1:25" ht="14.25" customHeight="1" thickBot="1" x14ac:dyDescent="0.25">
      <c r="A748" s="869"/>
      <c r="B748" s="1522"/>
      <c r="C748" s="1495" t="s">
        <v>1221</v>
      </c>
      <c r="D748" s="513" t="str">
        <f>SDM!F105</f>
        <v>01/04/1999</v>
      </c>
      <c r="E748" s="540" t="s">
        <v>40</v>
      </c>
      <c r="F748" s="403"/>
      <c r="G748" s="403"/>
      <c r="H748" s="1097"/>
      <c r="I748" s="462"/>
      <c r="J748" s="462"/>
      <c r="K748" s="410"/>
      <c r="L748" s="468">
        <v>22936</v>
      </c>
      <c r="M748" s="469"/>
      <c r="N748" s="890" t="s">
        <v>49</v>
      </c>
      <c r="O748" s="987">
        <v>48</v>
      </c>
      <c r="P748" s="987"/>
      <c r="Q748" s="1711"/>
      <c r="R748" s="1711"/>
      <c r="S748" s="1711"/>
      <c r="T748" s="1711"/>
      <c r="U748" s="1711"/>
      <c r="V748" s="1711"/>
      <c r="W748" s="1477"/>
      <c r="X748" s="1617"/>
      <c r="Y748" s="1940"/>
    </row>
    <row r="749" spans="1:25" ht="14.25" x14ac:dyDescent="0.2">
      <c r="A749" s="636" t="s">
        <v>5606</v>
      </c>
      <c r="B749" s="1521">
        <v>1</v>
      </c>
      <c r="C749" s="1584" t="s">
        <v>1226</v>
      </c>
      <c r="D749" s="1544" t="s">
        <v>2581</v>
      </c>
      <c r="E749" s="1515" t="s">
        <v>735</v>
      </c>
      <c r="F749" s="416">
        <f ca="1">DATEDIF(W749,$N$5,"Y")</f>
        <v>13</v>
      </c>
      <c r="G749" s="402">
        <f ca="1">DATEDIF(W749,$N$5,"YM")</f>
        <v>11</v>
      </c>
      <c r="H749" s="1205" t="s">
        <v>40</v>
      </c>
      <c r="I749" s="611"/>
      <c r="J749" s="1222" t="s">
        <v>1343</v>
      </c>
      <c r="K749" s="419" t="s">
        <v>4685</v>
      </c>
      <c r="L749" s="571" t="s">
        <v>403</v>
      </c>
      <c r="M749" s="605"/>
      <c r="N749" s="443" t="s">
        <v>44</v>
      </c>
      <c r="O749" s="987">
        <v>49</v>
      </c>
      <c r="P749" s="987"/>
      <c r="Q749" s="1712" t="s">
        <v>4386</v>
      </c>
      <c r="R749" s="1712" t="s">
        <v>34</v>
      </c>
      <c r="S749" s="1712" t="s">
        <v>4387</v>
      </c>
      <c r="T749" s="1712" t="s">
        <v>4388</v>
      </c>
      <c r="U749" s="1712"/>
      <c r="V749" s="1712" t="s">
        <v>4389</v>
      </c>
      <c r="W749" s="1477">
        <v>39083</v>
      </c>
      <c r="X749" s="1695" t="s">
        <v>2494</v>
      </c>
      <c r="Y749" s="1939">
        <f ca="1">DATEDIF(L750,$Y$8,"Y")</f>
        <v>53</v>
      </c>
    </row>
    <row r="750" spans="1:25" ht="15" thickBot="1" x14ac:dyDescent="0.25">
      <c r="A750" s="869"/>
      <c r="B750" s="1522"/>
      <c r="C750" s="1585" t="s">
        <v>1227</v>
      </c>
      <c r="D750" s="1586" t="str">
        <f>SDM!F182</f>
        <v>01/10/2017</v>
      </c>
      <c r="E750" s="1587" t="s">
        <v>330</v>
      </c>
      <c r="F750" s="411"/>
      <c r="G750" s="403"/>
      <c r="H750" s="1223"/>
      <c r="I750" s="612"/>
      <c r="J750" s="613" t="s">
        <v>1007</v>
      </c>
      <c r="K750" s="520"/>
      <c r="L750" s="614" t="s">
        <v>1228</v>
      </c>
      <c r="M750" s="1183"/>
      <c r="N750" s="890" t="s">
        <v>49</v>
      </c>
      <c r="O750" s="987">
        <v>50</v>
      </c>
      <c r="P750" s="987"/>
      <c r="Q750" s="1483"/>
      <c r="R750" s="1483"/>
      <c r="S750" s="1483"/>
      <c r="T750" s="1483"/>
      <c r="U750" s="1483"/>
      <c r="V750" s="1483"/>
      <c r="W750" s="1477"/>
      <c r="X750" s="1617"/>
      <c r="Y750" s="1940"/>
    </row>
    <row r="751" spans="1:25" ht="14.25" x14ac:dyDescent="0.2">
      <c r="A751" s="636" t="s">
        <v>5693</v>
      </c>
      <c r="B751" s="1524" t="s">
        <v>34</v>
      </c>
      <c r="C751" s="1584" t="s">
        <v>1230</v>
      </c>
      <c r="D751" s="948" t="s">
        <v>4515</v>
      </c>
      <c r="E751" s="923" t="s">
        <v>1056</v>
      </c>
      <c r="F751" s="416">
        <f ca="1">DATEDIF(W751,$N$5,"Y")</f>
        <v>10</v>
      </c>
      <c r="G751" s="402">
        <f ca="1">DATEDIF(W751,$N$5,"YM")</f>
        <v>11</v>
      </c>
      <c r="H751" s="615" t="s">
        <v>40</v>
      </c>
      <c r="I751" s="1113"/>
      <c r="J751" s="616" t="s">
        <v>1231</v>
      </c>
      <c r="K751" s="1224" t="s">
        <v>4684</v>
      </c>
      <c r="L751" s="443" t="s">
        <v>403</v>
      </c>
      <c r="M751" s="605"/>
      <c r="N751" s="443" t="s">
        <v>44</v>
      </c>
      <c r="O751" s="987">
        <v>51</v>
      </c>
      <c r="P751" s="987"/>
      <c r="Q751" s="1709" t="s">
        <v>4390</v>
      </c>
      <c r="R751" s="1709" t="s">
        <v>34</v>
      </c>
      <c r="S751" s="1709" t="s">
        <v>4391</v>
      </c>
      <c r="T751" s="1709" t="s">
        <v>4392</v>
      </c>
      <c r="U751" s="1709"/>
      <c r="V751" s="1709" t="s">
        <v>4393</v>
      </c>
      <c r="W751" s="1477">
        <v>40179</v>
      </c>
      <c r="X751" s="1617" t="s">
        <v>2493</v>
      </c>
      <c r="Y751" s="1939">
        <f ca="1">DATEDIF(L752,$Y$8,"Y")</f>
        <v>51</v>
      </c>
    </row>
    <row r="752" spans="1:25" ht="14.25" x14ac:dyDescent="0.2">
      <c r="A752" s="869"/>
      <c r="B752" s="1525"/>
      <c r="C752" s="1585" t="s">
        <v>1232</v>
      </c>
      <c r="D752" s="1586" t="str">
        <f>SDM!F108</f>
        <v>01/04/2018</v>
      </c>
      <c r="E752" s="1588" t="s">
        <v>1158</v>
      </c>
      <c r="F752" s="411"/>
      <c r="G752" s="403"/>
      <c r="H752" s="1193"/>
      <c r="I752" s="1153"/>
      <c r="J752" s="617" t="s">
        <v>1217</v>
      </c>
      <c r="K752" s="1142"/>
      <c r="L752" s="905">
        <v>25281</v>
      </c>
      <c r="M752" s="1183"/>
      <c r="N752" s="890" t="s">
        <v>49</v>
      </c>
      <c r="O752" s="987">
        <v>52</v>
      </c>
      <c r="P752" s="987"/>
      <c r="Q752" s="1711"/>
      <c r="R752" s="1711"/>
      <c r="S752" s="1711"/>
      <c r="T752" s="1711"/>
      <c r="U752" s="1711"/>
      <c r="V752" s="1711"/>
      <c r="W752" s="1477"/>
      <c r="X752" s="1617"/>
      <c r="Y752" s="1940"/>
    </row>
    <row r="753" spans="1:24" ht="14.25" x14ac:dyDescent="0.2">
      <c r="A753" s="417"/>
      <c r="B753" s="858"/>
      <c r="C753" s="464"/>
      <c r="D753" s="579"/>
      <c r="E753" s="466"/>
      <c r="F753" s="418"/>
      <c r="G753" s="418"/>
      <c r="H753" s="521"/>
      <c r="I753" s="521"/>
      <c r="J753" s="521"/>
      <c r="K753" s="418"/>
      <c r="L753" s="859"/>
      <c r="M753" s="521"/>
      <c r="N753" s="418"/>
      <c r="O753" s="987"/>
      <c r="P753" s="987"/>
      <c r="Q753" s="1706"/>
      <c r="R753" s="1706"/>
      <c r="S753" s="1706"/>
      <c r="T753" s="1706"/>
      <c r="U753" s="1706"/>
      <c r="V753" s="1706"/>
      <c r="W753" s="1884"/>
      <c r="X753" s="1884"/>
    </row>
    <row r="754" spans="1:24" ht="14.25" customHeight="1" x14ac:dyDescent="0.2">
      <c r="A754" s="620"/>
      <c r="B754" s="627"/>
      <c r="C754" s="1946" t="s">
        <v>5337</v>
      </c>
      <c r="D754" s="1946"/>
      <c r="E754" s="628"/>
      <c r="F754" s="1874"/>
      <c r="G754" s="1961" t="s">
        <v>5385</v>
      </c>
      <c r="H754" s="1961"/>
      <c r="I754" s="1961"/>
      <c r="J754" s="1961"/>
      <c r="K754" s="620"/>
      <c r="O754" s="620"/>
      <c r="P754" s="620"/>
      <c r="W754" s="620"/>
      <c r="X754" s="620"/>
    </row>
    <row r="755" spans="1:24" ht="14.25" customHeight="1" x14ac:dyDescent="0.2">
      <c r="A755" s="620"/>
      <c r="B755" s="627" t="s">
        <v>4947</v>
      </c>
      <c r="C755" s="627"/>
      <c r="D755" s="1874"/>
      <c r="E755" s="978"/>
      <c r="G755" s="623"/>
      <c r="H755" s="624"/>
      <c r="K755" s="620"/>
      <c r="O755" s="620"/>
      <c r="P755" s="620"/>
      <c r="W755" s="620"/>
      <c r="X755" s="620"/>
    </row>
    <row r="756" spans="1:24" ht="14.25" customHeight="1" x14ac:dyDescent="0.2">
      <c r="A756" s="620"/>
      <c r="B756" s="629"/>
      <c r="C756" s="629"/>
      <c r="D756" s="1874"/>
      <c r="E756" s="978"/>
      <c r="G756" s="623"/>
      <c r="H756" s="624"/>
      <c r="K756" s="620"/>
      <c r="O756" s="620"/>
      <c r="P756" s="620"/>
      <c r="W756" s="620"/>
      <c r="X756" s="620"/>
    </row>
    <row r="757" spans="1:24" ht="14.25" customHeight="1" x14ac:dyDescent="0.2">
      <c r="A757" s="620"/>
      <c r="B757" s="627"/>
      <c r="C757" s="1943" t="s">
        <v>225</v>
      </c>
      <c r="D757" s="1943"/>
      <c r="E757" s="630"/>
      <c r="F757" s="1875"/>
      <c r="G757" s="1962" t="s">
        <v>5423</v>
      </c>
      <c r="H757" s="1962"/>
      <c r="I757" s="1962"/>
      <c r="J757" s="1962"/>
      <c r="K757" s="620"/>
      <c r="O757" s="620"/>
      <c r="P757" s="620"/>
      <c r="W757" s="620"/>
      <c r="X757" s="620"/>
    </row>
    <row r="758" spans="1:24" ht="14.25" customHeight="1" x14ac:dyDescent="0.2">
      <c r="A758" s="620"/>
      <c r="B758" s="627"/>
      <c r="C758" s="1944" t="s">
        <v>2448</v>
      </c>
      <c r="D758" s="1944"/>
      <c r="E758" s="628"/>
      <c r="F758" s="1874"/>
      <c r="G758" s="1961" t="s">
        <v>4589</v>
      </c>
      <c r="H758" s="1961"/>
      <c r="I758" s="1961"/>
      <c r="J758" s="1961"/>
      <c r="K758" s="620"/>
      <c r="O758" s="620"/>
      <c r="P758" s="620"/>
      <c r="W758" s="620"/>
      <c r="X758" s="620"/>
    </row>
    <row r="759" spans="1:24" ht="14.25" customHeight="1" x14ac:dyDescent="0.2">
      <c r="A759" s="620"/>
      <c r="B759" s="628"/>
      <c r="C759" s="1944" t="s">
        <v>227</v>
      </c>
      <c r="D759" s="1944"/>
      <c r="E759" s="628"/>
      <c r="F759" s="1874"/>
      <c r="G759" s="1961" t="s">
        <v>5424</v>
      </c>
      <c r="H759" s="1961"/>
      <c r="I759" s="1961"/>
      <c r="J759" s="1961"/>
      <c r="K759" s="620"/>
      <c r="O759" s="620"/>
      <c r="P759" s="620"/>
      <c r="W759" s="620"/>
      <c r="X759" s="620"/>
    </row>
    <row r="760" spans="1:24" ht="14.25" customHeight="1" x14ac:dyDescent="0.2">
      <c r="A760" s="620"/>
      <c r="B760" s="620"/>
      <c r="C760" s="620"/>
      <c r="E760" s="1946" t="s">
        <v>5513</v>
      </c>
      <c r="F760" s="1946"/>
      <c r="G760" s="913"/>
      <c r="H760" s="913"/>
      <c r="K760" s="620"/>
      <c r="O760" s="620"/>
      <c r="P760" s="620"/>
      <c r="W760" s="620"/>
      <c r="X760" s="620"/>
    </row>
    <row r="761" spans="1:24" ht="14.25" customHeight="1" x14ac:dyDescent="0.2">
      <c r="A761" s="620"/>
      <c r="B761" s="620"/>
      <c r="C761" s="620"/>
      <c r="D761" s="1873" t="s">
        <v>2192</v>
      </c>
      <c r="E761" s="1944" t="s">
        <v>49</v>
      </c>
      <c r="F761" s="1944"/>
      <c r="G761" s="1485"/>
      <c r="H761" s="913"/>
      <c r="K761" s="620"/>
      <c r="O761" s="620"/>
      <c r="P761" s="620"/>
      <c r="W761" s="620"/>
      <c r="X761" s="620"/>
    </row>
    <row r="762" spans="1:24" ht="14.25" customHeight="1" x14ac:dyDescent="0.2">
      <c r="A762" s="620"/>
      <c r="B762" s="620"/>
      <c r="C762" s="620"/>
      <c r="E762" s="1946"/>
      <c r="F762" s="1946"/>
      <c r="G762" s="1485"/>
      <c r="H762" s="913"/>
      <c r="K762" s="620"/>
      <c r="O762" s="620"/>
      <c r="P762" s="620"/>
      <c r="W762" s="620"/>
      <c r="X762" s="620"/>
    </row>
    <row r="763" spans="1:24" ht="14.25" customHeight="1" x14ac:dyDescent="0.2">
      <c r="A763" s="620"/>
      <c r="B763" s="620"/>
      <c r="C763" s="620"/>
      <c r="E763" s="1873"/>
      <c r="G763" s="1485"/>
      <c r="H763" s="913"/>
      <c r="K763" s="620"/>
      <c r="O763" s="620"/>
      <c r="P763" s="620"/>
      <c r="W763" s="620"/>
      <c r="X763" s="620"/>
    </row>
    <row r="764" spans="1:24" ht="14.25" customHeight="1" x14ac:dyDescent="0.2">
      <c r="A764" s="620"/>
      <c r="B764" s="620"/>
      <c r="C764" s="620"/>
      <c r="E764" s="1873"/>
      <c r="G764" s="1485"/>
      <c r="H764" s="913"/>
      <c r="K764" s="620"/>
      <c r="O764" s="620"/>
      <c r="P764" s="620"/>
      <c r="W764" s="620"/>
      <c r="X764" s="620"/>
    </row>
    <row r="765" spans="1:24" ht="14.25" customHeight="1" x14ac:dyDescent="0.2">
      <c r="A765" s="620"/>
      <c r="B765" s="620"/>
      <c r="C765" s="620"/>
      <c r="E765" s="978"/>
      <c r="G765" s="1485"/>
      <c r="H765" s="913"/>
      <c r="K765" s="620"/>
      <c r="O765" s="620"/>
      <c r="P765" s="620"/>
      <c r="W765" s="620"/>
      <c r="X765" s="620"/>
    </row>
    <row r="766" spans="1:24" ht="14.25" customHeight="1" x14ac:dyDescent="0.2">
      <c r="A766" s="620"/>
      <c r="B766" s="620"/>
      <c r="C766" s="620"/>
      <c r="E766" s="1943" t="s">
        <v>5514</v>
      </c>
      <c r="F766" s="1943"/>
      <c r="G766" s="1486"/>
      <c r="H766" s="1487"/>
      <c r="K766" s="620"/>
      <c r="O766" s="620"/>
      <c r="P766" s="620"/>
      <c r="W766" s="620"/>
      <c r="X766" s="620"/>
    </row>
    <row r="767" spans="1:24" ht="14.25" customHeight="1" x14ac:dyDescent="0.2">
      <c r="A767" s="620"/>
      <c r="B767" s="620"/>
      <c r="C767" s="620"/>
      <c r="E767" s="1944" t="s">
        <v>4589</v>
      </c>
      <c r="F767" s="1944"/>
      <c r="G767" s="1485"/>
      <c r="H767" s="913"/>
      <c r="K767" s="620"/>
      <c r="O767" s="620"/>
      <c r="P767" s="620"/>
      <c r="W767" s="620"/>
      <c r="X767" s="620"/>
    </row>
    <row r="768" spans="1:24" ht="14.25" customHeight="1" x14ac:dyDescent="0.2">
      <c r="A768" s="620"/>
      <c r="B768" s="620"/>
      <c r="C768" s="620"/>
      <c r="E768" s="1944" t="s">
        <v>5512</v>
      </c>
      <c r="F768" s="1944"/>
      <c r="G768" s="1485"/>
      <c r="H768" s="913"/>
      <c r="K768" s="620"/>
      <c r="O768" s="620"/>
      <c r="P768" s="620"/>
      <c r="W768" s="620"/>
      <c r="X768" s="620"/>
    </row>
    <row r="769" spans="1:24" ht="15" x14ac:dyDescent="0.2">
      <c r="A769" s="1874"/>
      <c r="B769" s="620"/>
      <c r="C769" s="1885"/>
      <c r="D769" s="1886"/>
      <c r="E769" s="1887"/>
      <c r="F769" s="1888"/>
      <c r="G769" s="1888"/>
      <c r="H769" s="1888"/>
      <c r="I769" s="1888"/>
      <c r="J769" s="1888"/>
      <c r="K769" s="1888"/>
      <c r="L769" s="1887"/>
      <c r="M769" s="1887"/>
      <c r="N769" s="1887"/>
      <c r="O769" s="987">
        <v>67</v>
      </c>
      <c r="P769" s="987"/>
      <c r="W769" s="1879"/>
      <c r="X769" s="1879"/>
    </row>
    <row r="770" spans="1:24" ht="15" x14ac:dyDescent="0.2">
      <c r="B770" s="620"/>
      <c r="C770" s="913"/>
      <c r="D770" s="1886"/>
      <c r="E770" s="1887"/>
      <c r="F770" s="1888"/>
      <c r="G770" s="1888"/>
      <c r="H770" s="1888"/>
      <c r="I770" s="1888"/>
      <c r="J770" s="1888"/>
      <c r="K770" s="1888"/>
      <c r="L770" s="1887"/>
      <c r="M770" s="1887"/>
      <c r="N770" s="1887"/>
      <c r="O770" s="987">
        <v>68</v>
      </c>
      <c r="P770" s="987"/>
      <c r="W770" s="1879"/>
      <c r="X770" s="1879"/>
    </row>
    <row r="771" spans="1:24" ht="15" x14ac:dyDescent="0.2">
      <c r="B771" s="620"/>
      <c r="D771" s="1886"/>
      <c r="E771" s="1887"/>
      <c r="F771" s="1888"/>
      <c r="G771" s="1888"/>
      <c r="H771" s="1888"/>
      <c r="I771" s="1888"/>
      <c r="J771" s="1888"/>
      <c r="K771" s="1888"/>
      <c r="L771" s="1887"/>
      <c r="M771" s="1887"/>
      <c r="N771" s="1887"/>
      <c r="O771" s="987">
        <v>69</v>
      </c>
      <c r="P771" s="987"/>
      <c r="W771" s="1879"/>
      <c r="X771" s="1879"/>
    </row>
    <row r="772" spans="1:24" ht="15" x14ac:dyDescent="0.2">
      <c r="B772" s="620"/>
      <c r="D772" s="1886"/>
      <c r="E772" s="1887"/>
      <c r="F772" s="1888"/>
      <c r="G772" s="1888"/>
      <c r="H772" s="1888"/>
      <c r="I772" s="1888"/>
      <c r="J772" s="1888"/>
      <c r="K772" s="1888"/>
      <c r="L772" s="1887"/>
      <c r="M772" s="1887"/>
      <c r="N772" s="1887"/>
      <c r="O772" s="987">
        <v>70</v>
      </c>
      <c r="P772" s="987"/>
      <c r="W772" s="1879"/>
      <c r="X772" s="1879"/>
    </row>
    <row r="773" spans="1:24" ht="14.25" x14ac:dyDescent="0.2">
      <c r="A773" s="426"/>
      <c r="B773" s="418"/>
      <c r="C773" s="464"/>
      <c r="D773" s="579"/>
      <c r="E773" s="1696"/>
      <c r="F773" s="418"/>
      <c r="G773" s="418"/>
      <c r="H773" s="521"/>
      <c r="I773" s="521"/>
      <c r="J773" s="555"/>
      <c r="K773" s="418"/>
      <c r="L773" s="579"/>
      <c r="M773" s="521"/>
      <c r="N773" s="418"/>
      <c r="O773" s="987" t="s">
        <v>70</v>
      </c>
      <c r="P773" s="987"/>
      <c r="Q773" s="1483"/>
      <c r="R773" s="1483"/>
      <c r="S773" s="1483"/>
      <c r="T773" s="1483"/>
      <c r="U773" s="1483"/>
      <c r="V773" s="1483"/>
      <c r="W773" s="1879"/>
      <c r="X773" s="1879"/>
    </row>
    <row r="774" spans="1:24" ht="22.5" customHeight="1" x14ac:dyDescent="0.2">
      <c r="W774" s="1889"/>
      <c r="X774" s="1889"/>
    </row>
    <row r="775" spans="1:24" ht="22.5" customHeight="1" x14ac:dyDescent="0.2">
      <c r="W775" s="1889"/>
      <c r="X775" s="1889"/>
    </row>
  </sheetData>
  <autoFilter ref="A6:AA752">
    <filterColumn colId="0" showButton="0"/>
    <filterColumn colId="5" showButton="0"/>
  </autoFilter>
  <mergeCells count="396">
    <mergeCell ref="C754:D754"/>
    <mergeCell ref="C757:D757"/>
    <mergeCell ref="C758:D758"/>
    <mergeCell ref="G754:J754"/>
    <mergeCell ref="G757:J757"/>
    <mergeCell ref="G758:J758"/>
    <mergeCell ref="C759:D759"/>
    <mergeCell ref="E760:F760"/>
    <mergeCell ref="E761:F761"/>
    <mergeCell ref="G759:J759"/>
    <mergeCell ref="A1:N1"/>
    <mergeCell ref="A2:N2"/>
    <mergeCell ref="A3:N3"/>
    <mergeCell ref="A4:N4"/>
    <mergeCell ref="A6:B6"/>
    <mergeCell ref="C6:C7"/>
    <mergeCell ref="E6:E7"/>
    <mergeCell ref="F6:G6"/>
    <mergeCell ref="H6:H7"/>
    <mergeCell ref="N6:N9"/>
    <mergeCell ref="C8:C9"/>
    <mergeCell ref="W11:W12"/>
    <mergeCell ref="Y13:Y14"/>
    <mergeCell ref="Y15:Y16"/>
    <mergeCell ref="E766:F766"/>
    <mergeCell ref="E767:F767"/>
    <mergeCell ref="E768:F768"/>
    <mergeCell ref="AA15:AB15"/>
    <mergeCell ref="E762:F762"/>
    <mergeCell ref="Y25:Y26"/>
    <mergeCell ref="Y27:Y28"/>
    <mergeCell ref="Y29:Y30"/>
    <mergeCell ref="Y31:Y32"/>
    <mergeCell ref="Y33:Y34"/>
    <mergeCell ref="Y17:Y18"/>
    <mergeCell ref="Y19:Y20"/>
    <mergeCell ref="Y21:Y22"/>
    <mergeCell ref="Y23:Y24"/>
    <mergeCell ref="Y47:Y48"/>
    <mergeCell ref="Y35:Y36"/>
    <mergeCell ref="Y49:Y50"/>
    <mergeCell ref="Y51:Y52"/>
    <mergeCell ref="Y37:Y38"/>
    <mergeCell ref="Y39:Y40"/>
    <mergeCell ref="Y41:Y42"/>
    <mergeCell ref="Y43:Y44"/>
    <mergeCell ref="Y45:Y46"/>
    <mergeCell ref="Y65:Y66"/>
    <mergeCell ref="Y67:Y68"/>
    <mergeCell ref="Y69:Y70"/>
    <mergeCell ref="Y11:Y12"/>
    <mergeCell ref="Y55:Y56"/>
    <mergeCell ref="Y57:Y58"/>
    <mergeCell ref="Y59:Y60"/>
    <mergeCell ref="Y61:Y62"/>
    <mergeCell ref="Y63:Y64"/>
    <mergeCell ref="Y71:Y72"/>
    <mergeCell ref="Y53:Y54"/>
    <mergeCell ref="Y95:Y96"/>
    <mergeCell ref="Y97:Y98"/>
    <mergeCell ref="Y81:Y82"/>
    <mergeCell ref="Y83:Y84"/>
    <mergeCell ref="Y85:Y86"/>
    <mergeCell ref="Y87:Y88"/>
    <mergeCell ref="Y89:Y90"/>
    <mergeCell ref="Y73:Y74"/>
    <mergeCell ref="Y123:Y124"/>
    <mergeCell ref="Y125:Y126"/>
    <mergeCell ref="Y109:Y110"/>
    <mergeCell ref="Y77:Y78"/>
    <mergeCell ref="Y79:Y80"/>
    <mergeCell ref="Y111:Y112"/>
    <mergeCell ref="Y113:Y114"/>
    <mergeCell ref="Y115:Y116"/>
    <mergeCell ref="Y99:Y100"/>
    <mergeCell ref="Y101:Y102"/>
    <mergeCell ref="Y103:Y104"/>
    <mergeCell ref="Y105:Y106"/>
    <mergeCell ref="Y107:Y108"/>
    <mergeCell ref="Y91:Y92"/>
    <mergeCell ref="Y93:Y94"/>
    <mergeCell ref="Y155:Y156"/>
    <mergeCell ref="Y157:Y158"/>
    <mergeCell ref="Y159:Y160"/>
    <mergeCell ref="Y161:Y162"/>
    <mergeCell ref="Y163:Y164"/>
    <mergeCell ref="Y171:Y172"/>
    <mergeCell ref="Y147:Y148"/>
    <mergeCell ref="Y149:Y150"/>
    <mergeCell ref="Y75:Y76"/>
    <mergeCell ref="Y151:Y152"/>
    <mergeCell ref="Y153:Y154"/>
    <mergeCell ref="Y137:Y138"/>
    <mergeCell ref="Y139:Y140"/>
    <mergeCell ref="Y141:Y142"/>
    <mergeCell ref="Y143:Y144"/>
    <mergeCell ref="Y145:Y146"/>
    <mergeCell ref="Y127:Y128"/>
    <mergeCell ref="Y129:Y130"/>
    <mergeCell ref="Y131:Y132"/>
    <mergeCell ref="Y133:Y134"/>
    <mergeCell ref="Y135:Y136"/>
    <mergeCell ref="Y117:Y118"/>
    <mergeCell ref="Y119:Y120"/>
    <mergeCell ref="Y121:Y122"/>
    <mergeCell ref="Y207:Y208"/>
    <mergeCell ref="Y189:Y190"/>
    <mergeCell ref="Y191:Y192"/>
    <mergeCell ref="Y193:Y194"/>
    <mergeCell ref="Y195:Y196"/>
    <mergeCell ref="Y197:Y198"/>
    <mergeCell ref="Y165:Y166"/>
    <mergeCell ref="Y167:Y168"/>
    <mergeCell ref="Y169:Y170"/>
    <mergeCell ref="Y179:Y180"/>
    <mergeCell ref="Y173:Y174"/>
    <mergeCell ref="Y229:Y230"/>
    <mergeCell ref="Y217:Y218"/>
    <mergeCell ref="Y175:Y176"/>
    <mergeCell ref="Y219:Y220"/>
    <mergeCell ref="Y221:Y222"/>
    <mergeCell ref="Y209:Y210"/>
    <mergeCell ref="Y241:Y242"/>
    <mergeCell ref="Y243:Y244"/>
    <mergeCell ref="Y245:Y246"/>
    <mergeCell ref="Y177:Y178"/>
    <mergeCell ref="Y181:Y182"/>
    <mergeCell ref="Y183:Y184"/>
    <mergeCell ref="Y185:Y186"/>
    <mergeCell ref="Y187:Y188"/>
    <mergeCell ref="Y223:Y224"/>
    <mergeCell ref="Y225:Y226"/>
    <mergeCell ref="Y227:Y228"/>
    <mergeCell ref="Y211:Y212"/>
    <mergeCell ref="Y213:Y214"/>
    <mergeCell ref="Y215:Y216"/>
    <mergeCell ref="Y199:Y200"/>
    <mergeCell ref="Y201:Y202"/>
    <mergeCell ref="Y203:Y204"/>
    <mergeCell ref="Y205:Y206"/>
    <mergeCell ref="Y247:Y248"/>
    <mergeCell ref="Y249:Y250"/>
    <mergeCell ref="Y231:Y232"/>
    <mergeCell ref="Y233:Y234"/>
    <mergeCell ref="Y235:Y236"/>
    <mergeCell ref="Y237:Y238"/>
    <mergeCell ref="Y239:Y240"/>
    <mergeCell ref="Y261:Y262"/>
    <mergeCell ref="Y263:Y264"/>
    <mergeCell ref="Y265:Y266"/>
    <mergeCell ref="Y267:Y268"/>
    <mergeCell ref="Y269:Y270"/>
    <mergeCell ref="Y251:Y252"/>
    <mergeCell ref="Y253:Y254"/>
    <mergeCell ref="Y255:Y256"/>
    <mergeCell ref="Y257:Y258"/>
    <mergeCell ref="Y259:Y260"/>
    <mergeCell ref="Y281:Y282"/>
    <mergeCell ref="Y283:Y284"/>
    <mergeCell ref="Y285:Y286"/>
    <mergeCell ref="Y287:Y288"/>
    <mergeCell ref="Y289:Y290"/>
    <mergeCell ref="Y271:Y272"/>
    <mergeCell ref="Y273:Y274"/>
    <mergeCell ref="Y275:Y276"/>
    <mergeCell ref="Y277:Y278"/>
    <mergeCell ref="Y279:Y280"/>
    <mergeCell ref="Y301:Y302"/>
    <mergeCell ref="Y303:Y304"/>
    <mergeCell ref="Y305:Y306"/>
    <mergeCell ref="Y307:Y308"/>
    <mergeCell ref="Y319:Y320"/>
    <mergeCell ref="Y291:Y292"/>
    <mergeCell ref="Y293:Y294"/>
    <mergeCell ref="Y295:Y296"/>
    <mergeCell ref="Y297:Y298"/>
    <mergeCell ref="Y299:Y300"/>
    <mergeCell ref="Y325:Y326"/>
    <mergeCell ref="Y327:Y328"/>
    <mergeCell ref="Y309:Y310"/>
    <mergeCell ref="Y311:Y312"/>
    <mergeCell ref="Y313:Y314"/>
    <mergeCell ref="Y321:Y322"/>
    <mergeCell ref="Y317:Y318"/>
    <mergeCell ref="Y323:Y324"/>
    <mergeCell ref="Y339:Y340"/>
    <mergeCell ref="Y341:Y342"/>
    <mergeCell ref="Y343:Y344"/>
    <mergeCell ref="Y345:Y346"/>
    <mergeCell ref="Y347:Y348"/>
    <mergeCell ref="Y329:Y330"/>
    <mergeCell ref="Y331:Y332"/>
    <mergeCell ref="Y333:Y334"/>
    <mergeCell ref="Y335:Y336"/>
    <mergeCell ref="Y337:Y338"/>
    <mergeCell ref="Y359:Y360"/>
    <mergeCell ref="Y361:Y362"/>
    <mergeCell ref="Y363:Y364"/>
    <mergeCell ref="Y365:Y366"/>
    <mergeCell ref="Y367:Y368"/>
    <mergeCell ref="Y349:Y350"/>
    <mergeCell ref="Y351:Y352"/>
    <mergeCell ref="Y353:Y354"/>
    <mergeCell ref="Y355:Y356"/>
    <mergeCell ref="Y357:Y358"/>
    <mergeCell ref="Y379:Y380"/>
    <mergeCell ref="Y381:Y382"/>
    <mergeCell ref="Y383:Y384"/>
    <mergeCell ref="Y385:Y386"/>
    <mergeCell ref="Y397:Y398"/>
    <mergeCell ref="Y369:Y370"/>
    <mergeCell ref="Y371:Y372"/>
    <mergeCell ref="Y373:Y374"/>
    <mergeCell ref="Y375:Y376"/>
    <mergeCell ref="Y377:Y378"/>
    <mergeCell ref="Y387:Y388"/>
    <mergeCell ref="Y389:Y390"/>
    <mergeCell ref="Y391:Y392"/>
    <mergeCell ref="Y393:Y394"/>
    <mergeCell ref="Y395:Y396"/>
    <mergeCell ref="Y443:Y444"/>
    <mergeCell ref="Y409:Y410"/>
    <mergeCell ref="Y411:Y412"/>
    <mergeCell ref="Y413:Y414"/>
    <mergeCell ref="Y415:Y416"/>
    <mergeCell ref="Y417:Y418"/>
    <mergeCell ref="Y399:Y400"/>
    <mergeCell ref="Y401:Y402"/>
    <mergeCell ref="Y403:Y404"/>
    <mergeCell ref="Y405:Y406"/>
    <mergeCell ref="Y407:Y408"/>
    <mergeCell ref="Y433:Y434"/>
    <mergeCell ref="Y435:Y436"/>
    <mergeCell ref="Y437:Y438"/>
    <mergeCell ref="Y439:Y440"/>
    <mergeCell ref="Y441:Y442"/>
    <mergeCell ref="Y427:Y428"/>
    <mergeCell ref="Y429:Y430"/>
    <mergeCell ref="Y431:Y432"/>
    <mergeCell ref="Y419:Y420"/>
    <mergeCell ref="Y421:Y422"/>
    <mergeCell ref="Y423:Y424"/>
    <mergeCell ref="Y425:Y426"/>
    <mergeCell ref="Y453:Y454"/>
    <mergeCell ref="Y455:Y456"/>
    <mergeCell ref="Y457:Y458"/>
    <mergeCell ref="Y459:Y460"/>
    <mergeCell ref="Y461:Y462"/>
    <mergeCell ref="Y445:Y446"/>
    <mergeCell ref="Y447:Y448"/>
    <mergeCell ref="Y449:Y450"/>
    <mergeCell ref="Y451:Y452"/>
    <mergeCell ref="Y473:Y474"/>
    <mergeCell ref="Y475:Y476"/>
    <mergeCell ref="Y477:Y478"/>
    <mergeCell ref="Y479:Y480"/>
    <mergeCell ref="Y481:Y482"/>
    <mergeCell ref="Y463:Y464"/>
    <mergeCell ref="Y465:Y466"/>
    <mergeCell ref="Y467:Y468"/>
    <mergeCell ref="Y469:Y470"/>
    <mergeCell ref="Y471:Y472"/>
    <mergeCell ref="Y493:Y494"/>
    <mergeCell ref="Y495:Y496"/>
    <mergeCell ref="Y497:Y498"/>
    <mergeCell ref="Y499:Y500"/>
    <mergeCell ref="Y483:Y484"/>
    <mergeCell ref="Y485:Y486"/>
    <mergeCell ref="Y487:Y488"/>
    <mergeCell ref="Y489:Y490"/>
    <mergeCell ref="Y491:Y492"/>
    <mergeCell ref="Y511:Y512"/>
    <mergeCell ref="Y523:Y524"/>
    <mergeCell ref="Y525:Y526"/>
    <mergeCell ref="Y527:Y528"/>
    <mergeCell ref="Y529:Y530"/>
    <mergeCell ref="Y521:Y522"/>
    <mergeCell ref="Y517:Y518"/>
    <mergeCell ref="Y519:Y520"/>
    <mergeCell ref="Y503:Y504"/>
    <mergeCell ref="Y505:Y506"/>
    <mergeCell ref="Y507:Y508"/>
    <mergeCell ref="Y509:Y510"/>
    <mergeCell ref="Y513:Y514"/>
    <mergeCell ref="Y557:Y558"/>
    <mergeCell ref="Y559:Y560"/>
    <mergeCell ref="Y541:Y542"/>
    <mergeCell ref="Y543:Y544"/>
    <mergeCell ref="Y545:Y546"/>
    <mergeCell ref="Y547:Y548"/>
    <mergeCell ref="Y549:Y550"/>
    <mergeCell ref="Y531:Y532"/>
    <mergeCell ref="Y533:Y534"/>
    <mergeCell ref="Y535:Y536"/>
    <mergeCell ref="Y537:Y538"/>
    <mergeCell ref="Y539:Y540"/>
    <mergeCell ref="Y595:Y596"/>
    <mergeCell ref="Y501:Y502"/>
    <mergeCell ref="Y515:Y516"/>
    <mergeCell ref="Y593:Y594"/>
    <mergeCell ref="Y597:Y598"/>
    <mergeCell ref="Y581:Y582"/>
    <mergeCell ref="Y583:Y584"/>
    <mergeCell ref="Y585:Y586"/>
    <mergeCell ref="Y587:Y588"/>
    <mergeCell ref="Y589:Y590"/>
    <mergeCell ref="Y591:Y592"/>
    <mergeCell ref="Y571:Y572"/>
    <mergeCell ref="Y573:Y574"/>
    <mergeCell ref="Y575:Y576"/>
    <mergeCell ref="Y577:Y578"/>
    <mergeCell ref="Y579:Y580"/>
    <mergeCell ref="Y561:Y562"/>
    <mergeCell ref="Y563:Y564"/>
    <mergeCell ref="Y565:Y566"/>
    <mergeCell ref="Y567:Y568"/>
    <mergeCell ref="Y569:Y570"/>
    <mergeCell ref="Y551:Y552"/>
    <mergeCell ref="Y553:Y554"/>
    <mergeCell ref="Y555:Y556"/>
    <mergeCell ref="Y603:Y604"/>
    <mergeCell ref="Y605:Y606"/>
    <mergeCell ref="Y607:Y608"/>
    <mergeCell ref="Y609:Y610"/>
    <mergeCell ref="Y611:Y612"/>
    <mergeCell ref="Y599:Y600"/>
    <mergeCell ref="Y619:Y620"/>
    <mergeCell ref="Y601:Y602"/>
    <mergeCell ref="Y621:Y622"/>
    <mergeCell ref="Y635:Y636"/>
    <mergeCell ref="Y637:Y638"/>
    <mergeCell ref="Y639:Y640"/>
    <mergeCell ref="Y641:Y642"/>
    <mergeCell ref="Y623:Y624"/>
    <mergeCell ref="Y613:Y614"/>
    <mergeCell ref="Y615:Y616"/>
    <mergeCell ref="Y617:Y618"/>
    <mergeCell ref="Y631:Y632"/>
    <mergeCell ref="Y627:Y628"/>
    <mergeCell ref="Y679:Y680"/>
    <mergeCell ref="Y681:Y682"/>
    <mergeCell ref="Y683:Y684"/>
    <mergeCell ref="Y685:Y686"/>
    <mergeCell ref="Y687:Y688"/>
    <mergeCell ref="Y673:Y674"/>
    <mergeCell ref="Y675:Y676"/>
    <mergeCell ref="Y625:Y626"/>
    <mergeCell ref="Y665:Y666"/>
    <mergeCell ref="Y677:Y678"/>
    <mergeCell ref="Y663:Y664"/>
    <mergeCell ref="Y669:Y670"/>
    <mergeCell ref="Y671:Y672"/>
    <mergeCell ref="Y653:Y654"/>
    <mergeCell ref="Y655:Y656"/>
    <mergeCell ref="Y657:Y658"/>
    <mergeCell ref="Y659:Y660"/>
    <mergeCell ref="Y661:Y662"/>
    <mergeCell ref="Y643:Y644"/>
    <mergeCell ref="Y645:Y646"/>
    <mergeCell ref="Y647:Y648"/>
    <mergeCell ref="Y649:Y650"/>
    <mergeCell ref="Y651:Y652"/>
    <mergeCell ref="Y633:Y634"/>
    <mergeCell ref="Y701:Y702"/>
    <mergeCell ref="Y703:Y704"/>
    <mergeCell ref="Y705:Y706"/>
    <mergeCell ref="Y707:Y708"/>
    <mergeCell ref="Y689:Y690"/>
    <mergeCell ref="Y691:Y692"/>
    <mergeCell ref="Y693:Y694"/>
    <mergeCell ref="Y695:Y696"/>
    <mergeCell ref="Y697:Y698"/>
    <mergeCell ref="Y667:Y668"/>
    <mergeCell ref="Y749:Y750"/>
    <mergeCell ref="Y751:Y752"/>
    <mergeCell ref="Y739:Y740"/>
    <mergeCell ref="Y741:Y742"/>
    <mergeCell ref="Y743:Y744"/>
    <mergeCell ref="Y745:Y746"/>
    <mergeCell ref="Y747:Y748"/>
    <mergeCell ref="Y729:Y730"/>
    <mergeCell ref="Y731:Y732"/>
    <mergeCell ref="Y733:Y734"/>
    <mergeCell ref="Y735:Y736"/>
    <mergeCell ref="Y737:Y738"/>
    <mergeCell ref="Y719:Y720"/>
    <mergeCell ref="Y721:Y722"/>
    <mergeCell ref="Y723:Y724"/>
    <mergeCell ref="Y725:Y726"/>
    <mergeCell ref="Y727:Y728"/>
    <mergeCell ref="Y709:Y710"/>
    <mergeCell ref="Y711:Y712"/>
    <mergeCell ref="Y713:Y714"/>
    <mergeCell ref="Y715:Y716"/>
    <mergeCell ref="Y717:Y718"/>
    <mergeCell ref="Y699:Y700"/>
  </mergeCells>
  <printOptions horizontalCentered="1" verticalCentered="1"/>
  <pageMargins left="1.1499999999999999" right="0" top="0.4" bottom="0.3" header="0.3" footer="0.3"/>
  <pageSetup paperSize="258" scale="46" fitToWidth="11" fitToHeight="11" orientation="landscape" r:id="rId1"/>
  <rowBreaks count="7" manualBreakCount="7">
    <brk id="78" max="13" man="1"/>
    <brk id="144" max="13" man="1"/>
    <brk id="212" max="13" man="1"/>
    <brk id="274" max="13" man="1"/>
    <brk id="416" max="13" man="1"/>
    <brk id="558" max="13" man="1"/>
    <brk id="638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H169"/>
  <sheetViews>
    <sheetView zoomScale="80" zoomScaleNormal="80" zoomScaleSheetLayoutView="80" workbookViewId="0">
      <selection activeCell="B75" sqref="B75"/>
    </sheetView>
  </sheetViews>
  <sheetFormatPr defaultRowHeight="14.25" x14ac:dyDescent="0.2"/>
  <cols>
    <col min="1" max="1" width="5" style="432" customWidth="1"/>
    <col min="2" max="2" width="43.140625" style="432" customWidth="1"/>
    <col min="3" max="3" width="14.7109375" style="983" customWidth="1"/>
    <col min="4" max="4" width="41" style="649" customWidth="1"/>
    <col min="5" max="5" width="7.7109375" style="650" customWidth="1"/>
    <col min="6" max="6" width="9.140625" style="624" customWidth="1"/>
    <col min="7" max="7" width="12.42578125" style="620" hidden="1" customWidth="1"/>
    <col min="8" max="8" width="0" style="620" hidden="1" customWidth="1"/>
    <col min="9" max="16384" width="9.140625" style="620"/>
  </cols>
  <sheetData>
    <row r="1" spans="1:8" ht="15" customHeight="1" x14ac:dyDescent="0.2">
      <c r="A1" s="2011" t="s">
        <v>5666</v>
      </c>
      <c r="B1" s="2011"/>
      <c r="C1" s="2011"/>
      <c r="D1" s="2011"/>
      <c r="E1" s="2011"/>
      <c r="F1" s="979"/>
    </row>
    <row r="2" spans="1:8" ht="18" x14ac:dyDescent="0.2">
      <c r="A2" s="620"/>
      <c r="B2" s="788" t="s">
        <v>1867</v>
      </c>
      <c r="C2" s="911"/>
      <c r="D2" s="632"/>
      <c r="E2" s="806"/>
      <c r="F2" s="979"/>
    </row>
    <row r="3" spans="1:8" ht="18" x14ac:dyDescent="0.2">
      <c r="A3" s="620"/>
      <c r="B3" s="771" t="s">
        <v>1868</v>
      </c>
      <c r="C3" s="911"/>
      <c r="D3" s="632"/>
      <c r="E3" s="806"/>
      <c r="F3" s="979"/>
      <c r="G3" s="1808" t="s">
        <v>4839</v>
      </c>
    </row>
    <row r="4" spans="1:8" ht="18" x14ac:dyDescent="0.2">
      <c r="A4" s="620"/>
      <c r="B4" s="1809" t="s">
        <v>4417</v>
      </c>
      <c r="C4" s="1810"/>
      <c r="D4" s="1811"/>
      <c r="E4" s="806"/>
      <c r="F4" s="979"/>
    </row>
    <row r="5" spans="1:8" ht="14.25" customHeight="1" x14ac:dyDescent="0.2">
      <c r="A5" s="1812" t="s">
        <v>34</v>
      </c>
      <c r="B5" s="1813" t="s">
        <v>1257</v>
      </c>
      <c r="C5" s="790" t="s">
        <v>2548</v>
      </c>
      <c r="D5" s="1814" t="s">
        <v>1259</v>
      </c>
      <c r="E5" s="746"/>
      <c r="F5" s="979"/>
      <c r="G5" s="620" t="s">
        <v>4643</v>
      </c>
      <c r="H5" s="620">
        <v>60</v>
      </c>
    </row>
    <row r="6" spans="1:8" ht="14.25" customHeight="1" x14ac:dyDescent="0.2">
      <c r="A6" s="758"/>
      <c r="B6" s="760" t="s">
        <v>5501</v>
      </c>
      <c r="C6" s="761"/>
      <c r="D6" s="762"/>
      <c r="E6" s="1815"/>
      <c r="F6" s="979"/>
      <c r="G6" s="620" t="s">
        <v>4644</v>
      </c>
      <c r="H6" s="620">
        <v>-22</v>
      </c>
    </row>
    <row r="7" spans="1:8" ht="14.25" customHeight="1" x14ac:dyDescent="0.2">
      <c r="A7" s="1816" t="s">
        <v>50</v>
      </c>
      <c r="B7" s="702" t="s">
        <v>4978</v>
      </c>
      <c r="C7" s="790" t="s">
        <v>2548</v>
      </c>
      <c r="D7" s="1814" t="s">
        <v>774</v>
      </c>
      <c r="E7" s="1817">
        <v>2</v>
      </c>
      <c r="F7" s="979"/>
    </row>
    <row r="8" spans="1:8" ht="14.25" customHeight="1" x14ac:dyDescent="0.2">
      <c r="A8" s="758"/>
      <c r="B8" s="760" t="s">
        <v>549</v>
      </c>
      <c r="C8" s="761"/>
      <c r="D8" s="762"/>
      <c r="E8" s="1815"/>
      <c r="F8" s="979"/>
      <c r="G8" s="620" t="s">
        <v>4644</v>
      </c>
      <c r="H8" s="620">
        <v>24</v>
      </c>
    </row>
    <row r="9" spans="1:8" ht="14.25" customHeight="1" x14ac:dyDescent="0.2">
      <c r="A9" s="1818">
        <v>3</v>
      </c>
      <c r="B9" s="640" t="s">
        <v>1300</v>
      </c>
      <c r="C9" s="790" t="s">
        <v>2548</v>
      </c>
      <c r="D9" s="641" t="s">
        <v>2358</v>
      </c>
      <c r="E9" s="1819">
        <v>1</v>
      </c>
      <c r="F9" s="979"/>
      <c r="G9" s="620" t="s">
        <v>4645</v>
      </c>
      <c r="H9" s="620">
        <v>1</v>
      </c>
    </row>
    <row r="10" spans="1:8" ht="14.25" customHeight="1" x14ac:dyDescent="0.2">
      <c r="A10" s="758"/>
      <c r="B10" s="760" t="s">
        <v>1264</v>
      </c>
      <c r="C10" s="761"/>
      <c r="D10" s="762"/>
      <c r="E10" s="1815"/>
      <c r="F10" s="979"/>
      <c r="G10" s="620" t="s">
        <v>4644</v>
      </c>
      <c r="H10" s="620">
        <v>-22</v>
      </c>
    </row>
    <row r="11" spans="1:8" ht="14.25" customHeight="1" x14ac:dyDescent="0.2">
      <c r="A11" s="1818">
        <v>4</v>
      </c>
      <c r="B11" s="640" t="s">
        <v>1262</v>
      </c>
      <c r="C11" s="790" t="s">
        <v>2548</v>
      </c>
      <c r="D11" s="641" t="s">
        <v>2350</v>
      </c>
      <c r="E11" s="1820">
        <v>1</v>
      </c>
      <c r="F11" s="839"/>
      <c r="H11" s="620">
        <f>SUM(H5:H9)</f>
        <v>63</v>
      </c>
    </row>
    <row r="12" spans="1:8" ht="14.25" customHeight="1" x14ac:dyDescent="0.2">
      <c r="A12" s="1818">
        <v>5</v>
      </c>
      <c r="B12" s="1821" t="s">
        <v>4980</v>
      </c>
      <c r="C12" s="1822" t="s">
        <v>3248</v>
      </c>
      <c r="D12" s="1814" t="s">
        <v>1259</v>
      </c>
      <c r="E12" s="1817">
        <v>5</v>
      </c>
      <c r="F12" s="979"/>
    </row>
    <row r="13" spans="1:8" ht="14.25" customHeight="1" x14ac:dyDescent="0.2">
      <c r="A13" s="631"/>
      <c r="B13" s="748" t="s">
        <v>1871</v>
      </c>
      <c r="C13" s="749"/>
      <c r="D13" s="750"/>
      <c r="E13" s="1823"/>
      <c r="F13" s="979"/>
    </row>
    <row r="14" spans="1:8" ht="14.25" customHeight="1" x14ac:dyDescent="0.2">
      <c r="A14" s="634"/>
      <c r="B14" s="635" t="s">
        <v>4419</v>
      </c>
      <c r="C14" s="752"/>
      <c r="D14" s="753"/>
      <c r="E14" s="1823"/>
      <c r="F14" s="979"/>
    </row>
    <row r="15" spans="1:8" ht="14.25" customHeight="1" x14ac:dyDescent="0.2">
      <c r="A15" s="754">
        <v>6</v>
      </c>
      <c r="B15" s="640" t="s">
        <v>1296</v>
      </c>
      <c r="C15" s="790" t="s">
        <v>2548</v>
      </c>
      <c r="D15" s="641" t="s">
        <v>1297</v>
      </c>
      <c r="E15" s="1824"/>
      <c r="F15" s="979"/>
    </row>
    <row r="16" spans="1:8" ht="14.25" customHeight="1" x14ac:dyDescent="0.2">
      <c r="A16" s="754">
        <v>7</v>
      </c>
      <c r="B16" s="640" t="s">
        <v>1298</v>
      </c>
      <c r="C16" s="790" t="s">
        <v>2548</v>
      </c>
      <c r="D16" s="641" t="s">
        <v>2361</v>
      </c>
      <c r="E16" s="1819">
        <v>2</v>
      </c>
      <c r="F16" s="979"/>
    </row>
    <row r="17" spans="1:6" ht="14.25" customHeight="1" x14ac:dyDescent="0.2">
      <c r="A17" s="758"/>
      <c r="B17" s="760" t="s">
        <v>4422</v>
      </c>
      <c r="C17" s="761"/>
      <c r="D17" s="772"/>
      <c r="E17" s="1825"/>
      <c r="F17" s="979"/>
    </row>
    <row r="18" spans="1:6" ht="14.25" customHeight="1" x14ac:dyDescent="0.2">
      <c r="A18" s="1826">
        <v>8</v>
      </c>
      <c r="B18" s="777" t="s">
        <v>1302</v>
      </c>
      <c r="C18" s="790" t="s">
        <v>2548</v>
      </c>
      <c r="D18" s="641" t="s">
        <v>2285</v>
      </c>
      <c r="E18" s="1827"/>
      <c r="F18" s="979"/>
    </row>
    <row r="19" spans="1:6" ht="14.25" customHeight="1" x14ac:dyDescent="0.2">
      <c r="A19" s="754">
        <v>9</v>
      </c>
      <c r="B19" s="747" t="s">
        <v>1125</v>
      </c>
      <c r="C19" s="747" t="s">
        <v>3248</v>
      </c>
      <c r="D19" s="620" t="s">
        <v>1280</v>
      </c>
      <c r="E19" s="1819">
        <v>2</v>
      </c>
      <c r="F19" s="979"/>
    </row>
    <row r="20" spans="1:6" ht="14.25" customHeight="1" x14ac:dyDescent="0.2">
      <c r="A20" s="758"/>
      <c r="B20" s="760" t="s">
        <v>4425</v>
      </c>
      <c r="C20" s="761"/>
      <c r="D20" s="762"/>
      <c r="E20" s="807"/>
      <c r="F20" s="979"/>
    </row>
    <row r="21" spans="1:6" ht="14.25" customHeight="1" x14ac:dyDescent="0.2">
      <c r="A21" s="754">
        <v>10</v>
      </c>
      <c r="B21" s="640" t="s">
        <v>1304</v>
      </c>
      <c r="C21" s="790" t="s">
        <v>2548</v>
      </c>
      <c r="D21" s="641" t="s">
        <v>1306</v>
      </c>
      <c r="E21" s="1828"/>
      <c r="F21" s="979"/>
    </row>
    <row r="22" spans="1:6" ht="14.25" customHeight="1" x14ac:dyDescent="0.2">
      <c r="A22" s="754">
        <v>11</v>
      </c>
      <c r="B22" s="640" t="s">
        <v>1307</v>
      </c>
      <c r="C22" s="790" t="s">
        <v>2548</v>
      </c>
      <c r="D22" s="641" t="s">
        <v>1259</v>
      </c>
      <c r="E22" s="1819">
        <v>2</v>
      </c>
      <c r="F22" s="979"/>
    </row>
    <row r="23" spans="1:6" ht="14.25" customHeight="1" x14ac:dyDescent="0.2">
      <c r="A23" s="758"/>
      <c r="B23" s="760" t="s">
        <v>4418</v>
      </c>
      <c r="C23" s="761"/>
      <c r="D23" s="762"/>
      <c r="E23" s="1815"/>
      <c r="F23" s="979"/>
    </row>
    <row r="24" spans="1:6" ht="14.25" customHeight="1" x14ac:dyDescent="0.2">
      <c r="A24" s="754">
        <v>12</v>
      </c>
      <c r="B24" s="781" t="s">
        <v>1314</v>
      </c>
      <c r="C24" s="790" t="s">
        <v>2548</v>
      </c>
      <c r="D24" s="766" t="s">
        <v>1315</v>
      </c>
      <c r="E24" s="1829">
        <v>1</v>
      </c>
      <c r="F24" s="979"/>
    </row>
    <row r="25" spans="1:6" ht="14.25" customHeight="1" x14ac:dyDescent="0.2">
      <c r="A25" s="758"/>
      <c r="B25" s="760" t="s">
        <v>4426</v>
      </c>
      <c r="C25" s="761"/>
      <c r="D25" s="762"/>
      <c r="E25" s="807"/>
      <c r="F25" s="979"/>
    </row>
    <row r="26" spans="1:6" ht="14.25" customHeight="1" x14ac:dyDescent="0.2">
      <c r="A26" s="754">
        <v>13</v>
      </c>
      <c r="B26" s="640" t="s">
        <v>1369</v>
      </c>
      <c r="C26" s="790" t="s">
        <v>2548</v>
      </c>
      <c r="D26" s="641" t="s">
        <v>2318</v>
      </c>
      <c r="E26" s="1830"/>
      <c r="F26" s="979"/>
    </row>
    <row r="27" spans="1:6" ht="14.25" customHeight="1" x14ac:dyDescent="0.2">
      <c r="A27" s="754">
        <v>14</v>
      </c>
      <c r="B27" s="640" t="s">
        <v>2319</v>
      </c>
      <c r="C27" s="790" t="s">
        <v>2548</v>
      </c>
      <c r="D27" s="641" t="s">
        <v>1313</v>
      </c>
      <c r="E27" s="1830">
        <v>2</v>
      </c>
      <c r="F27" s="979"/>
    </row>
    <row r="28" spans="1:6" ht="14.25" customHeight="1" x14ac:dyDescent="0.2">
      <c r="A28" s="758"/>
      <c r="B28" s="760" t="s">
        <v>4427</v>
      </c>
      <c r="C28" s="761"/>
      <c r="D28" s="762"/>
      <c r="E28" s="807"/>
      <c r="F28" s="979"/>
    </row>
    <row r="29" spans="1:6" ht="14.25" customHeight="1" x14ac:dyDescent="0.2">
      <c r="A29" s="754">
        <v>19</v>
      </c>
      <c r="B29" s="777" t="s">
        <v>1316</v>
      </c>
      <c r="C29" s="790" t="s">
        <v>2548</v>
      </c>
      <c r="D29" s="641" t="s">
        <v>1306</v>
      </c>
      <c r="E29" s="1832"/>
      <c r="F29" s="979"/>
    </row>
    <row r="30" spans="1:6" ht="14.25" customHeight="1" x14ac:dyDescent="0.2">
      <c r="A30" s="754">
        <v>20</v>
      </c>
      <c r="B30" s="777" t="s">
        <v>1318</v>
      </c>
      <c r="C30" s="790" t="s">
        <v>2548</v>
      </c>
      <c r="D30" s="756" t="s">
        <v>1277</v>
      </c>
      <c r="E30" s="1833">
        <v>2</v>
      </c>
      <c r="F30" s="979"/>
    </row>
    <row r="31" spans="1:6" ht="14.25" customHeight="1" x14ac:dyDescent="0.2">
      <c r="A31" s="1834"/>
      <c r="B31" s="1835" t="s">
        <v>5010</v>
      </c>
      <c r="C31" s="1836"/>
      <c r="D31" s="1837"/>
      <c r="E31" s="1831"/>
      <c r="F31" s="979"/>
    </row>
    <row r="32" spans="1:6" ht="14.25" customHeight="1" x14ac:dyDescent="0.2">
      <c r="A32" s="1834">
        <v>21</v>
      </c>
      <c r="B32" s="1592" t="s">
        <v>4953</v>
      </c>
      <c r="C32" s="790" t="s">
        <v>2548</v>
      </c>
      <c r="D32" s="1838" t="s">
        <v>4972</v>
      </c>
      <c r="E32" s="1839"/>
      <c r="F32" s="979"/>
    </row>
    <row r="33" spans="1:6" ht="14.25" customHeight="1" x14ac:dyDescent="0.2">
      <c r="A33" s="1834">
        <v>22</v>
      </c>
      <c r="B33" s="1591" t="s">
        <v>4952</v>
      </c>
      <c r="C33" s="790" t="s">
        <v>2548</v>
      </c>
      <c r="D33" s="1838" t="s">
        <v>4972</v>
      </c>
      <c r="E33" s="1840">
        <v>2</v>
      </c>
      <c r="F33" s="979"/>
    </row>
    <row r="34" spans="1:6" ht="14.25" customHeight="1" x14ac:dyDescent="0.2">
      <c r="A34" s="758"/>
      <c r="B34" s="1841" t="s">
        <v>4428</v>
      </c>
      <c r="C34" s="1842"/>
      <c r="D34" s="772"/>
      <c r="E34" s="1831"/>
      <c r="F34" s="979"/>
    </row>
    <row r="35" spans="1:6" ht="14.25" customHeight="1" x14ac:dyDescent="0.2">
      <c r="A35" s="754">
        <v>23</v>
      </c>
      <c r="B35" s="777" t="s">
        <v>1329</v>
      </c>
      <c r="C35" s="790" t="s">
        <v>2548</v>
      </c>
      <c r="D35" s="641" t="s">
        <v>1330</v>
      </c>
      <c r="E35" s="1819">
        <v>1</v>
      </c>
      <c r="F35" s="979"/>
    </row>
    <row r="36" spans="1:6" ht="14.25" customHeight="1" x14ac:dyDescent="0.2">
      <c r="A36" s="1843"/>
      <c r="B36" s="1844" t="s">
        <v>5417</v>
      </c>
      <c r="C36" s="1845"/>
      <c r="D36" s="1846"/>
      <c r="E36" s="807"/>
      <c r="F36" s="979"/>
    </row>
    <row r="37" spans="1:6" ht="14.25" customHeight="1" x14ac:dyDescent="0.2">
      <c r="A37" s="754">
        <v>24</v>
      </c>
      <c r="B37" s="777" t="s">
        <v>1322</v>
      </c>
      <c r="C37" s="790" t="s">
        <v>2548</v>
      </c>
      <c r="D37" s="756" t="s">
        <v>2330</v>
      </c>
      <c r="E37" s="1819">
        <v>1</v>
      </c>
      <c r="F37" s="979"/>
    </row>
    <row r="38" spans="1:6" ht="14.25" customHeight="1" x14ac:dyDescent="0.2">
      <c r="A38" s="758"/>
      <c r="B38" s="760" t="s">
        <v>1161</v>
      </c>
      <c r="C38" s="761"/>
      <c r="D38" s="762"/>
      <c r="E38" s="807"/>
      <c r="F38" s="979"/>
    </row>
    <row r="39" spans="1:6" ht="14.25" customHeight="1" x14ac:dyDescent="0.2">
      <c r="A39" s="754">
        <v>25</v>
      </c>
      <c r="B39" s="777" t="s">
        <v>1321</v>
      </c>
      <c r="C39" s="790" t="s">
        <v>2548</v>
      </c>
      <c r="D39" s="756" t="s">
        <v>1277</v>
      </c>
      <c r="E39" s="1847"/>
      <c r="F39" s="979"/>
    </row>
    <row r="40" spans="1:6" ht="14.25" customHeight="1" x14ac:dyDescent="0.2">
      <c r="A40" s="754">
        <v>26</v>
      </c>
      <c r="B40" s="640" t="s">
        <v>1323</v>
      </c>
      <c r="C40" s="790" t="s">
        <v>2548</v>
      </c>
      <c r="D40" s="756" t="s">
        <v>1277</v>
      </c>
      <c r="E40" s="1847"/>
      <c r="F40" s="979"/>
    </row>
    <row r="41" spans="1:6" ht="14.25" customHeight="1" x14ac:dyDescent="0.2">
      <c r="A41" s="754">
        <v>27</v>
      </c>
      <c r="B41" s="640" t="s">
        <v>1324</v>
      </c>
      <c r="C41" s="790" t="s">
        <v>2548</v>
      </c>
      <c r="D41" s="756" t="s">
        <v>2362</v>
      </c>
      <c r="E41" s="1847"/>
      <c r="F41" s="979"/>
    </row>
    <row r="42" spans="1:6" ht="14.25" customHeight="1" x14ac:dyDescent="0.2">
      <c r="A42" s="754">
        <v>28</v>
      </c>
      <c r="B42" s="640" t="s">
        <v>1326</v>
      </c>
      <c r="C42" s="790" t="s">
        <v>2548</v>
      </c>
      <c r="D42" s="756" t="s">
        <v>2363</v>
      </c>
      <c r="E42" s="1847"/>
      <c r="F42" s="979"/>
    </row>
    <row r="43" spans="1:6" ht="14.25" customHeight="1" x14ac:dyDescent="0.2">
      <c r="A43" s="754">
        <v>29</v>
      </c>
      <c r="B43" s="640" t="s">
        <v>1254</v>
      </c>
      <c r="C43" s="790" t="s">
        <v>2548</v>
      </c>
      <c r="D43" s="641" t="s">
        <v>4599</v>
      </c>
      <c r="E43" s="1847"/>
      <c r="F43" s="979"/>
    </row>
    <row r="44" spans="1:6" ht="14.25" customHeight="1" x14ac:dyDescent="0.2">
      <c r="A44" s="754">
        <v>30</v>
      </c>
      <c r="B44" s="640" t="s">
        <v>1328</v>
      </c>
      <c r="C44" s="790" t="s">
        <v>2548</v>
      </c>
      <c r="D44" s="756" t="s">
        <v>2363</v>
      </c>
      <c r="E44" s="1847"/>
      <c r="F44" s="979"/>
    </row>
    <row r="45" spans="1:6" ht="14.25" customHeight="1" x14ac:dyDescent="0.2">
      <c r="A45" s="754">
        <v>31</v>
      </c>
      <c r="B45" s="640" t="s">
        <v>4601</v>
      </c>
      <c r="C45" s="790" t="s">
        <v>3248</v>
      </c>
      <c r="D45" s="641" t="s">
        <v>4628</v>
      </c>
      <c r="E45" s="1824"/>
      <c r="F45" s="979"/>
    </row>
    <row r="46" spans="1:6" ht="14.25" customHeight="1" x14ac:dyDescent="0.2">
      <c r="A46" s="754">
        <v>32</v>
      </c>
      <c r="B46" s="640" t="s">
        <v>4623</v>
      </c>
      <c r="C46" s="790" t="s">
        <v>3248</v>
      </c>
      <c r="D46" s="756" t="s">
        <v>4630</v>
      </c>
      <c r="E46" s="1833">
        <v>8</v>
      </c>
      <c r="F46" s="979"/>
    </row>
    <row r="47" spans="1:6" ht="14.25" customHeight="1" x14ac:dyDescent="0.2">
      <c r="A47" s="767"/>
      <c r="B47" s="778" t="s">
        <v>4487</v>
      </c>
      <c r="C47" s="779"/>
      <c r="D47" s="770"/>
      <c r="E47" s="1848"/>
      <c r="F47" s="979"/>
    </row>
    <row r="48" spans="1:6" ht="14.25" customHeight="1" x14ac:dyDescent="0.2">
      <c r="A48" s="631"/>
      <c r="B48" s="771" t="s">
        <v>4488</v>
      </c>
      <c r="C48" s="911"/>
      <c r="D48" s="750"/>
      <c r="E48" s="1823"/>
      <c r="F48" s="979"/>
    </row>
    <row r="49" spans="1:6" ht="14.25" customHeight="1" x14ac:dyDescent="0.2">
      <c r="A49" s="634"/>
      <c r="B49" s="1849" t="s">
        <v>4431</v>
      </c>
      <c r="C49" s="1810"/>
      <c r="D49" s="753"/>
      <c r="E49" s="1823"/>
      <c r="F49" s="979"/>
    </row>
    <row r="50" spans="1:6" ht="14.25" customHeight="1" x14ac:dyDescent="0.2">
      <c r="A50" s="754">
        <v>33</v>
      </c>
      <c r="B50" s="640" t="s">
        <v>1347</v>
      </c>
      <c r="C50" s="790" t="s">
        <v>2548</v>
      </c>
      <c r="D50" s="756" t="s">
        <v>1250</v>
      </c>
      <c r="E50" s="1847"/>
      <c r="F50" s="979"/>
    </row>
    <row r="51" spans="1:6" ht="14.25" customHeight="1" x14ac:dyDescent="0.2">
      <c r="A51" s="754">
        <v>34</v>
      </c>
      <c r="B51" s="781" t="s">
        <v>1353</v>
      </c>
      <c r="C51" s="790" t="s">
        <v>2548</v>
      </c>
      <c r="D51" s="756" t="s">
        <v>1250</v>
      </c>
      <c r="E51" s="1847"/>
      <c r="F51" s="979"/>
    </row>
    <row r="52" spans="1:6" ht="14.25" customHeight="1" x14ac:dyDescent="0.2">
      <c r="A52" s="754">
        <v>35</v>
      </c>
      <c r="B52" s="781" t="s">
        <v>1355</v>
      </c>
      <c r="C52" s="790" t="s">
        <v>2548</v>
      </c>
      <c r="D52" s="756" t="s">
        <v>1250</v>
      </c>
      <c r="E52" s="1847"/>
      <c r="F52" s="979"/>
    </row>
    <row r="53" spans="1:6" ht="14.25" customHeight="1" x14ac:dyDescent="0.2">
      <c r="A53" s="754">
        <v>36</v>
      </c>
      <c r="B53" s="640" t="s">
        <v>2490</v>
      </c>
      <c r="C53" s="790" t="s">
        <v>2548</v>
      </c>
      <c r="D53" s="756" t="s">
        <v>1250</v>
      </c>
      <c r="E53" s="1847"/>
      <c r="F53" s="979"/>
    </row>
    <row r="54" spans="1:6" ht="14.25" customHeight="1" x14ac:dyDescent="0.2">
      <c r="A54" s="754">
        <v>37</v>
      </c>
      <c r="B54" s="781" t="s">
        <v>1352</v>
      </c>
      <c r="C54" s="790" t="s">
        <v>2548</v>
      </c>
      <c r="D54" s="756" t="s">
        <v>1250</v>
      </c>
      <c r="E54" s="1847"/>
      <c r="F54" s="979"/>
    </row>
    <row r="55" spans="1:6" ht="14.25" customHeight="1" x14ac:dyDescent="0.2">
      <c r="A55" s="754">
        <v>38</v>
      </c>
      <c r="B55" s="777" t="s">
        <v>2313</v>
      </c>
      <c r="C55" s="790" t="s">
        <v>2548</v>
      </c>
      <c r="D55" s="641" t="s">
        <v>1259</v>
      </c>
      <c r="E55" s="1850"/>
      <c r="F55" s="979"/>
    </row>
    <row r="56" spans="1:6" ht="14.25" customHeight="1" x14ac:dyDescent="0.2">
      <c r="A56" s="754">
        <v>39</v>
      </c>
      <c r="B56" s="640" t="s">
        <v>2310</v>
      </c>
      <c r="C56" s="790" t="s">
        <v>2548</v>
      </c>
      <c r="D56" s="641" t="s">
        <v>2331</v>
      </c>
      <c r="E56" s="1819">
        <v>7</v>
      </c>
      <c r="F56" s="979"/>
    </row>
    <row r="57" spans="1:6" ht="14.25" customHeight="1" x14ac:dyDescent="0.2">
      <c r="A57" s="758"/>
      <c r="B57" s="760" t="s">
        <v>4430</v>
      </c>
      <c r="C57" s="761"/>
      <c r="D57" s="762"/>
      <c r="E57" s="807"/>
      <c r="F57" s="979"/>
    </row>
    <row r="58" spans="1:6" ht="14.25" customHeight="1" x14ac:dyDescent="0.2">
      <c r="A58" s="754">
        <v>40</v>
      </c>
      <c r="B58" s="781" t="s">
        <v>2311</v>
      </c>
      <c r="C58" s="790" t="s">
        <v>2548</v>
      </c>
      <c r="D58" s="766" t="s">
        <v>2312</v>
      </c>
      <c r="E58" s="1851"/>
      <c r="F58" s="979"/>
    </row>
    <row r="59" spans="1:6" ht="14.25" customHeight="1" x14ac:dyDescent="0.2">
      <c r="A59" s="754">
        <v>41</v>
      </c>
      <c r="B59" s="781" t="s">
        <v>5153</v>
      </c>
      <c r="C59" s="790" t="s">
        <v>3248</v>
      </c>
      <c r="D59" s="863" t="s">
        <v>5222</v>
      </c>
      <c r="E59" s="746"/>
      <c r="F59" s="979"/>
    </row>
    <row r="60" spans="1:6" ht="14.25" customHeight="1" x14ac:dyDescent="0.2">
      <c r="A60" s="754">
        <v>42</v>
      </c>
      <c r="B60" s="781" t="s">
        <v>1311</v>
      </c>
      <c r="C60" s="790" t="s">
        <v>2548</v>
      </c>
      <c r="D60" s="863" t="s">
        <v>1259</v>
      </c>
      <c r="E60" s="1655">
        <v>3</v>
      </c>
      <c r="F60" s="979"/>
    </row>
    <row r="61" spans="1:6" ht="14.25" customHeight="1" x14ac:dyDescent="0.2">
      <c r="A61" s="758"/>
      <c r="B61" s="760" t="s">
        <v>695</v>
      </c>
      <c r="C61" s="761"/>
      <c r="D61" s="762"/>
      <c r="E61" s="807"/>
      <c r="F61" s="979"/>
    </row>
    <row r="62" spans="1:6" ht="14.25" customHeight="1" x14ac:dyDescent="0.2">
      <c r="A62" s="754">
        <v>43</v>
      </c>
      <c r="B62" s="781" t="s">
        <v>1349</v>
      </c>
      <c r="C62" s="790" t="s">
        <v>2548</v>
      </c>
      <c r="D62" s="641" t="s">
        <v>2364</v>
      </c>
      <c r="E62" s="1819">
        <v>1</v>
      </c>
      <c r="F62" s="979"/>
    </row>
    <row r="63" spans="1:6" s="913" customFormat="1" ht="14.25" customHeight="1" x14ac:dyDescent="0.25">
      <c r="A63" s="767"/>
      <c r="B63" s="768" t="s">
        <v>1881</v>
      </c>
      <c r="C63" s="769"/>
      <c r="D63" s="770"/>
      <c r="E63" s="1848"/>
      <c r="F63" s="979"/>
    </row>
    <row r="64" spans="1:6" s="913" customFormat="1" ht="14.25" customHeight="1" x14ac:dyDescent="0.25">
      <c r="A64" s="634"/>
      <c r="B64" s="635" t="s">
        <v>4432</v>
      </c>
      <c r="C64" s="752"/>
      <c r="D64" s="753"/>
      <c r="E64" s="1823"/>
      <c r="F64" s="979"/>
    </row>
    <row r="65" spans="1:6" ht="14.25" customHeight="1" x14ac:dyDescent="0.2">
      <c r="A65" s="754">
        <v>44</v>
      </c>
      <c r="B65" s="640" t="s">
        <v>1361</v>
      </c>
      <c r="C65" s="790" t="s">
        <v>2548</v>
      </c>
      <c r="D65" s="641" t="s">
        <v>2314</v>
      </c>
      <c r="E65" s="1852"/>
      <c r="F65" s="979"/>
    </row>
    <row r="66" spans="1:6" ht="14.25" customHeight="1" x14ac:dyDescent="0.2">
      <c r="A66" s="754">
        <v>45</v>
      </c>
      <c r="B66" s="640" t="s">
        <v>2315</v>
      </c>
      <c r="C66" s="790" t="s">
        <v>2548</v>
      </c>
      <c r="D66" s="641" t="s">
        <v>2314</v>
      </c>
      <c r="E66" s="1819">
        <v>2</v>
      </c>
      <c r="F66" s="979"/>
    </row>
    <row r="67" spans="1:6" ht="14.25" customHeight="1" x14ac:dyDescent="0.2">
      <c r="A67" s="767"/>
      <c r="B67" s="768" t="s">
        <v>4495</v>
      </c>
      <c r="C67" s="769"/>
      <c r="D67" s="1853"/>
      <c r="E67" s="807"/>
      <c r="F67" s="979"/>
    </row>
    <row r="68" spans="1:6" ht="14.25" customHeight="1" x14ac:dyDescent="0.2">
      <c r="A68" s="631"/>
      <c r="B68" s="748" t="s">
        <v>199</v>
      </c>
      <c r="C68" s="749"/>
      <c r="D68" s="750"/>
      <c r="E68" s="1823"/>
      <c r="F68" s="979"/>
    </row>
    <row r="69" spans="1:6" ht="14.25" customHeight="1" x14ac:dyDescent="0.2">
      <c r="A69" s="634"/>
      <c r="B69" s="1849" t="s">
        <v>4433</v>
      </c>
      <c r="C69" s="1810"/>
      <c r="D69" s="753"/>
      <c r="E69" s="1823"/>
      <c r="F69" s="979"/>
    </row>
    <row r="70" spans="1:6" ht="14.25" customHeight="1" x14ac:dyDescent="0.2">
      <c r="A70" s="754">
        <v>46</v>
      </c>
      <c r="B70" s="640" t="s">
        <v>1364</v>
      </c>
      <c r="C70" s="790" t="s">
        <v>2548</v>
      </c>
      <c r="D70" s="641" t="s">
        <v>2317</v>
      </c>
      <c r="E70" s="1854">
        <v>1</v>
      </c>
      <c r="F70" s="979"/>
    </row>
    <row r="71" spans="1:6" ht="14.25" customHeight="1" x14ac:dyDescent="0.2">
      <c r="A71" s="758"/>
      <c r="B71" s="1855" t="s">
        <v>4434</v>
      </c>
      <c r="C71" s="1856"/>
      <c r="D71" s="762"/>
      <c r="E71" s="1857"/>
      <c r="F71" s="979"/>
    </row>
    <row r="72" spans="1:6" ht="14.25" customHeight="1" x14ac:dyDescent="0.2">
      <c r="A72" s="754">
        <v>47</v>
      </c>
      <c r="B72" s="777" t="s">
        <v>1319</v>
      </c>
      <c r="C72" s="790" t="s">
        <v>2548</v>
      </c>
      <c r="D72" s="641" t="s">
        <v>1250</v>
      </c>
      <c r="E72" s="1819">
        <v>1</v>
      </c>
      <c r="F72" s="979"/>
    </row>
    <row r="73" spans="1:6" ht="14.25" customHeight="1" x14ac:dyDescent="0.2">
      <c r="A73" s="758"/>
      <c r="B73" s="760" t="s">
        <v>4424</v>
      </c>
      <c r="C73" s="761"/>
      <c r="D73" s="772"/>
      <c r="E73" s="1831"/>
      <c r="F73" s="979"/>
    </row>
    <row r="74" spans="1:6" ht="14.25" customHeight="1" x14ac:dyDescent="0.2">
      <c r="A74" s="754">
        <v>48</v>
      </c>
      <c r="B74" s="781" t="s">
        <v>1309</v>
      </c>
      <c r="C74" s="790" t="s">
        <v>2548</v>
      </c>
      <c r="D74" s="641" t="s">
        <v>1259</v>
      </c>
      <c r="E74" s="1832"/>
      <c r="F74" s="979"/>
    </row>
    <row r="75" spans="1:6" ht="14.25" customHeight="1" x14ac:dyDescent="0.2">
      <c r="A75" s="754">
        <v>16</v>
      </c>
      <c r="B75" s="781" t="s">
        <v>1312</v>
      </c>
      <c r="C75" s="790" t="s">
        <v>2548</v>
      </c>
      <c r="D75" s="766" t="s">
        <v>1313</v>
      </c>
      <c r="E75" s="1832"/>
      <c r="F75" s="979"/>
    </row>
    <row r="76" spans="1:6" ht="14.25" customHeight="1" x14ac:dyDescent="0.2">
      <c r="A76" s="754">
        <v>17</v>
      </c>
      <c r="B76" s="640" t="s">
        <v>2812</v>
      </c>
      <c r="C76" s="790" t="s">
        <v>2548</v>
      </c>
      <c r="D76" s="641" t="s">
        <v>1259</v>
      </c>
      <c r="E76" s="1832"/>
      <c r="F76" s="979"/>
    </row>
    <row r="77" spans="1:6" ht="14.25" customHeight="1" x14ac:dyDescent="0.2">
      <c r="A77" s="754">
        <v>18</v>
      </c>
      <c r="B77" s="777" t="s">
        <v>2564</v>
      </c>
      <c r="C77" s="790" t="s">
        <v>2548</v>
      </c>
      <c r="D77" s="1814" t="s">
        <v>1259</v>
      </c>
      <c r="E77" s="1904">
        <v>4</v>
      </c>
      <c r="F77" s="979"/>
    </row>
    <row r="78" spans="1:6" ht="14.25" customHeight="1" x14ac:dyDescent="0.2">
      <c r="A78" s="767"/>
      <c r="B78" s="1903"/>
      <c r="C78" s="1865"/>
      <c r="D78" s="1853"/>
      <c r="E78" s="807"/>
      <c r="F78" s="979"/>
    </row>
    <row r="79" spans="1:6" ht="14.25" customHeight="1" x14ac:dyDescent="0.2">
      <c r="A79" s="767"/>
      <c r="B79" s="768" t="s">
        <v>4492</v>
      </c>
      <c r="C79" s="769"/>
      <c r="D79" s="1853"/>
      <c r="E79" s="807"/>
      <c r="F79" s="979"/>
    </row>
    <row r="80" spans="1:6" ht="14.25" customHeight="1" x14ac:dyDescent="0.2">
      <c r="A80" s="634"/>
      <c r="B80" s="635" t="s">
        <v>4436</v>
      </c>
      <c r="C80" s="752"/>
      <c r="D80" s="1811"/>
      <c r="E80" s="1858"/>
      <c r="F80" s="979"/>
    </row>
    <row r="81" spans="1:7" ht="14.25" customHeight="1" x14ac:dyDescent="0.2">
      <c r="A81" s="1429">
        <v>48</v>
      </c>
      <c r="B81" s="1420" t="s">
        <v>1368</v>
      </c>
      <c r="C81" s="1411" t="s">
        <v>2548</v>
      </c>
      <c r="D81" s="1422" t="s">
        <v>1261</v>
      </c>
      <c r="E81" s="1412">
        <v>1</v>
      </c>
      <c r="F81" s="979"/>
    </row>
    <row r="82" spans="1:7" s="746" customFormat="1" ht="14.25" customHeight="1" x14ac:dyDescent="0.2">
      <c r="A82" s="631"/>
      <c r="B82" s="629" t="s">
        <v>5037</v>
      </c>
      <c r="C82" s="1794"/>
      <c r="D82" s="632"/>
      <c r="E82" s="806"/>
      <c r="F82" s="839"/>
    </row>
    <row r="83" spans="1:7" ht="14.25" customHeight="1" x14ac:dyDescent="0.2">
      <c r="A83" s="1429">
        <v>49</v>
      </c>
      <c r="B83" s="1420" t="s">
        <v>1265</v>
      </c>
      <c r="C83" s="1411" t="s">
        <v>2548</v>
      </c>
      <c r="D83" s="1422" t="s">
        <v>1266</v>
      </c>
      <c r="E83" s="1412">
        <v>1</v>
      </c>
      <c r="F83" s="979"/>
    </row>
    <row r="84" spans="1:7" ht="14.25" customHeight="1" x14ac:dyDescent="0.2">
      <c r="A84" s="631"/>
      <c r="B84" s="748" t="s">
        <v>1370</v>
      </c>
      <c r="C84" s="749"/>
      <c r="D84" s="1859"/>
      <c r="E84" s="749"/>
      <c r="F84" s="979"/>
    </row>
    <row r="85" spans="1:7" ht="14.25" customHeight="1" x14ac:dyDescent="0.2">
      <c r="A85" s="631"/>
      <c r="B85" s="748" t="s">
        <v>1373</v>
      </c>
      <c r="C85" s="749"/>
      <c r="D85" s="750"/>
      <c r="E85" s="1823"/>
      <c r="F85" s="979"/>
    </row>
    <row r="86" spans="1:7" ht="14.25" customHeight="1" x14ac:dyDescent="0.2">
      <c r="A86" s="634"/>
      <c r="B86" s="635" t="s">
        <v>1862</v>
      </c>
      <c r="C86" s="752"/>
      <c r="D86" s="753"/>
      <c r="E86" s="1823"/>
      <c r="F86" s="979"/>
    </row>
    <row r="87" spans="1:7" ht="14.25" customHeight="1" x14ac:dyDescent="0.2">
      <c r="A87" s="754">
        <v>50</v>
      </c>
      <c r="B87" s="640" t="s">
        <v>3249</v>
      </c>
      <c r="C87" s="790" t="s">
        <v>2548</v>
      </c>
      <c r="D87" s="641" t="s">
        <v>1277</v>
      </c>
      <c r="E87" s="1832"/>
      <c r="F87" s="979"/>
      <c r="G87" s="620">
        <v>1</v>
      </c>
    </row>
    <row r="88" spans="1:7" ht="14.25" customHeight="1" x14ac:dyDescent="0.2">
      <c r="A88" s="754">
        <v>51</v>
      </c>
      <c r="B88" s="640" t="s">
        <v>1422</v>
      </c>
      <c r="C88" s="790" t="s">
        <v>2548</v>
      </c>
      <c r="D88" s="766" t="s">
        <v>2330</v>
      </c>
      <c r="E88" s="1832"/>
      <c r="F88" s="979"/>
      <c r="G88" s="620">
        <v>2</v>
      </c>
    </row>
    <row r="89" spans="1:7" ht="14.25" customHeight="1" x14ac:dyDescent="0.2">
      <c r="A89" s="754">
        <v>52</v>
      </c>
      <c r="B89" s="640" t="s">
        <v>1410</v>
      </c>
      <c r="C89" s="790" t="s">
        <v>2547</v>
      </c>
      <c r="D89" s="641" t="s">
        <v>1217</v>
      </c>
      <c r="E89" s="1832"/>
      <c r="F89" s="979"/>
      <c r="G89" s="620">
        <v>3</v>
      </c>
    </row>
    <row r="90" spans="1:7" ht="14.25" customHeight="1" x14ac:dyDescent="0.2">
      <c r="A90" s="754">
        <v>53</v>
      </c>
      <c r="B90" s="640" t="s">
        <v>1413</v>
      </c>
      <c r="C90" s="789" t="s">
        <v>3248</v>
      </c>
      <c r="D90" s="766" t="s">
        <v>2330</v>
      </c>
      <c r="E90" s="1832"/>
      <c r="F90" s="979"/>
      <c r="G90" s="620">
        <v>4</v>
      </c>
    </row>
    <row r="91" spans="1:7" ht="14.25" customHeight="1" x14ac:dyDescent="0.2">
      <c r="A91" s="754">
        <v>54</v>
      </c>
      <c r="B91" s="1813" t="s">
        <v>1411</v>
      </c>
      <c r="C91" s="790" t="s">
        <v>3248</v>
      </c>
      <c r="D91" s="1860" t="s">
        <v>774</v>
      </c>
      <c r="E91" s="1847"/>
      <c r="F91" s="979"/>
      <c r="G91" s="620">
        <v>5</v>
      </c>
    </row>
    <row r="92" spans="1:7" ht="14.25" customHeight="1" x14ac:dyDescent="0.2">
      <c r="A92" s="754">
        <v>55</v>
      </c>
      <c r="B92" s="640" t="s">
        <v>2320</v>
      </c>
      <c r="C92" s="790" t="s">
        <v>3248</v>
      </c>
      <c r="D92" s="756" t="s">
        <v>2367</v>
      </c>
      <c r="E92" s="1847"/>
      <c r="F92" s="979"/>
      <c r="G92" s="620">
        <v>7</v>
      </c>
    </row>
    <row r="93" spans="1:7" ht="14.25" customHeight="1" x14ac:dyDescent="0.2">
      <c r="A93" s="754">
        <v>56</v>
      </c>
      <c r="B93" s="781" t="s">
        <v>1414</v>
      </c>
      <c r="C93" s="790" t="s">
        <v>3248</v>
      </c>
      <c r="D93" s="756" t="s">
        <v>2369</v>
      </c>
      <c r="E93" s="1847"/>
      <c r="F93" s="979"/>
      <c r="G93" s="620">
        <v>8</v>
      </c>
    </row>
    <row r="94" spans="1:7" ht="14.25" customHeight="1" x14ac:dyDescent="0.2">
      <c r="A94" s="754">
        <v>57</v>
      </c>
      <c r="B94" s="640" t="s">
        <v>1424</v>
      </c>
      <c r="C94" s="790" t="s">
        <v>3248</v>
      </c>
      <c r="D94" s="756" t="s">
        <v>1277</v>
      </c>
      <c r="E94" s="1847"/>
      <c r="F94" s="979"/>
      <c r="G94" s="620">
        <v>9</v>
      </c>
    </row>
    <row r="95" spans="1:7" ht="14.25" customHeight="1" x14ac:dyDescent="0.2">
      <c r="A95" s="754">
        <v>58</v>
      </c>
      <c r="B95" s="640" t="s">
        <v>1423</v>
      </c>
      <c r="C95" s="790" t="s">
        <v>3248</v>
      </c>
      <c r="D95" s="766" t="s">
        <v>1343</v>
      </c>
      <c r="E95" s="1832"/>
      <c r="F95" s="979"/>
      <c r="G95" s="620">
        <v>10</v>
      </c>
    </row>
    <row r="96" spans="1:7" ht="14.25" customHeight="1" x14ac:dyDescent="0.2">
      <c r="A96" s="754">
        <v>59</v>
      </c>
      <c r="B96" s="1813" t="s">
        <v>1426</v>
      </c>
      <c r="C96" s="790" t="s">
        <v>3248</v>
      </c>
      <c r="D96" s="1861" t="s">
        <v>1343</v>
      </c>
      <c r="E96" s="1832"/>
      <c r="F96" s="979"/>
      <c r="G96" s="620">
        <v>11</v>
      </c>
    </row>
    <row r="97" spans="1:7" ht="14.25" customHeight="1" x14ac:dyDescent="0.2">
      <c r="A97" s="754">
        <v>60</v>
      </c>
      <c r="B97" s="1813" t="s">
        <v>1411</v>
      </c>
      <c r="C97" s="790" t="s">
        <v>3248</v>
      </c>
      <c r="D97" s="1861" t="s">
        <v>1217</v>
      </c>
      <c r="E97" s="1832"/>
      <c r="F97" s="979"/>
      <c r="G97" s="620">
        <v>12</v>
      </c>
    </row>
    <row r="98" spans="1:7" ht="14.25" customHeight="1" x14ac:dyDescent="0.2">
      <c r="A98" s="754">
        <v>61</v>
      </c>
      <c r="B98" s="640" t="s">
        <v>2714</v>
      </c>
      <c r="C98" s="790" t="s">
        <v>3248</v>
      </c>
      <c r="D98" s="641" t="s">
        <v>774</v>
      </c>
      <c r="E98" s="1832"/>
      <c r="F98" s="979"/>
      <c r="G98" s="620">
        <v>13</v>
      </c>
    </row>
    <row r="99" spans="1:7" ht="14.25" customHeight="1" x14ac:dyDescent="0.2">
      <c r="A99" s="754">
        <v>62</v>
      </c>
      <c r="B99" s="640" t="s">
        <v>2713</v>
      </c>
      <c r="C99" s="790" t="s">
        <v>3248</v>
      </c>
      <c r="D99" s="641" t="s">
        <v>774</v>
      </c>
      <c r="E99" s="1832"/>
      <c r="F99" s="979"/>
      <c r="G99" s="620">
        <v>14</v>
      </c>
    </row>
    <row r="100" spans="1:7" ht="14.25" customHeight="1" x14ac:dyDescent="0.2">
      <c r="A100" s="754">
        <v>63</v>
      </c>
      <c r="B100" s="640" t="s">
        <v>2715</v>
      </c>
      <c r="C100" s="790" t="s">
        <v>3248</v>
      </c>
      <c r="D100" s="641" t="s">
        <v>774</v>
      </c>
      <c r="E100" s="1832"/>
      <c r="F100" s="979"/>
      <c r="G100" s="620">
        <v>15</v>
      </c>
    </row>
    <row r="101" spans="1:7" ht="14.25" customHeight="1" x14ac:dyDescent="0.2">
      <c r="A101" s="754">
        <v>64</v>
      </c>
      <c r="B101" s="640" t="s">
        <v>2716</v>
      </c>
      <c r="C101" s="790" t="s">
        <v>3248</v>
      </c>
      <c r="D101" s="641" t="s">
        <v>774</v>
      </c>
      <c r="E101" s="1832"/>
      <c r="F101" s="979"/>
      <c r="G101" s="620">
        <v>16</v>
      </c>
    </row>
    <row r="102" spans="1:7" ht="14.25" customHeight="1" x14ac:dyDescent="0.2">
      <c r="A102" s="754">
        <v>65</v>
      </c>
      <c r="B102" s="640" t="s">
        <v>2717</v>
      </c>
      <c r="C102" s="790" t="s">
        <v>3248</v>
      </c>
      <c r="D102" s="641" t="s">
        <v>1277</v>
      </c>
      <c r="E102" s="1832"/>
      <c r="F102" s="979"/>
      <c r="G102" s="620">
        <v>17</v>
      </c>
    </row>
    <row r="103" spans="1:7" ht="14.25" customHeight="1" x14ac:dyDescent="0.2">
      <c r="A103" s="754">
        <v>66</v>
      </c>
      <c r="B103" s="640" t="s">
        <v>2712</v>
      </c>
      <c r="C103" s="790" t="s">
        <v>3248</v>
      </c>
      <c r="D103" s="641" t="s">
        <v>774</v>
      </c>
      <c r="E103" s="1850"/>
      <c r="F103" s="979"/>
      <c r="G103" s="620">
        <v>18</v>
      </c>
    </row>
    <row r="104" spans="1:7" ht="14.25" customHeight="1" x14ac:dyDescent="0.2">
      <c r="A104" s="754">
        <v>67</v>
      </c>
      <c r="B104" s="640" t="s">
        <v>2711</v>
      </c>
      <c r="C104" s="790" t="s">
        <v>3248</v>
      </c>
      <c r="D104" s="641" t="s">
        <v>1202</v>
      </c>
      <c r="E104" s="1862"/>
      <c r="F104" s="979"/>
      <c r="G104" s="620">
        <v>19</v>
      </c>
    </row>
    <row r="105" spans="1:7" ht="14.25" customHeight="1" x14ac:dyDescent="0.2">
      <c r="A105" s="754">
        <v>68</v>
      </c>
      <c r="B105" s="640" t="s">
        <v>5146</v>
      </c>
      <c r="C105" s="790" t="s">
        <v>3248</v>
      </c>
      <c r="D105" s="641" t="s">
        <v>1202</v>
      </c>
      <c r="E105" s="1819">
        <v>19</v>
      </c>
      <c r="F105" s="979"/>
      <c r="G105" s="620">
        <v>20</v>
      </c>
    </row>
    <row r="106" spans="1:7" ht="14.25" customHeight="1" x14ac:dyDescent="0.2">
      <c r="A106" s="758"/>
      <c r="B106" s="760" t="s">
        <v>4437</v>
      </c>
      <c r="C106" s="761"/>
      <c r="D106" s="762"/>
      <c r="E106" s="807"/>
      <c r="F106" s="979"/>
    </row>
    <row r="107" spans="1:7" ht="14.25" customHeight="1" x14ac:dyDescent="0.2">
      <c r="A107" s="754">
        <v>69</v>
      </c>
      <c r="B107" s="640" t="s">
        <v>1421</v>
      </c>
      <c r="C107" s="790" t="s">
        <v>2548</v>
      </c>
      <c r="D107" s="641" t="s">
        <v>2323</v>
      </c>
      <c r="E107" s="1832"/>
      <c r="F107" s="979"/>
    </row>
    <row r="108" spans="1:7" ht="14.25" customHeight="1" x14ac:dyDescent="0.2">
      <c r="A108" s="754">
        <v>70</v>
      </c>
      <c r="B108" s="640" t="s">
        <v>1419</v>
      </c>
      <c r="C108" s="790" t="s">
        <v>2548</v>
      </c>
      <c r="D108" s="756" t="s">
        <v>2371</v>
      </c>
      <c r="E108" s="1847"/>
      <c r="F108" s="979"/>
    </row>
    <row r="109" spans="1:7" ht="14.25" customHeight="1" x14ac:dyDescent="0.2">
      <c r="A109" s="754">
        <v>71</v>
      </c>
      <c r="B109" s="640" t="s">
        <v>1415</v>
      </c>
      <c r="C109" s="790" t="s">
        <v>3248</v>
      </c>
      <c r="D109" s="641" t="s">
        <v>1343</v>
      </c>
      <c r="E109" s="1850"/>
      <c r="F109" s="979"/>
    </row>
    <row r="110" spans="1:7" ht="14.25" customHeight="1" x14ac:dyDescent="0.2">
      <c r="A110" s="754">
        <v>72</v>
      </c>
      <c r="B110" s="640" t="s">
        <v>1860</v>
      </c>
      <c r="C110" s="790" t="s">
        <v>3248</v>
      </c>
      <c r="D110" s="641" t="s">
        <v>1217</v>
      </c>
      <c r="E110" s="1862"/>
      <c r="F110" s="979"/>
    </row>
    <row r="111" spans="1:7" ht="14.25" customHeight="1" x14ac:dyDescent="0.2">
      <c r="A111" s="754">
        <v>73</v>
      </c>
      <c r="B111" s="640" t="s">
        <v>5161</v>
      </c>
      <c r="C111" s="790" t="s">
        <v>3248</v>
      </c>
      <c r="D111" s="641" t="s">
        <v>1202</v>
      </c>
      <c r="E111" s="1819">
        <v>5</v>
      </c>
      <c r="F111" s="979"/>
    </row>
    <row r="112" spans="1:7" ht="14.25" customHeight="1" x14ac:dyDescent="0.2">
      <c r="A112" s="758"/>
      <c r="B112" s="760" t="s">
        <v>4438</v>
      </c>
      <c r="C112" s="761"/>
      <c r="D112" s="762"/>
      <c r="E112" s="807"/>
      <c r="F112" s="979"/>
    </row>
    <row r="113" spans="1:6" ht="14.25" customHeight="1" x14ac:dyDescent="0.2">
      <c r="A113" s="754">
        <v>74</v>
      </c>
      <c r="B113" s="640" t="s">
        <v>2321</v>
      </c>
      <c r="C113" s="790" t="s">
        <v>2548</v>
      </c>
      <c r="D113" s="641" t="s">
        <v>2322</v>
      </c>
      <c r="E113" s="1850"/>
      <c r="F113" s="979"/>
    </row>
    <row r="114" spans="1:6" ht="14.25" customHeight="1" x14ac:dyDescent="0.2">
      <c r="A114" s="754">
        <v>75</v>
      </c>
      <c r="B114" s="640" t="s">
        <v>1417</v>
      </c>
      <c r="C114" s="790" t="s">
        <v>2548</v>
      </c>
      <c r="D114" s="756" t="s">
        <v>2370</v>
      </c>
      <c r="E114" s="1863"/>
      <c r="F114" s="979"/>
    </row>
    <row r="115" spans="1:6" ht="14.25" customHeight="1" x14ac:dyDescent="0.2">
      <c r="A115" s="754">
        <v>76</v>
      </c>
      <c r="B115" s="640" t="s">
        <v>5154</v>
      </c>
      <c r="C115" s="790" t="s">
        <v>3248</v>
      </c>
      <c r="D115" s="756" t="s">
        <v>1584</v>
      </c>
      <c r="E115" s="1833">
        <v>3</v>
      </c>
      <c r="F115" s="979"/>
    </row>
    <row r="116" spans="1:6" ht="14.25" customHeight="1" x14ac:dyDescent="0.2">
      <c r="A116" s="767"/>
      <c r="B116" s="1864" t="s">
        <v>549</v>
      </c>
      <c r="C116" s="1865"/>
      <c r="D116" s="1866"/>
      <c r="E116" s="1831"/>
      <c r="F116" s="979"/>
    </row>
    <row r="117" spans="1:6" ht="14.25" customHeight="1" x14ac:dyDescent="0.2">
      <c r="A117" s="862">
        <v>77</v>
      </c>
      <c r="B117" s="907" t="s">
        <v>5338</v>
      </c>
      <c r="C117" s="906" t="s">
        <v>3248</v>
      </c>
      <c r="D117" s="1758" t="s">
        <v>5343</v>
      </c>
      <c r="E117" s="1831">
        <v>1</v>
      </c>
      <c r="F117" s="979"/>
    </row>
    <row r="118" spans="1:6" ht="14.25" customHeight="1" x14ac:dyDescent="0.2">
      <c r="A118" s="767"/>
      <c r="B118" s="768" t="s">
        <v>2325</v>
      </c>
      <c r="C118" s="769"/>
      <c r="D118" s="770"/>
      <c r="E118" s="1848"/>
      <c r="F118" s="979"/>
    </row>
    <row r="119" spans="1:6" ht="14.25" customHeight="1" x14ac:dyDescent="0.2">
      <c r="A119" s="634"/>
      <c r="B119" s="635" t="s">
        <v>549</v>
      </c>
      <c r="C119" s="752"/>
      <c r="D119" s="753"/>
      <c r="E119" s="1823"/>
      <c r="F119" s="979"/>
    </row>
    <row r="120" spans="1:6" ht="14.25" customHeight="1" x14ac:dyDescent="0.2">
      <c r="A120" s="754">
        <v>78</v>
      </c>
      <c r="B120" s="640" t="s">
        <v>1863</v>
      </c>
      <c r="C120" s="790" t="s">
        <v>3248</v>
      </c>
      <c r="D120" s="756" t="s">
        <v>2356</v>
      </c>
      <c r="E120" s="1867"/>
      <c r="F120" s="979"/>
    </row>
    <row r="121" spans="1:6" ht="14.25" customHeight="1" x14ac:dyDescent="0.2">
      <c r="A121" s="754">
        <v>79</v>
      </c>
      <c r="B121" s="1813" t="s">
        <v>4648</v>
      </c>
      <c r="C121" s="790" t="s">
        <v>2548</v>
      </c>
      <c r="D121" s="1860" t="s">
        <v>4649</v>
      </c>
      <c r="E121" s="1863"/>
      <c r="F121" s="979"/>
    </row>
    <row r="122" spans="1:6" ht="14.25" customHeight="1" x14ac:dyDescent="0.2">
      <c r="A122" s="754">
        <v>80</v>
      </c>
      <c r="B122" s="1813" t="s">
        <v>5155</v>
      </c>
      <c r="C122" s="790" t="s">
        <v>3248</v>
      </c>
      <c r="D122" s="1860" t="s">
        <v>5219</v>
      </c>
      <c r="E122" s="1833">
        <v>3</v>
      </c>
      <c r="F122" s="979"/>
    </row>
    <row r="123" spans="1:6" ht="14.25" customHeight="1" x14ac:dyDescent="0.2">
      <c r="A123" s="631"/>
      <c r="B123" s="748" t="s">
        <v>1475</v>
      </c>
      <c r="C123" s="749"/>
      <c r="D123" s="750"/>
      <c r="E123" s="1823"/>
      <c r="F123" s="979"/>
    </row>
    <row r="124" spans="1:6" ht="14.25" customHeight="1" x14ac:dyDescent="0.2">
      <c r="A124" s="631"/>
      <c r="B124" s="771" t="s">
        <v>1479</v>
      </c>
      <c r="C124" s="911"/>
      <c r="D124" s="750"/>
      <c r="E124" s="1823"/>
      <c r="F124" s="979"/>
    </row>
    <row r="125" spans="1:6" ht="14.25" customHeight="1" x14ac:dyDescent="0.2">
      <c r="A125" s="634"/>
      <c r="B125" s="635" t="s">
        <v>4441</v>
      </c>
      <c r="C125" s="752"/>
      <c r="D125" s="753"/>
      <c r="E125" s="1823"/>
      <c r="F125" s="979"/>
    </row>
    <row r="126" spans="1:6" ht="14.25" customHeight="1" x14ac:dyDescent="0.2">
      <c r="A126" s="754">
        <v>81</v>
      </c>
      <c r="B126" s="640" t="s">
        <v>2332</v>
      </c>
      <c r="C126" s="790" t="s">
        <v>2548</v>
      </c>
      <c r="D126" s="756" t="s">
        <v>2351</v>
      </c>
      <c r="E126" s="1847"/>
      <c r="F126" s="979"/>
    </row>
    <row r="127" spans="1:6" ht="14.25" customHeight="1" x14ac:dyDescent="0.2">
      <c r="A127" s="754">
        <v>82</v>
      </c>
      <c r="B127" s="640" t="s">
        <v>5503</v>
      </c>
      <c r="C127" s="790" t="s">
        <v>2548</v>
      </c>
      <c r="D127" s="641" t="s">
        <v>5467</v>
      </c>
      <c r="E127" s="1862"/>
      <c r="F127" s="979"/>
    </row>
    <row r="128" spans="1:6" ht="14.25" customHeight="1" x14ac:dyDescent="0.2">
      <c r="A128" s="754">
        <v>83</v>
      </c>
      <c r="B128" s="640" t="s">
        <v>5156</v>
      </c>
      <c r="C128" s="790" t="s">
        <v>3248</v>
      </c>
      <c r="D128" s="641" t="s">
        <v>1494</v>
      </c>
      <c r="E128" s="1854">
        <v>3</v>
      </c>
      <c r="F128" s="979"/>
    </row>
    <row r="129" spans="1:7" ht="14.25" customHeight="1" x14ac:dyDescent="0.2">
      <c r="A129" s="759"/>
      <c r="B129" s="1868" t="s">
        <v>4440</v>
      </c>
      <c r="C129" s="1856"/>
      <c r="D129" s="1869"/>
      <c r="E129" s="806"/>
      <c r="F129" s="979"/>
    </row>
    <row r="130" spans="1:7" ht="14.25" customHeight="1" x14ac:dyDescent="0.2">
      <c r="A130" s="754">
        <v>84</v>
      </c>
      <c r="B130" s="781" t="s">
        <v>5368</v>
      </c>
      <c r="C130" s="790" t="s">
        <v>2548</v>
      </c>
      <c r="D130" s="766" t="s">
        <v>1494</v>
      </c>
      <c r="E130" s="1832"/>
      <c r="F130" s="979"/>
      <c r="G130" s="620">
        <v>1</v>
      </c>
    </row>
    <row r="131" spans="1:7" ht="14.25" customHeight="1" x14ac:dyDescent="0.2">
      <c r="A131" s="754">
        <v>85</v>
      </c>
      <c r="B131" s="777" t="s">
        <v>1542</v>
      </c>
      <c r="C131" s="790" t="s">
        <v>2548</v>
      </c>
      <c r="D131" s="641" t="s">
        <v>1277</v>
      </c>
      <c r="E131" s="1832"/>
      <c r="F131" s="979"/>
      <c r="G131" s="620">
        <v>2</v>
      </c>
    </row>
    <row r="132" spans="1:7" ht="14.25" customHeight="1" x14ac:dyDescent="0.2">
      <c r="A132" s="754">
        <v>86</v>
      </c>
      <c r="B132" s="640" t="s">
        <v>1543</v>
      </c>
      <c r="C132" s="790" t="s">
        <v>3248</v>
      </c>
      <c r="D132" s="641" t="s">
        <v>1277</v>
      </c>
      <c r="E132" s="1832"/>
      <c r="F132" s="979"/>
      <c r="G132" s="620">
        <v>3</v>
      </c>
    </row>
    <row r="133" spans="1:7" ht="14.25" customHeight="1" x14ac:dyDescent="0.2">
      <c r="A133" s="754">
        <v>87</v>
      </c>
      <c r="B133" s="1870" t="s">
        <v>4611</v>
      </c>
      <c r="C133" s="790" t="s">
        <v>3248</v>
      </c>
      <c r="D133" s="641" t="s">
        <v>2367</v>
      </c>
      <c r="E133" s="1832"/>
      <c r="F133" s="979"/>
      <c r="G133" s="620">
        <v>4</v>
      </c>
    </row>
    <row r="134" spans="1:7" ht="14.25" customHeight="1" x14ac:dyDescent="0.2">
      <c r="A134" s="754">
        <v>88</v>
      </c>
      <c r="B134" s="1870" t="s">
        <v>4604</v>
      </c>
      <c r="C134" s="790" t="s">
        <v>3248</v>
      </c>
      <c r="D134" s="641" t="s">
        <v>2359</v>
      </c>
      <c r="E134" s="1832"/>
      <c r="F134" s="979"/>
      <c r="G134" s="620">
        <v>5</v>
      </c>
    </row>
    <row r="135" spans="1:7" ht="14.25" customHeight="1" x14ac:dyDescent="0.2">
      <c r="A135" s="754">
        <v>89</v>
      </c>
      <c r="B135" s="1813" t="s">
        <v>2345</v>
      </c>
      <c r="C135" s="790" t="s">
        <v>3248</v>
      </c>
      <c r="D135" s="641" t="s">
        <v>1313</v>
      </c>
      <c r="E135" s="1847"/>
      <c r="F135" s="979"/>
      <c r="G135" s="620">
        <v>6</v>
      </c>
    </row>
    <row r="136" spans="1:7" ht="14.25" customHeight="1" x14ac:dyDescent="0.2">
      <c r="A136" s="754">
        <v>90</v>
      </c>
      <c r="B136" s="640" t="s">
        <v>1539</v>
      </c>
      <c r="C136" s="790" t="s">
        <v>2548</v>
      </c>
      <c r="D136" s="641" t="s">
        <v>1277</v>
      </c>
      <c r="E136" s="1852"/>
      <c r="F136" s="979"/>
      <c r="G136" s="620">
        <v>7</v>
      </c>
    </row>
    <row r="137" spans="1:7" ht="14.25" customHeight="1" x14ac:dyDescent="0.2">
      <c r="A137" s="754">
        <v>91</v>
      </c>
      <c r="B137" s="640" t="s">
        <v>1540</v>
      </c>
      <c r="C137" s="790" t="s">
        <v>2548</v>
      </c>
      <c r="D137" s="641" t="s">
        <v>2372</v>
      </c>
      <c r="E137" s="1819">
        <v>8</v>
      </c>
      <c r="F137" s="979"/>
      <c r="G137" s="620">
        <v>8</v>
      </c>
    </row>
    <row r="138" spans="1:7" ht="14.25" customHeight="1" x14ac:dyDescent="0.2">
      <c r="A138" s="767"/>
      <c r="B138" s="778" t="s">
        <v>1545</v>
      </c>
      <c r="C138" s="779"/>
      <c r="D138" s="770"/>
      <c r="E138" s="1848"/>
      <c r="F138" s="979"/>
    </row>
    <row r="139" spans="1:7" ht="14.25" customHeight="1" x14ac:dyDescent="0.2">
      <c r="A139" s="634"/>
      <c r="B139" s="635" t="s">
        <v>4441</v>
      </c>
      <c r="C139" s="752"/>
      <c r="D139" s="753"/>
      <c r="E139" s="1823"/>
      <c r="F139" s="979"/>
    </row>
    <row r="140" spans="1:7" ht="14.25" customHeight="1" x14ac:dyDescent="0.2">
      <c r="A140" s="754">
        <v>92</v>
      </c>
      <c r="B140" s="640" t="s">
        <v>5223</v>
      </c>
      <c r="C140" s="790" t="s">
        <v>3248</v>
      </c>
      <c r="D140" s="641" t="s">
        <v>5499</v>
      </c>
      <c r="E140" s="1819">
        <v>1</v>
      </c>
      <c r="F140" s="979"/>
    </row>
    <row r="141" spans="1:7" ht="14.25" customHeight="1" x14ac:dyDescent="0.2">
      <c r="A141" s="767"/>
      <c r="B141" s="768" t="s">
        <v>1575</v>
      </c>
      <c r="C141" s="769"/>
      <c r="D141" s="770"/>
      <c r="E141" s="1848"/>
      <c r="F141" s="620"/>
    </row>
    <row r="142" spans="1:7" ht="14.25" customHeight="1" x14ac:dyDescent="0.2">
      <c r="A142" s="631"/>
      <c r="B142" s="771" t="s">
        <v>2337</v>
      </c>
      <c r="C142" s="911"/>
      <c r="D142" s="750"/>
      <c r="E142" s="1823"/>
      <c r="F142" s="620"/>
    </row>
    <row r="143" spans="1:7" ht="14.25" customHeight="1" x14ac:dyDescent="0.2">
      <c r="A143" s="634"/>
      <c r="B143" s="635" t="s">
        <v>549</v>
      </c>
      <c r="C143" s="752"/>
      <c r="D143" s="753"/>
      <c r="E143" s="1823"/>
      <c r="F143" s="620"/>
    </row>
    <row r="144" spans="1:7" ht="14.25" customHeight="1" x14ac:dyDescent="0.2">
      <c r="A144" s="754">
        <v>93</v>
      </c>
      <c r="B144" s="640" t="s">
        <v>1576</v>
      </c>
      <c r="C144" s="790" t="s">
        <v>2547</v>
      </c>
      <c r="D144" s="641" t="s">
        <v>1277</v>
      </c>
      <c r="E144" s="1832"/>
      <c r="F144" s="620"/>
    </row>
    <row r="145" spans="1:6" ht="14.25" customHeight="1" x14ac:dyDescent="0.2">
      <c r="A145" s="754">
        <v>94</v>
      </c>
      <c r="B145" s="640" t="s">
        <v>1577</v>
      </c>
      <c r="C145" s="790" t="s">
        <v>2548</v>
      </c>
      <c r="D145" s="641" t="s">
        <v>2338</v>
      </c>
      <c r="E145" s="1850"/>
      <c r="F145" s="633"/>
    </row>
    <row r="146" spans="1:6" ht="14.25" customHeight="1" x14ac:dyDescent="0.2">
      <c r="A146" s="754">
        <v>95</v>
      </c>
      <c r="B146" s="640" t="s">
        <v>1327</v>
      </c>
      <c r="C146" s="790" t="s">
        <v>2548</v>
      </c>
      <c r="D146" s="756" t="s">
        <v>774</v>
      </c>
      <c r="E146" s="1871"/>
      <c r="F146" s="746"/>
    </row>
    <row r="147" spans="1:6" ht="14.25" customHeight="1" x14ac:dyDescent="0.2">
      <c r="A147" s="754">
        <v>96</v>
      </c>
      <c r="B147" s="640" t="s">
        <v>1590</v>
      </c>
      <c r="C147" s="790" t="s">
        <v>2548</v>
      </c>
      <c r="D147" s="641" t="s">
        <v>1277</v>
      </c>
      <c r="E147" s="1832"/>
      <c r="F147" s="633"/>
    </row>
    <row r="148" spans="1:6" ht="14.25" customHeight="1" x14ac:dyDescent="0.2">
      <c r="A148" s="754">
        <v>97</v>
      </c>
      <c r="B148" s="1872" t="s">
        <v>5220</v>
      </c>
      <c r="C148" s="906" t="s">
        <v>3248</v>
      </c>
      <c r="D148" s="863" t="s">
        <v>1202</v>
      </c>
      <c r="E148" s="806"/>
      <c r="F148" s="979"/>
    </row>
    <row r="149" spans="1:6" ht="14.25" customHeight="1" x14ac:dyDescent="0.2">
      <c r="A149" s="754">
        <v>98</v>
      </c>
      <c r="B149" s="640" t="s">
        <v>5162</v>
      </c>
      <c r="C149" s="790" t="s">
        <v>3248</v>
      </c>
      <c r="D149" s="641" t="s">
        <v>1202</v>
      </c>
      <c r="E149" s="1819">
        <v>6</v>
      </c>
      <c r="F149" s="991"/>
    </row>
    <row r="152" spans="1:6" x14ac:dyDescent="0.2">
      <c r="B152" s="648" t="s">
        <v>4844</v>
      </c>
    </row>
    <row r="153" spans="1:6" x14ac:dyDescent="0.2">
      <c r="B153" s="651" t="s">
        <v>2575</v>
      </c>
      <c r="C153" s="651">
        <f>COUNTIF($C$5:$C$149,"BLUD")</f>
        <v>60</v>
      </c>
    </row>
    <row r="154" spans="1:6" x14ac:dyDescent="0.2">
      <c r="B154" s="651" t="s">
        <v>4845</v>
      </c>
      <c r="C154" s="651">
        <f>COUNTIF($C$5:$C$149,"UPAH HARIAN")</f>
        <v>36</v>
      </c>
    </row>
    <row r="155" spans="1:6" x14ac:dyDescent="0.2">
      <c r="B155" s="651" t="s">
        <v>2576</v>
      </c>
      <c r="C155" s="651">
        <f>COUNTIF($C$5:$C$149,"HARLEP")</f>
        <v>2</v>
      </c>
    </row>
    <row r="156" spans="1:6" x14ac:dyDescent="0.2">
      <c r="B156" s="652" t="s">
        <v>2193</v>
      </c>
      <c r="C156" s="651">
        <f>SUM(C153:C155)</f>
        <v>98</v>
      </c>
    </row>
    <row r="159" spans="1:6" s="746" customFormat="1" x14ac:dyDescent="0.2">
      <c r="A159" s="8"/>
      <c r="B159" s="642"/>
      <c r="C159" s="643"/>
      <c r="D159" s="633"/>
    </row>
    <row r="160" spans="1:6" s="746" customFormat="1" x14ac:dyDescent="0.2">
      <c r="A160" s="8"/>
      <c r="B160" s="642"/>
      <c r="C160" s="643"/>
      <c r="D160" s="633"/>
    </row>
    <row r="161" spans="1:6" s="746" customFormat="1" x14ac:dyDescent="0.2">
      <c r="A161" s="8"/>
      <c r="B161" s="691"/>
      <c r="C161" s="691"/>
      <c r="D161" s="633"/>
    </row>
    <row r="162" spans="1:6" s="746" customFormat="1" x14ac:dyDescent="0.2">
      <c r="A162" s="8"/>
      <c r="B162" s="691"/>
      <c r="C162" s="691"/>
      <c r="D162" s="633"/>
    </row>
    <row r="163" spans="1:6" s="746" customFormat="1" x14ac:dyDescent="0.2">
      <c r="A163" s="8"/>
      <c r="B163" s="691"/>
      <c r="C163" s="691"/>
      <c r="D163" s="633"/>
    </row>
    <row r="164" spans="1:6" s="746" customFormat="1" x14ac:dyDescent="0.2">
      <c r="A164" s="8"/>
      <c r="B164" s="691"/>
      <c r="C164" s="691"/>
      <c r="D164" s="633"/>
    </row>
    <row r="165" spans="1:6" s="746" customFormat="1" x14ac:dyDescent="0.2">
      <c r="A165" s="8"/>
      <c r="B165" s="679"/>
      <c r="C165" s="88"/>
      <c r="D165" s="642"/>
      <c r="E165" s="643"/>
      <c r="F165" s="633"/>
    </row>
    <row r="166" spans="1:6" s="746" customFormat="1" x14ac:dyDescent="0.2">
      <c r="A166" s="8"/>
      <c r="B166" s="8"/>
      <c r="C166" s="88"/>
      <c r="D166" s="642"/>
      <c r="E166" s="643"/>
      <c r="F166" s="633"/>
    </row>
    <row r="167" spans="1:6" s="746" customFormat="1" x14ac:dyDescent="0.2">
      <c r="A167" s="8"/>
      <c r="B167" s="8"/>
      <c r="C167" s="88"/>
      <c r="D167" s="642"/>
      <c r="E167" s="643"/>
      <c r="F167" s="633"/>
    </row>
    <row r="168" spans="1:6" s="746" customFormat="1" ht="14.25" customHeight="1" x14ac:dyDescent="0.2">
      <c r="A168" s="644"/>
      <c r="B168" s="809"/>
      <c r="C168" s="643"/>
      <c r="D168" s="645"/>
      <c r="E168" s="646"/>
      <c r="F168" s="839"/>
    </row>
    <row r="169" spans="1:6" s="746" customFormat="1" ht="14.25" customHeight="1" x14ac:dyDescent="0.2">
      <c r="A169" s="644"/>
      <c r="B169" s="836"/>
      <c r="C169" s="88"/>
      <c r="D169" s="837"/>
      <c r="E169" s="838"/>
      <c r="F169" s="839"/>
    </row>
  </sheetData>
  <mergeCells count="1">
    <mergeCell ref="A1:E1"/>
  </mergeCells>
  <printOptions horizontalCentered="1"/>
  <pageMargins left="0" right="0" top="0.5" bottom="0.4" header="0.23" footer="0.3"/>
  <pageSetup paperSize="258" scale="7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E61"/>
  <sheetViews>
    <sheetView zoomScale="90" zoomScaleNormal="90" zoomScaleSheetLayoutView="80" workbookViewId="0">
      <selection activeCell="G10" sqref="G10"/>
    </sheetView>
  </sheetViews>
  <sheetFormatPr defaultRowHeight="14.25" x14ac:dyDescent="0.2"/>
  <cols>
    <col min="1" max="1" width="7.7109375" style="1" customWidth="1"/>
    <col min="2" max="2" width="60.7109375" style="1" customWidth="1"/>
    <col min="3" max="3" width="11.7109375" style="218" customWidth="1"/>
    <col min="4" max="4" width="9.140625" style="1"/>
    <col min="5" max="5" width="11.7109375" style="218" hidden="1" customWidth="1"/>
    <col min="6" max="16384" width="9.140625" style="1"/>
  </cols>
  <sheetData>
    <row r="1" spans="1:5" ht="15" x14ac:dyDescent="0.2">
      <c r="A1" s="2012" t="s">
        <v>5476</v>
      </c>
      <c r="B1" s="2012"/>
      <c r="C1" s="2012"/>
      <c r="E1" s="1"/>
    </row>
    <row r="3" spans="1:5" x14ac:dyDescent="0.2">
      <c r="A3" s="1611" t="s">
        <v>1235</v>
      </c>
      <c r="B3" s="1404" t="s">
        <v>4493</v>
      </c>
      <c r="C3" s="1599" t="s">
        <v>2194</v>
      </c>
      <c r="E3" s="1405" t="s">
        <v>4964</v>
      </c>
    </row>
    <row r="4" spans="1:5" x14ac:dyDescent="0.2">
      <c r="A4" s="1403" t="s">
        <v>34</v>
      </c>
      <c r="B4" s="1610" t="s">
        <v>1867</v>
      </c>
      <c r="C4" s="1599"/>
      <c r="E4" s="1405"/>
    </row>
    <row r="5" spans="1:5" x14ac:dyDescent="0.2">
      <c r="A5" s="432"/>
      <c r="B5" s="1610" t="s">
        <v>4494</v>
      </c>
      <c r="C5" s="1599"/>
      <c r="E5" s="1405"/>
    </row>
    <row r="6" spans="1:5" x14ac:dyDescent="0.2">
      <c r="A6" s="1403"/>
      <c r="B6" s="1419" t="s">
        <v>4417</v>
      </c>
      <c r="C6" s="1404">
        <v>1</v>
      </c>
      <c r="E6" s="1406">
        <v>1</v>
      </c>
    </row>
    <row r="7" spans="1:5" x14ac:dyDescent="0.2">
      <c r="A7" s="1403"/>
      <c r="B7" s="1427" t="s">
        <v>549</v>
      </c>
      <c r="C7" s="1404">
        <v>1</v>
      </c>
      <c r="E7" s="1406">
        <v>1</v>
      </c>
    </row>
    <row r="8" spans="1:5" x14ac:dyDescent="0.2">
      <c r="A8" s="1598"/>
      <c r="B8" s="1421" t="s">
        <v>1264</v>
      </c>
      <c r="C8" s="1404">
        <v>2</v>
      </c>
      <c r="D8" s="102"/>
      <c r="E8" s="1406">
        <v>2</v>
      </c>
    </row>
    <row r="9" spans="1:5" x14ac:dyDescent="0.2">
      <c r="A9" s="1598"/>
      <c r="B9" s="1421" t="s">
        <v>5029</v>
      </c>
      <c r="C9" s="1599">
        <v>1</v>
      </c>
      <c r="D9" s="102"/>
      <c r="E9" s="1405"/>
    </row>
    <row r="10" spans="1:5" x14ac:dyDescent="0.2">
      <c r="A10" s="1598"/>
      <c r="B10" s="1606" t="s">
        <v>1871</v>
      </c>
      <c r="C10" s="1599"/>
      <c r="E10" s="1405"/>
    </row>
    <row r="11" spans="1:5" x14ac:dyDescent="0.2">
      <c r="A11" s="1598"/>
      <c r="B11" s="1418" t="s">
        <v>4419</v>
      </c>
      <c r="C11" s="1411">
        <v>2</v>
      </c>
      <c r="E11" s="1609">
        <v>2</v>
      </c>
    </row>
    <row r="12" spans="1:5" x14ac:dyDescent="0.2">
      <c r="A12" s="1598"/>
      <c r="B12" s="1418" t="s">
        <v>4422</v>
      </c>
      <c r="C12" s="1411">
        <v>2</v>
      </c>
      <c r="E12" s="1609">
        <v>1</v>
      </c>
    </row>
    <row r="13" spans="1:5" x14ac:dyDescent="0.2">
      <c r="A13" s="1598"/>
      <c r="B13" s="1418" t="s">
        <v>4425</v>
      </c>
      <c r="C13" s="1411">
        <v>2</v>
      </c>
      <c r="E13" s="1609">
        <v>2</v>
      </c>
    </row>
    <row r="14" spans="1:5" x14ac:dyDescent="0.2">
      <c r="A14" s="1598"/>
      <c r="B14" s="1418" t="s">
        <v>4418</v>
      </c>
      <c r="C14" s="1404">
        <v>1</v>
      </c>
      <c r="E14" s="1406">
        <v>1</v>
      </c>
    </row>
    <row r="15" spans="1:5" x14ac:dyDescent="0.2">
      <c r="A15" s="1598"/>
      <c r="B15" s="1418" t="s">
        <v>4426</v>
      </c>
      <c r="C15" s="1404">
        <v>2</v>
      </c>
      <c r="E15" s="1406">
        <v>1</v>
      </c>
    </row>
    <row r="16" spans="1:5" x14ac:dyDescent="0.2">
      <c r="A16" s="1598"/>
      <c r="B16" s="1418" t="s">
        <v>5010</v>
      </c>
      <c r="C16" s="1404">
        <v>2</v>
      </c>
      <c r="E16" s="1406">
        <v>2</v>
      </c>
    </row>
    <row r="17" spans="1:5" x14ac:dyDescent="0.2">
      <c r="A17" s="1598"/>
      <c r="B17" s="1418" t="s">
        <v>4427</v>
      </c>
      <c r="C17" s="1404">
        <v>2</v>
      </c>
      <c r="E17" s="1406">
        <v>3</v>
      </c>
    </row>
    <row r="18" spans="1:5" x14ac:dyDescent="0.2">
      <c r="A18" s="1598"/>
      <c r="B18" s="1607" t="s">
        <v>4428</v>
      </c>
      <c r="C18" s="1404">
        <v>1</v>
      </c>
      <c r="E18" s="1406">
        <v>1</v>
      </c>
    </row>
    <row r="19" spans="1:5" x14ac:dyDescent="0.2">
      <c r="A19" s="1598"/>
      <c r="B19" s="1418" t="s">
        <v>5417</v>
      </c>
      <c r="C19" s="1404">
        <v>1</v>
      </c>
      <c r="E19" s="1406"/>
    </row>
    <row r="20" spans="1:5" x14ac:dyDescent="0.2">
      <c r="A20" s="1598"/>
      <c r="B20" s="1418" t="s">
        <v>1161</v>
      </c>
      <c r="C20" s="1404">
        <v>8</v>
      </c>
      <c r="E20" s="1406">
        <v>9</v>
      </c>
    </row>
    <row r="21" spans="1:5" x14ac:dyDescent="0.2">
      <c r="A21" s="1598"/>
      <c r="B21" s="1404" t="s">
        <v>2194</v>
      </c>
      <c r="C21" s="1597">
        <f>SUM(C6:C20)</f>
        <v>28</v>
      </c>
      <c r="E21" s="1596">
        <f>SUM(E6:E20)</f>
        <v>26</v>
      </c>
    </row>
    <row r="22" spans="1:5" x14ac:dyDescent="0.2">
      <c r="A22" s="1598">
        <v>2</v>
      </c>
      <c r="B22" s="1600" t="s">
        <v>4487</v>
      </c>
      <c r="C22" s="1599"/>
      <c r="E22" s="1405"/>
    </row>
    <row r="23" spans="1:5" x14ac:dyDescent="0.2">
      <c r="A23" s="1598"/>
      <c r="B23" s="1600" t="s">
        <v>4488</v>
      </c>
      <c r="C23" s="1599"/>
      <c r="E23" s="1405"/>
    </row>
    <row r="24" spans="1:5" x14ac:dyDescent="0.2">
      <c r="A24" s="1598"/>
      <c r="B24" s="1418" t="s">
        <v>4431</v>
      </c>
      <c r="C24" s="1404">
        <v>7</v>
      </c>
      <c r="E24" s="1406">
        <v>7</v>
      </c>
    </row>
    <row r="25" spans="1:5" x14ac:dyDescent="0.2">
      <c r="A25" s="1598"/>
      <c r="B25" s="1418" t="s">
        <v>4430</v>
      </c>
      <c r="C25" s="1404">
        <v>3</v>
      </c>
      <c r="E25" s="1406">
        <v>1</v>
      </c>
    </row>
    <row r="26" spans="1:5" x14ac:dyDescent="0.2">
      <c r="A26" s="1598"/>
      <c r="B26" s="1418" t="s">
        <v>4962</v>
      </c>
      <c r="C26" s="1404">
        <v>0</v>
      </c>
      <c r="E26" s="1406">
        <v>1</v>
      </c>
    </row>
    <row r="27" spans="1:5" x14ac:dyDescent="0.2">
      <c r="A27" s="1598"/>
      <c r="B27" s="1418" t="s">
        <v>695</v>
      </c>
      <c r="C27" s="1404">
        <v>1</v>
      </c>
      <c r="E27" s="1406">
        <v>1</v>
      </c>
    </row>
    <row r="28" spans="1:5" x14ac:dyDescent="0.2">
      <c r="A28" s="1598"/>
      <c r="B28" s="1600" t="s">
        <v>1881</v>
      </c>
      <c r="C28" s="1599"/>
      <c r="E28" s="1405"/>
    </row>
    <row r="29" spans="1:5" x14ac:dyDescent="0.2">
      <c r="A29" s="1598"/>
      <c r="B29" s="1418" t="s">
        <v>4432</v>
      </c>
      <c r="C29" s="1404">
        <v>2</v>
      </c>
      <c r="E29" s="1406">
        <v>2</v>
      </c>
    </row>
    <row r="30" spans="1:5" x14ac:dyDescent="0.2">
      <c r="A30" s="1598"/>
      <c r="B30" s="1404" t="s">
        <v>2194</v>
      </c>
      <c r="C30" s="1597">
        <f>SUM(C24:C29)</f>
        <v>13</v>
      </c>
      <c r="E30" s="1596">
        <f>SUM(E24:E29)</f>
        <v>12</v>
      </c>
    </row>
    <row r="31" spans="1:5" x14ac:dyDescent="0.2">
      <c r="A31" s="1598">
        <v>3</v>
      </c>
      <c r="B31" s="1606" t="s">
        <v>2834</v>
      </c>
      <c r="C31" s="1599"/>
      <c r="E31" s="1405"/>
    </row>
    <row r="32" spans="1:5" x14ac:dyDescent="0.2">
      <c r="A32" s="1598"/>
      <c r="B32" s="1437" t="s">
        <v>199</v>
      </c>
      <c r="C32" s="1404"/>
      <c r="E32" s="1406"/>
    </row>
    <row r="33" spans="1:5" x14ac:dyDescent="0.2">
      <c r="A33" s="1598"/>
      <c r="B33" s="1418" t="s">
        <v>4433</v>
      </c>
      <c r="C33" s="1404">
        <v>1</v>
      </c>
      <c r="E33" s="1406">
        <v>1</v>
      </c>
    </row>
    <row r="34" spans="1:5" x14ac:dyDescent="0.2">
      <c r="A34" s="1598"/>
      <c r="B34" s="1418" t="s">
        <v>4434</v>
      </c>
      <c r="C34" s="1404">
        <v>1</v>
      </c>
      <c r="E34" s="1406">
        <v>1</v>
      </c>
    </row>
    <row r="35" spans="1:5" x14ac:dyDescent="0.2">
      <c r="A35" s="1598"/>
      <c r="B35" s="1600" t="s">
        <v>4492</v>
      </c>
      <c r="C35" s="1599"/>
      <c r="E35" s="1405"/>
    </row>
    <row r="36" spans="1:5" x14ac:dyDescent="0.2">
      <c r="A36" s="1598"/>
      <c r="B36" s="1605" t="s">
        <v>5037</v>
      </c>
      <c r="C36" s="1404">
        <v>1</v>
      </c>
      <c r="E36" s="1405"/>
    </row>
    <row r="37" spans="1:5" x14ac:dyDescent="0.2">
      <c r="A37" s="1598"/>
      <c r="B37" s="1418" t="s">
        <v>4436</v>
      </c>
      <c r="C37" s="1404">
        <v>1</v>
      </c>
      <c r="E37" s="1406">
        <v>1</v>
      </c>
    </row>
    <row r="38" spans="1:5" x14ac:dyDescent="0.2">
      <c r="A38" s="1598"/>
      <c r="B38" s="1418" t="s">
        <v>4424</v>
      </c>
      <c r="C38" s="1404">
        <v>4</v>
      </c>
      <c r="E38" s="1608">
        <v>3</v>
      </c>
    </row>
    <row r="39" spans="1:5" x14ac:dyDescent="0.2">
      <c r="A39" s="1598"/>
      <c r="B39" s="1404" t="s">
        <v>2194</v>
      </c>
      <c r="C39" s="1597">
        <f>SUM(C33:C38)</f>
        <v>8</v>
      </c>
      <c r="E39" s="1596">
        <f>SUM(E33:E37)</f>
        <v>3</v>
      </c>
    </row>
    <row r="40" spans="1:5" x14ac:dyDescent="0.2">
      <c r="A40" s="1598">
        <v>4</v>
      </c>
      <c r="B40" s="1600" t="s">
        <v>1370</v>
      </c>
      <c r="C40" s="1599"/>
      <c r="E40" s="1405"/>
    </row>
    <row r="41" spans="1:5" x14ac:dyDescent="0.2">
      <c r="A41" s="1598"/>
      <c r="B41" s="1600" t="s">
        <v>1373</v>
      </c>
      <c r="C41" s="1599"/>
      <c r="E41" s="1405"/>
    </row>
    <row r="42" spans="1:5" x14ac:dyDescent="0.2">
      <c r="A42" s="1598"/>
      <c r="B42" s="1418" t="s">
        <v>1862</v>
      </c>
      <c r="C42" s="1404">
        <v>19</v>
      </c>
      <c r="E42" s="1406">
        <v>19</v>
      </c>
    </row>
    <row r="43" spans="1:5" x14ac:dyDescent="0.2">
      <c r="A43" s="1598"/>
      <c r="B43" s="1418" t="s">
        <v>4438</v>
      </c>
      <c r="C43" s="1404">
        <v>3</v>
      </c>
      <c r="E43" s="1406">
        <v>2</v>
      </c>
    </row>
    <row r="44" spans="1:5" x14ac:dyDescent="0.2">
      <c r="A44" s="1598"/>
      <c r="B44" s="1418" t="s">
        <v>4437</v>
      </c>
      <c r="C44" s="1404">
        <v>5</v>
      </c>
      <c r="E44" s="1406">
        <v>4</v>
      </c>
    </row>
    <row r="45" spans="1:5" x14ac:dyDescent="0.2">
      <c r="A45" s="1598"/>
      <c r="B45" s="1418" t="s">
        <v>549</v>
      </c>
      <c r="C45" s="1404">
        <v>1</v>
      </c>
      <c r="E45" s="1406"/>
    </row>
    <row r="46" spans="1:5" x14ac:dyDescent="0.2">
      <c r="A46" s="1598"/>
      <c r="B46" s="1437" t="s">
        <v>2325</v>
      </c>
      <c r="C46" s="1404"/>
      <c r="E46" s="1406"/>
    </row>
    <row r="47" spans="1:5" x14ac:dyDescent="0.2">
      <c r="A47" s="1598"/>
      <c r="B47" s="1418" t="s">
        <v>549</v>
      </c>
      <c r="C47" s="1404">
        <v>3</v>
      </c>
      <c r="E47" s="1406">
        <v>2</v>
      </c>
    </row>
    <row r="48" spans="1:5" x14ac:dyDescent="0.2">
      <c r="A48" s="1598"/>
      <c r="B48" s="1404" t="s">
        <v>2194</v>
      </c>
      <c r="C48" s="1597">
        <f>SUM(C42:C47)</f>
        <v>31</v>
      </c>
      <c r="E48" s="1596">
        <f>SUM(E42:E47)</f>
        <v>27</v>
      </c>
    </row>
    <row r="49" spans="1:5" x14ac:dyDescent="0.2">
      <c r="A49" s="1429">
        <v>5</v>
      </c>
      <c r="B49" s="1600" t="s">
        <v>1475</v>
      </c>
      <c r="C49" s="1604"/>
      <c r="E49" s="1603"/>
    </row>
    <row r="50" spans="1:5" x14ac:dyDescent="0.2">
      <c r="A50" s="1598"/>
      <c r="B50" s="1602" t="s">
        <v>1479</v>
      </c>
      <c r="C50" s="1410"/>
      <c r="E50" s="1601"/>
    </row>
    <row r="51" spans="1:5" x14ac:dyDescent="0.2">
      <c r="A51" s="1598"/>
      <c r="B51" s="1418" t="s">
        <v>4441</v>
      </c>
      <c r="C51" s="1404">
        <v>3</v>
      </c>
      <c r="E51" s="1406">
        <v>2</v>
      </c>
    </row>
    <row r="52" spans="1:5" x14ac:dyDescent="0.2">
      <c r="A52" s="1598"/>
      <c r="B52" s="1418" t="s">
        <v>4440</v>
      </c>
      <c r="C52" s="1404">
        <v>8</v>
      </c>
      <c r="E52" s="1406">
        <v>7</v>
      </c>
    </row>
    <row r="53" spans="1:5" x14ac:dyDescent="0.2">
      <c r="A53" s="1598"/>
      <c r="B53" s="1418" t="s">
        <v>4631</v>
      </c>
      <c r="C53" s="1404">
        <v>0</v>
      </c>
      <c r="E53" s="1406">
        <v>1</v>
      </c>
    </row>
    <row r="54" spans="1:5" x14ac:dyDescent="0.2">
      <c r="A54" s="1598"/>
      <c r="B54" s="1437" t="s">
        <v>1545</v>
      </c>
      <c r="C54" s="1404"/>
      <c r="E54" s="1406"/>
    </row>
    <row r="55" spans="1:5" x14ac:dyDescent="0.2">
      <c r="A55" s="1598"/>
      <c r="B55" s="1418" t="s">
        <v>4441</v>
      </c>
      <c r="C55" s="1404">
        <v>1</v>
      </c>
      <c r="E55" s="1406">
        <v>2</v>
      </c>
    </row>
    <row r="56" spans="1:5" x14ac:dyDescent="0.2">
      <c r="A56" s="1598"/>
      <c r="B56" s="1404" t="s">
        <v>2194</v>
      </c>
      <c r="C56" s="1597">
        <f>SUM(C51:C55)</f>
        <v>12</v>
      </c>
      <c r="E56" s="1596">
        <f>SUM(E51:E55)</f>
        <v>12</v>
      </c>
    </row>
    <row r="57" spans="1:5" x14ac:dyDescent="0.2">
      <c r="A57" s="1598">
        <v>6</v>
      </c>
      <c r="B57" s="1600" t="s">
        <v>1575</v>
      </c>
      <c r="C57" s="1599"/>
      <c r="E57" s="1405"/>
    </row>
    <row r="58" spans="1:5" x14ac:dyDescent="0.2">
      <c r="A58" s="1598"/>
      <c r="B58" s="1600" t="s">
        <v>2337</v>
      </c>
      <c r="C58" s="1599"/>
      <c r="E58" s="1405"/>
    </row>
    <row r="59" spans="1:5" x14ac:dyDescent="0.2">
      <c r="A59" s="1598"/>
      <c r="B59" s="1418" t="s">
        <v>549</v>
      </c>
      <c r="C59" s="1404">
        <v>6</v>
      </c>
      <c r="E59" s="1406">
        <v>4</v>
      </c>
    </row>
    <row r="60" spans="1:5" x14ac:dyDescent="0.2">
      <c r="A60" s="1598"/>
      <c r="B60" s="1404" t="s">
        <v>2194</v>
      </c>
      <c r="C60" s="1597">
        <f>SUM(C59)</f>
        <v>6</v>
      </c>
      <c r="E60" s="1596">
        <v>4</v>
      </c>
    </row>
    <row r="61" spans="1:5" x14ac:dyDescent="0.2">
      <c r="A61" s="1421"/>
      <c r="B61" s="1595" t="s">
        <v>2249</v>
      </c>
      <c r="C61" s="1594">
        <f>C21+C30+C39+C48+C56+C60</f>
        <v>98</v>
      </c>
      <c r="E61" s="1593">
        <f>E21+E30+E39+E48+E56+E60</f>
        <v>84</v>
      </c>
    </row>
  </sheetData>
  <mergeCells count="1">
    <mergeCell ref="A1:C1"/>
  </mergeCells>
  <pageMargins left="1.5" right="0" top="0.5" bottom="0.3" header="0.3" footer="0.3"/>
  <pageSetup paperSize="13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I115"/>
  <sheetViews>
    <sheetView view="pageBreakPreview" zoomScale="80" zoomScaleNormal="90" zoomScaleSheetLayoutView="80" workbookViewId="0">
      <selection activeCell="A101" sqref="A101:A107"/>
    </sheetView>
  </sheetViews>
  <sheetFormatPr defaultRowHeight="15" x14ac:dyDescent="0.25"/>
  <cols>
    <col min="1" max="2" width="4.7109375" style="738" customWidth="1"/>
    <col min="3" max="3" width="41.42578125" style="738" bestFit="1" customWidth="1"/>
    <col min="4" max="4" width="15" style="982" customWidth="1"/>
    <col min="5" max="5" width="35" style="738" bestFit="1" customWidth="1"/>
    <col min="6" max="7" width="9.140625" style="738"/>
    <col min="8" max="8" width="12.42578125" style="977" customWidth="1"/>
    <col min="9" max="16384" width="9.140625" style="738"/>
  </cols>
  <sheetData>
    <row r="1" spans="1:9" ht="18" x14ac:dyDescent="0.25">
      <c r="A1" s="2011" t="s">
        <v>5665</v>
      </c>
      <c r="B1" s="2011"/>
      <c r="C1" s="2011"/>
      <c r="D1" s="2011"/>
      <c r="E1" s="2011"/>
      <c r="G1" s="976"/>
    </row>
    <row r="2" spans="1:9" s="432" customFormat="1" x14ac:dyDescent="0.25">
      <c r="A2" s="746"/>
      <c r="B2" s="746"/>
      <c r="C2" s="788" t="s">
        <v>2527</v>
      </c>
      <c r="D2" s="911"/>
      <c r="E2" s="746"/>
      <c r="G2" s="976"/>
      <c r="H2" s="978"/>
      <c r="I2" s="622"/>
    </row>
    <row r="3" spans="1:9" s="432" customFormat="1" x14ac:dyDescent="0.25">
      <c r="A3" s="746"/>
      <c r="B3" s="746"/>
      <c r="C3" s="748" t="s">
        <v>2325</v>
      </c>
      <c r="D3" s="911"/>
      <c r="E3" s="746"/>
      <c r="G3" s="976"/>
      <c r="H3" s="978"/>
      <c r="I3" s="622"/>
    </row>
    <row r="4" spans="1:9" s="432" customFormat="1" x14ac:dyDescent="0.25">
      <c r="A4" s="746"/>
      <c r="B4" s="746"/>
      <c r="C4" s="633" t="s">
        <v>488</v>
      </c>
      <c r="D4" s="911"/>
      <c r="E4" s="746"/>
      <c r="G4" s="976"/>
      <c r="H4" s="978"/>
      <c r="I4" s="622"/>
    </row>
    <row r="5" spans="1:9" s="620" customFormat="1" ht="14.25" customHeight="1" x14ac:dyDescent="0.25">
      <c r="A5" s="878">
        <v>1</v>
      </c>
      <c r="B5" s="907">
        <v>1</v>
      </c>
      <c r="C5" s="914" t="s">
        <v>5160</v>
      </c>
      <c r="D5" s="879" t="s">
        <v>3248</v>
      </c>
      <c r="E5" s="880" t="s">
        <v>5330</v>
      </c>
      <c r="F5" s="979"/>
    </row>
    <row r="6" spans="1:9" s="620" customFormat="1" ht="14.25" customHeight="1" x14ac:dyDescent="0.25">
      <c r="A6" s="631"/>
      <c r="B6" s="631"/>
      <c r="C6" s="748" t="s">
        <v>2325</v>
      </c>
      <c r="D6" s="749"/>
      <c r="E6" s="750"/>
      <c r="G6" s="976"/>
      <c r="H6" s="978"/>
      <c r="I6" s="621"/>
    </row>
    <row r="7" spans="1:9" s="620" customFormat="1" ht="14.25" customHeight="1" x14ac:dyDescent="0.25">
      <c r="A7" s="631"/>
      <c r="B7" s="631"/>
      <c r="C7" s="635" t="s">
        <v>2183</v>
      </c>
      <c r="D7" s="749"/>
      <c r="E7" s="750"/>
      <c r="G7" s="976"/>
      <c r="H7" s="978"/>
      <c r="I7" s="621"/>
    </row>
    <row r="8" spans="1:9" s="620" customFormat="1" ht="14.25" customHeight="1" x14ac:dyDescent="0.25">
      <c r="A8" s="754">
        <v>2</v>
      </c>
      <c r="B8" s="755" t="s">
        <v>34</v>
      </c>
      <c r="C8" s="640" t="s">
        <v>5152</v>
      </c>
      <c r="D8" s="757" t="s">
        <v>3248</v>
      </c>
      <c r="E8" s="641" t="s">
        <v>2326</v>
      </c>
      <c r="G8" s="976"/>
      <c r="H8" s="978"/>
      <c r="I8" s="621"/>
    </row>
    <row r="9" spans="1:9" s="620" customFormat="1" ht="14.25" customHeight="1" x14ac:dyDescent="0.25">
      <c r="A9" s="754">
        <v>6</v>
      </c>
      <c r="B9" s="755" t="s">
        <v>67</v>
      </c>
      <c r="C9" s="640" t="s">
        <v>2328</v>
      </c>
      <c r="D9" s="757" t="s">
        <v>2548</v>
      </c>
      <c r="E9" s="641" t="s">
        <v>2326</v>
      </c>
      <c r="G9" s="976"/>
      <c r="H9" s="980"/>
    </row>
    <row r="10" spans="1:9" s="620" customFormat="1" ht="14.25" customHeight="1" x14ac:dyDescent="0.25">
      <c r="A10" s="634"/>
      <c r="B10" s="751"/>
      <c r="C10" s="635" t="s">
        <v>864</v>
      </c>
      <c r="D10" s="752"/>
      <c r="E10" s="753"/>
      <c r="G10" s="976"/>
      <c r="H10" s="978"/>
      <c r="I10" s="621"/>
    </row>
    <row r="11" spans="1:9" s="620" customFormat="1" ht="14.25" customHeight="1" x14ac:dyDescent="0.25">
      <c r="A11" s="754">
        <v>3</v>
      </c>
      <c r="B11" s="755" t="s">
        <v>34</v>
      </c>
      <c r="C11" s="640" t="s">
        <v>1470</v>
      </c>
      <c r="D11" s="757" t="s">
        <v>2547</v>
      </c>
      <c r="E11" s="756" t="s">
        <v>1439</v>
      </c>
      <c r="G11" s="976"/>
      <c r="H11" s="978"/>
      <c r="I11" s="621"/>
    </row>
    <row r="12" spans="1:9" s="620" customFormat="1" ht="14.25" customHeight="1" x14ac:dyDescent="0.25">
      <c r="A12" s="754">
        <v>4</v>
      </c>
      <c r="B12" s="755" t="s">
        <v>50</v>
      </c>
      <c r="C12" s="626" t="s">
        <v>5001</v>
      </c>
      <c r="D12" s="757" t="s">
        <v>2548</v>
      </c>
      <c r="E12" s="641" t="s">
        <v>1437</v>
      </c>
      <c r="G12" s="976"/>
      <c r="H12" s="980"/>
      <c r="I12" s="621"/>
    </row>
    <row r="13" spans="1:9" s="620" customFormat="1" ht="14.25" customHeight="1" x14ac:dyDescent="0.25">
      <c r="A13" s="754">
        <v>5</v>
      </c>
      <c r="B13" s="755" t="s">
        <v>56</v>
      </c>
      <c r="C13" s="640" t="s">
        <v>1866</v>
      </c>
      <c r="D13" s="757" t="s">
        <v>2548</v>
      </c>
      <c r="E13" s="641" t="s">
        <v>1437</v>
      </c>
      <c r="G13" s="976"/>
      <c r="H13" s="980"/>
    </row>
    <row r="14" spans="1:9" s="620" customFormat="1" ht="14.25" customHeight="1" x14ac:dyDescent="0.25">
      <c r="A14" s="754">
        <v>7</v>
      </c>
      <c r="B14" s="755" t="s">
        <v>75</v>
      </c>
      <c r="C14" s="626" t="s">
        <v>5002</v>
      </c>
      <c r="D14" s="757" t="s">
        <v>2548</v>
      </c>
      <c r="E14" s="641" t="s">
        <v>1437</v>
      </c>
      <c r="G14" s="976"/>
      <c r="H14" s="980"/>
    </row>
    <row r="15" spans="1:9" s="620" customFormat="1" ht="14.25" customHeight="1" x14ac:dyDescent="0.25">
      <c r="A15" s="758"/>
      <c r="B15" s="759"/>
      <c r="C15" s="760" t="s">
        <v>2541</v>
      </c>
      <c r="D15" s="761"/>
      <c r="E15" s="762"/>
      <c r="G15" s="976"/>
    </row>
    <row r="16" spans="1:9" s="620" customFormat="1" ht="14.25" customHeight="1" x14ac:dyDescent="0.25">
      <c r="A16" s="755">
        <v>8</v>
      </c>
      <c r="B16" s="763" t="s">
        <v>34</v>
      </c>
      <c r="C16" s="764" t="s">
        <v>4580</v>
      </c>
      <c r="D16" s="789" t="s">
        <v>3248</v>
      </c>
      <c r="E16" s="641" t="s">
        <v>4587</v>
      </c>
      <c r="G16" s="976"/>
    </row>
    <row r="17" spans="1:8" s="620" customFormat="1" ht="14.25" customHeight="1" x14ac:dyDescent="0.25">
      <c r="A17" s="755">
        <v>9</v>
      </c>
      <c r="B17" s="763" t="s">
        <v>50</v>
      </c>
      <c r="C17" s="765" t="s">
        <v>4588</v>
      </c>
      <c r="D17" s="789" t="s">
        <v>3248</v>
      </c>
      <c r="E17" s="641" t="s">
        <v>1456</v>
      </c>
      <c r="G17" s="976"/>
    </row>
    <row r="18" spans="1:8" s="620" customFormat="1" ht="14.25" customHeight="1" x14ac:dyDescent="0.25">
      <c r="A18" s="755">
        <v>10</v>
      </c>
      <c r="B18" s="763" t="s">
        <v>56</v>
      </c>
      <c r="C18" s="764" t="s">
        <v>1473</v>
      </c>
      <c r="D18" s="789" t="s">
        <v>3248</v>
      </c>
      <c r="E18" s="766" t="s">
        <v>2329</v>
      </c>
      <c r="G18" s="976"/>
    </row>
    <row r="19" spans="1:8" s="620" customFormat="1" ht="14.25" customHeight="1" x14ac:dyDescent="0.25">
      <c r="A19" s="755">
        <v>11</v>
      </c>
      <c r="B19" s="862" t="s">
        <v>67</v>
      </c>
      <c r="C19" s="861" t="s">
        <v>5158</v>
      </c>
      <c r="D19" s="906" t="s">
        <v>3248</v>
      </c>
      <c r="E19" s="863" t="s">
        <v>1456</v>
      </c>
      <c r="G19" s="976"/>
    </row>
    <row r="20" spans="1:8" s="620" customFormat="1" ht="14.25" customHeight="1" x14ac:dyDescent="0.25">
      <c r="A20" s="755">
        <v>12</v>
      </c>
      <c r="B20" s="862" t="s">
        <v>75</v>
      </c>
      <c r="C20" s="861" t="s">
        <v>5150</v>
      </c>
      <c r="D20" s="906" t="s">
        <v>3248</v>
      </c>
      <c r="E20" s="863" t="s">
        <v>1456</v>
      </c>
      <c r="G20" s="976"/>
    </row>
    <row r="21" spans="1:8" s="620" customFormat="1" ht="14.25" customHeight="1" x14ac:dyDescent="0.25">
      <c r="A21" s="767"/>
      <c r="B21" s="767"/>
      <c r="C21" s="768" t="s">
        <v>1841</v>
      </c>
      <c r="D21" s="769"/>
      <c r="E21" s="770"/>
      <c r="G21" s="976"/>
    </row>
    <row r="22" spans="1:8" s="620" customFormat="1" ht="14.25" customHeight="1" x14ac:dyDescent="0.25">
      <c r="A22" s="631"/>
      <c r="B22" s="631"/>
      <c r="C22" s="771" t="s">
        <v>1479</v>
      </c>
      <c r="D22" s="911"/>
      <c r="E22" s="750"/>
      <c r="G22" s="976"/>
    </row>
    <row r="23" spans="1:8" s="620" customFormat="1" ht="14.25" customHeight="1" x14ac:dyDescent="0.25">
      <c r="A23" s="634"/>
      <c r="B23" s="751"/>
      <c r="C23" s="635" t="s">
        <v>982</v>
      </c>
      <c r="D23" s="752"/>
      <c r="E23" s="753"/>
      <c r="G23" s="976"/>
    </row>
    <row r="24" spans="1:8" s="620" customFormat="1" ht="14.25" customHeight="1" x14ac:dyDescent="0.25">
      <c r="A24" s="754">
        <v>13</v>
      </c>
      <c r="B24" s="755" t="s">
        <v>34</v>
      </c>
      <c r="C24" s="640" t="s">
        <v>2333</v>
      </c>
      <c r="D24" s="757" t="s">
        <v>2547</v>
      </c>
      <c r="E24" s="641" t="s">
        <v>1507</v>
      </c>
      <c r="G24" s="976"/>
    </row>
    <row r="25" spans="1:8" s="620" customFormat="1" ht="14.25" customHeight="1" x14ac:dyDescent="0.25">
      <c r="A25" s="754">
        <v>14</v>
      </c>
      <c r="B25" s="755" t="s">
        <v>50</v>
      </c>
      <c r="C25" s="640" t="s">
        <v>2334</v>
      </c>
      <c r="D25" s="757" t="s">
        <v>2548</v>
      </c>
      <c r="E25" s="756" t="s">
        <v>1507</v>
      </c>
      <c r="G25" s="976"/>
      <c r="H25" s="980"/>
    </row>
    <row r="26" spans="1:8" s="620" customFormat="1" ht="14.25" customHeight="1" x14ac:dyDescent="0.25">
      <c r="A26" s="754">
        <v>15</v>
      </c>
      <c r="B26" s="755" t="s">
        <v>56</v>
      </c>
      <c r="C26" s="640" t="s">
        <v>1534</v>
      </c>
      <c r="D26" s="757" t="s">
        <v>2548</v>
      </c>
      <c r="E26" s="756" t="s">
        <v>2335</v>
      </c>
      <c r="G26" s="976"/>
      <c r="H26" s="980"/>
    </row>
    <row r="27" spans="1:8" s="620" customFormat="1" ht="14.25" customHeight="1" x14ac:dyDescent="0.25">
      <c r="A27" s="754">
        <v>16</v>
      </c>
      <c r="B27" s="755" t="s">
        <v>67</v>
      </c>
      <c r="C27" s="640" t="s">
        <v>2336</v>
      </c>
      <c r="D27" s="757" t="s">
        <v>2548</v>
      </c>
      <c r="E27" s="756" t="s">
        <v>1507</v>
      </c>
      <c r="G27" s="976"/>
      <c r="H27" s="980"/>
    </row>
    <row r="28" spans="1:8" s="620" customFormat="1" ht="14.25" customHeight="1" x14ac:dyDescent="0.25">
      <c r="A28" s="754">
        <v>17</v>
      </c>
      <c r="B28" s="755" t="s">
        <v>75</v>
      </c>
      <c r="C28" s="640" t="s">
        <v>1535</v>
      </c>
      <c r="D28" s="757" t="s">
        <v>2548</v>
      </c>
      <c r="E28" s="756" t="s">
        <v>1507</v>
      </c>
      <c r="G28" s="976"/>
      <c r="H28" s="980"/>
    </row>
    <row r="29" spans="1:8" s="620" customFormat="1" ht="14.25" customHeight="1" x14ac:dyDescent="0.25">
      <c r="A29" s="754">
        <v>18</v>
      </c>
      <c r="B29" s="755" t="s">
        <v>78</v>
      </c>
      <c r="C29" s="640" t="s">
        <v>1536</v>
      </c>
      <c r="D29" s="757" t="s">
        <v>2548</v>
      </c>
      <c r="E29" s="756" t="s">
        <v>1507</v>
      </c>
      <c r="G29" s="976"/>
      <c r="H29" s="980"/>
    </row>
    <row r="30" spans="1:8" s="620" customFormat="1" ht="14.25" customHeight="1" x14ac:dyDescent="0.25">
      <c r="A30" s="754">
        <v>19</v>
      </c>
      <c r="B30" s="755" t="s">
        <v>85</v>
      </c>
      <c r="C30" s="640" t="s">
        <v>1537</v>
      </c>
      <c r="D30" s="757" t="s">
        <v>2548</v>
      </c>
      <c r="E30" s="756" t="s">
        <v>1507</v>
      </c>
      <c r="G30" s="976"/>
      <c r="H30" s="980"/>
    </row>
    <row r="31" spans="1:8" s="620" customFormat="1" ht="14.25" customHeight="1" x14ac:dyDescent="0.25">
      <c r="A31" s="754">
        <v>20</v>
      </c>
      <c r="B31" s="755" t="s">
        <v>90</v>
      </c>
      <c r="C31" s="640" t="s">
        <v>5159</v>
      </c>
      <c r="D31" s="757" t="s">
        <v>3248</v>
      </c>
      <c r="E31" s="756" t="s">
        <v>1507</v>
      </c>
      <c r="G31" s="976"/>
      <c r="H31" s="980"/>
    </row>
    <row r="32" spans="1:8" s="620" customFormat="1" ht="14.25" customHeight="1" x14ac:dyDescent="0.25">
      <c r="A32" s="754">
        <v>21</v>
      </c>
      <c r="B32" s="755" t="s">
        <v>93</v>
      </c>
      <c r="C32" s="992" t="s">
        <v>5224</v>
      </c>
      <c r="D32" s="879" t="s">
        <v>3248</v>
      </c>
      <c r="E32" s="880" t="s">
        <v>1507</v>
      </c>
      <c r="G32" s="976"/>
      <c r="H32" s="980"/>
    </row>
    <row r="33" spans="1:9" s="620" customFormat="1" ht="14.25" customHeight="1" x14ac:dyDescent="0.25">
      <c r="A33" s="758"/>
      <c r="B33" s="759"/>
      <c r="C33" s="760" t="s">
        <v>1099</v>
      </c>
      <c r="D33" s="761"/>
      <c r="E33" s="772"/>
      <c r="G33" s="976"/>
      <c r="H33" s="980"/>
    </row>
    <row r="34" spans="1:9" s="620" customFormat="1" ht="14.25" customHeight="1" x14ac:dyDescent="0.25">
      <c r="A34" s="758"/>
      <c r="B34" s="759"/>
      <c r="C34" s="760" t="s">
        <v>1086</v>
      </c>
      <c r="D34" s="761"/>
      <c r="E34" s="762"/>
      <c r="G34" s="976"/>
      <c r="H34" s="980"/>
    </row>
    <row r="35" spans="1:9" s="620" customFormat="1" ht="14.25" customHeight="1" x14ac:dyDescent="0.25">
      <c r="A35" s="773">
        <v>22</v>
      </c>
      <c r="B35" s="774">
        <v>1</v>
      </c>
      <c r="C35" s="775" t="s">
        <v>2339</v>
      </c>
      <c r="D35" s="757" t="s">
        <v>2548</v>
      </c>
      <c r="E35" s="776" t="s">
        <v>1503</v>
      </c>
      <c r="G35" s="976"/>
      <c r="H35" s="980"/>
    </row>
    <row r="36" spans="1:9" s="620" customFormat="1" ht="14.25" customHeight="1" x14ac:dyDescent="0.25">
      <c r="A36" s="767"/>
      <c r="B36" s="767"/>
      <c r="C36" s="768" t="s">
        <v>1848</v>
      </c>
      <c r="D36" s="769"/>
      <c r="E36" s="770"/>
      <c r="G36" s="976"/>
      <c r="H36" s="980"/>
    </row>
    <row r="37" spans="1:9" s="620" customFormat="1" ht="14.25" customHeight="1" x14ac:dyDescent="0.25">
      <c r="A37" s="631"/>
      <c r="B37" s="631"/>
      <c r="C37" s="771" t="s">
        <v>2337</v>
      </c>
      <c r="D37" s="911"/>
      <c r="E37" s="750"/>
      <c r="G37" s="976"/>
      <c r="H37" s="980"/>
    </row>
    <row r="38" spans="1:9" s="620" customFormat="1" ht="14.25" customHeight="1" x14ac:dyDescent="0.25">
      <c r="A38" s="634"/>
      <c r="B38" s="751"/>
      <c r="C38" s="635" t="s">
        <v>4496</v>
      </c>
      <c r="D38" s="752"/>
      <c r="E38" s="753"/>
      <c r="G38" s="976"/>
      <c r="H38" s="980"/>
    </row>
    <row r="39" spans="1:9" s="620" customFormat="1" ht="14.25" customHeight="1" x14ac:dyDescent="0.25">
      <c r="A39" s="754">
        <v>23</v>
      </c>
      <c r="B39" s="755" t="s">
        <v>34</v>
      </c>
      <c r="C39" s="640" t="s">
        <v>1588</v>
      </c>
      <c r="D39" s="757" t="s">
        <v>2548</v>
      </c>
      <c r="E39" s="641" t="s">
        <v>1574</v>
      </c>
      <c r="G39" s="976"/>
      <c r="H39" s="980"/>
    </row>
    <row r="40" spans="1:9" s="620" customFormat="1" ht="14.25" customHeight="1" x14ac:dyDescent="0.25">
      <c r="A40" s="754">
        <v>24</v>
      </c>
      <c r="B40" s="755" t="s">
        <v>50</v>
      </c>
      <c r="C40" s="777" t="s">
        <v>1589</v>
      </c>
      <c r="D40" s="757" t="s">
        <v>2548</v>
      </c>
      <c r="E40" s="641" t="s">
        <v>1574</v>
      </c>
      <c r="G40" s="976"/>
      <c r="H40" s="980"/>
    </row>
    <row r="41" spans="1:9" s="620" customFormat="1" ht="14.25" customHeight="1" x14ac:dyDescent="0.25">
      <c r="A41" s="754">
        <v>25</v>
      </c>
      <c r="B41" s="755" t="s">
        <v>56</v>
      </c>
      <c r="C41" s="640" t="s">
        <v>1801</v>
      </c>
      <c r="D41" s="757" t="s">
        <v>2548</v>
      </c>
      <c r="E41" s="641" t="s">
        <v>1584</v>
      </c>
      <c r="G41" s="976"/>
      <c r="H41" s="980"/>
    </row>
    <row r="42" spans="1:9" s="620" customFormat="1" ht="14.25" customHeight="1" x14ac:dyDescent="0.25">
      <c r="A42" s="754">
        <v>26</v>
      </c>
      <c r="B42" s="755" t="s">
        <v>67</v>
      </c>
      <c r="C42" s="777" t="s">
        <v>2344</v>
      </c>
      <c r="D42" s="757" t="s">
        <v>2548</v>
      </c>
      <c r="E42" s="641" t="s">
        <v>1584</v>
      </c>
      <c r="G42" s="976"/>
      <c r="H42" s="980"/>
    </row>
    <row r="43" spans="1:9" s="915" customFormat="1" ht="14.25" customHeight="1" x14ac:dyDescent="0.25">
      <c r="A43" s="767"/>
      <c r="B43" s="767"/>
      <c r="C43" s="778" t="s">
        <v>422</v>
      </c>
      <c r="D43" s="779"/>
      <c r="E43" s="770"/>
      <c r="G43" s="976"/>
      <c r="H43" s="981"/>
    </row>
    <row r="44" spans="1:9" s="915" customFormat="1" ht="14.25" customHeight="1" x14ac:dyDescent="0.25">
      <c r="A44" s="634"/>
      <c r="B44" s="751"/>
      <c r="C44" s="635" t="s">
        <v>1766</v>
      </c>
      <c r="D44" s="752"/>
      <c r="E44" s="753"/>
      <c r="G44" s="976"/>
      <c r="H44" s="981"/>
    </row>
    <row r="45" spans="1:9" s="620" customFormat="1" ht="14.25" customHeight="1" x14ac:dyDescent="0.25">
      <c r="A45" s="754">
        <v>27</v>
      </c>
      <c r="B45" s="755" t="s">
        <v>34</v>
      </c>
      <c r="C45" s="640" t="s">
        <v>1794</v>
      </c>
      <c r="D45" s="757" t="s">
        <v>2547</v>
      </c>
      <c r="E45" s="641" t="s">
        <v>1584</v>
      </c>
      <c r="G45" s="976"/>
      <c r="H45" s="746"/>
      <c r="I45" s="980"/>
    </row>
    <row r="46" spans="1:9" s="620" customFormat="1" ht="14.25" customHeight="1" x14ac:dyDescent="0.25">
      <c r="A46" s="754">
        <v>28</v>
      </c>
      <c r="B46" s="755" t="s">
        <v>50</v>
      </c>
      <c r="C46" s="640" t="s">
        <v>1795</v>
      </c>
      <c r="D46" s="757" t="s">
        <v>2547</v>
      </c>
      <c r="E46" s="641" t="s">
        <v>1584</v>
      </c>
      <c r="G46" s="976"/>
      <c r="I46" s="980"/>
    </row>
    <row r="47" spans="1:9" s="620" customFormat="1" ht="14.25" customHeight="1" x14ac:dyDescent="0.25">
      <c r="A47" s="754">
        <v>29</v>
      </c>
      <c r="B47" s="755" t="s">
        <v>56</v>
      </c>
      <c r="C47" s="640" t="s">
        <v>1796</v>
      </c>
      <c r="D47" s="757" t="s">
        <v>2547</v>
      </c>
      <c r="E47" s="641" t="s">
        <v>1584</v>
      </c>
      <c r="G47" s="976"/>
      <c r="I47" s="980"/>
    </row>
    <row r="48" spans="1:9" s="620" customFormat="1" ht="14.25" customHeight="1" x14ac:dyDescent="0.25">
      <c r="A48" s="754">
        <v>30</v>
      </c>
      <c r="B48" s="755" t="s">
        <v>67</v>
      </c>
      <c r="C48" s="640" t="s">
        <v>1797</v>
      </c>
      <c r="D48" s="757" t="s">
        <v>2547</v>
      </c>
      <c r="E48" s="641" t="s">
        <v>1584</v>
      </c>
      <c r="G48" s="976"/>
      <c r="I48" s="980"/>
    </row>
    <row r="49" spans="1:9" s="620" customFormat="1" ht="14.25" customHeight="1" x14ac:dyDescent="0.25">
      <c r="A49" s="754">
        <v>31</v>
      </c>
      <c r="B49" s="755" t="s">
        <v>75</v>
      </c>
      <c r="C49" s="640" t="s">
        <v>1798</v>
      </c>
      <c r="D49" s="757" t="s">
        <v>2547</v>
      </c>
      <c r="E49" s="641" t="s">
        <v>1584</v>
      </c>
      <c r="G49" s="976"/>
      <c r="I49" s="980"/>
    </row>
    <row r="50" spans="1:9" s="620" customFormat="1" ht="14.25" customHeight="1" x14ac:dyDescent="0.25">
      <c r="A50" s="754">
        <v>32</v>
      </c>
      <c r="B50" s="755" t="s">
        <v>78</v>
      </c>
      <c r="C50" s="640" t="s">
        <v>2565</v>
      </c>
      <c r="D50" s="757" t="s">
        <v>2548</v>
      </c>
      <c r="E50" s="641" t="s">
        <v>1574</v>
      </c>
      <c r="G50" s="976"/>
      <c r="I50" s="980"/>
    </row>
    <row r="51" spans="1:9" s="620" customFormat="1" ht="14.25" customHeight="1" x14ac:dyDescent="0.25">
      <c r="A51" s="754">
        <v>33</v>
      </c>
      <c r="B51" s="755" t="s">
        <v>85</v>
      </c>
      <c r="C51" s="777" t="s">
        <v>2566</v>
      </c>
      <c r="D51" s="757" t="s">
        <v>2548</v>
      </c>
      <c r="E51" s="641" t="s">
        <v>1574</v>
      </c>
      <c r="G51" s="976"/>
      <c r="I51" s="980"/>
    </row>
    <row r="52" spans="1:9" s="620" customFormat="1" ht="14.25" customHeight="1" x14ac:dyDescent="0.25">
      <c r="A52" s="754">
        <v>34</v>
      </c>
      <c r="B52" s="755" t="s">
        <v>90</v>
      </c>
      <c r="C52" s="777" t="s">
        <v>2340</v>
      </c>
      <c r="D52" s="757" t="s">
        <v>2548</v>
      </c>
      <c r="E52" s="641" t="s">
        <v>1574</v>
      </c>
      <c r="G52" s="976"/>
      <c r="I52" s="980"/>
    </row>
    <row r="53" spans="1:9" s="620" customFormat="1" ht="14.25" customHeight="1" x14ac:dyDescent="0.25">
      <c r="A53" s="754">
        <v>35</v>
      </c>
      <c r="B53" s="755" t="s">
        <v>93</v>
      </c>
      <c r="C53" s="777" t="s">
        <v>2815</v>
      </c>
      <c r="D53" s="757" t="s">
        <v>2548</v>
      </c>
      <c r="E53" s="641" t="s">
        <v>1574</v>
      </c>
      <c r="G53" s="976"/>
      <c r="H53" s="980"/>
    </row>
    <row r="54" spans="1:9" s="620" customFormat="1" ht="14.25" customHeight="1" x14ac:dyDescent="0.25">
      <c r="A54" s="754">
        <v>36</v>
      </c>
      <c r="B54" s="755" t="s">
        <v>39</v>
      </c>
      <c r="C54" s="780" t="s">
        <v>2570</v>
      </c>
      <c r="D54" s="757" t="s">
        <v>2548</v>
      </c>
      <c r="E54" s="641" t="s">
        <v>1574</v>
      </c>
      <c r="G54" s="976"/>
      <c r="H54" s="980"/>
    </row>
    <row r="55" spans="1:9" s="620" customFormat="1" ht="14.25" customHeight="1" x14ac:dyDescent="0.25">
      <c r="A55" s="754">
        <v>37</v>
      </c>
      <c r="B55" s="755" t="s">
        <v>59</v>
      </c>
      <c r="C55" s="640" t="s">
        <v>2568</v>
      </c>
      <c r="D55" s="757" t="s">
        <v>2548</v>
      </c>
      <c r="E55" s="756" t="s">
        <v>1735</v>
      </c>
      <c r="G55" s="976"/>
      <c r="H55" s="980"/>
    </row>
    <row r="56" spans="1:9" s="620" customFormat="1" ht="14.25" customHeight="1" x14ac:dyDescent="0.25">
      <c r="A56" s="754">
        <v>38</v>
      </c>
      <c r="B56" s="755" t="s">
        <v>111</v>
      </c>
      <c r="C56" s="640" t="s">
        <v>5004</v>
      </c>
      <c r="D56" s="757" t="s">
        <v>2548</v>
      </c>
      <c r="E56" s="756" t="s">
        <v>1735</v>
      </c>
      <c r="G56" s="976"/>
      <c r="H56" s="980"/>
    </row>
    <row r="57" spans="1:9" s="620" customFormat="1" ht="14.25" customHeight="1" x14ac:dyDescent="0.25">
      <c r="A57" s="754">
        <v>39</v>
      </c>
      <c r="B57" s="755" t="s">
        <v>118</v>
      </c>
      <c r="C57" s="640" t="s">
        <v>4548</v>
      </c>
      <c r="D57" s="757" t="s">
        <v>2548</v>
      </c>
      <c r="E57" s="756" t="s">
        <v>1735</v>
      </c>
      <c r="G57" s="976"/>
      <c r="H57" s="980"/>
    </row>
    <row r="58" spans="1:9" s="620" customFormat="1" ht="14.25" customHeight="1" x14ac:dyDescent="0.25">
      <c r="A58" s="754">
        <v>40</v>
      </c>
      <c r="B58" s="755" t="s">
        <v>127</v>
      </c>
      <c r="C58" s="640" t="s">
        <v>2816</v>
      </c>
      <c r="D58" s="757" t="s">
        <v>2548</v>
      </c>
      <c r="E58" s="756" t="s">
        <v>1735</v>
      </c>
      <c r="G58" s="976"/>
      <c r="H58" s="980"/>
    </row>
    <row r="59" spans="1:9" s="620" customFormat="1" ht="14.25" customHeight="1" x14ac:dyDescent="0.25">
      <c r="A59" s="754">
        <v>41</v>
      </c>
      <c r="B59" s="755" t="s">
        <v>129</v>
      </c>
      <c r="C59" s="777" t="s">
        <v>2569</v>
      </c>
      <c r="D59" s="757" t="s">
        <v>2548</v>
      </c>
      <c r="E59" s="756" t="s">
        <v>1735</v>
      </c>
      <c r="G59" s="976"/>
      <c r="H59" s="980"/>
    </row>
    <row r="60" spans="1:9" s="620" customFormat="1" ht="14.25" customHeight="1" x14ac:dyDescent="0.2">
      <c r="A60" s="754">
        <v>42</v>
      </c>
      <c r="B60" s="755" t="s">
        <v>132</v>
      </c>
      <c r="C60" s="640" t="s">
        <v>5560</v>
      </c>
      <c r="D60" s="757" t="s">
        <v>2548</v>
      </c>
      <c r="E60" s="756" t="s">
        <v>1735</v>
      </c>
      <c r="H60" s="980"/>
    </row>
    <row r="61" spans="1:9" s="620" customFormat="1" ht="14.25" customHeight="1" x14ac:dyDescent="0.25">
      <c r="A61" s="754">
        <v>43</v>
      </c>
      <c r="B61" s="755" t="s">
        <v>137</v>
      </c>
      <c r="C61" s="640" t="s">
        <v>5561</v>
      </c>
      <c r="D61" s="757" t="s">
        <v>2548</v>
      </c>
      <c r="E61" s="756" t="s">
        <v>1735</v>
      </c>
      <c r="G61" s="976"/>
      <c r="H61" s="980"/>
    </row>
    <row r="62" spans="1:9" s="620" customFormat="1" ht="14.25" customHeight="1" x14ac:dyDescent="0.2">
      <c r="A62" s="754">
        <v>44</v>
      </c>
      <c r="B62" s="755" t="s">
        <v>139</v>
      </c>
      <c r="C62" s="782" t="s">
        <v>5562</v>
      </c>
      <c r="D62" s="783" t="s">
        <v>2548</v>
      </c>
      <c r="E62" s="756" t="s">
        <v>1735</v>
      </c>
      <c r="H62" s="980"/>
    </row>
    <row r="63" spans="1:9" s="620" customFormat="1" ht="14.25" customHeight="1" x14ac:dyDescent="0.25">
      <c r="A63" s="754">
        <v>45</v>
      </c>
      <c r="B63" s="755" t="s">
        <v>147</v>
      </c>
      <c r="C63" s="640" t="s">
        <v>1802</v>
      </c>
      <c r="D63" s="757" t="s">
        <v>2548</v>
      </c>
      <c r="E63" s="641" t="s">
        <v>1584</v>
      </c>
      <c r="G63" s="976"/>
      <c r="H63" s="980"/>
    </row>
    <row r="64" spans="1:9" s="620" customFormat="1" ht="14.25" customHeight="1" x14ac:dyDescent="0.25">
      <c r="A64" s="754">
        <v>46</v>
      </c>
      <c r="B64" s="755" t="s">
        <v>149</v>
      </c>
      <c r="C64" s="640" t="s">
        <v>1803</v>
      </c>
      <c r="D64" s="757" t="s">
        <v>2548</v>
      </c>
      <c r="E64" s="641" t="s">
        <v>1584</v>
      </c>
      <c r="G64" s="976"/>
      <c r="H64" s="980"/>
    </row>
    <row r="65" spans="1:8" s="620" customFormat="1" ht="14.25" customHeight="1" x14ac:dyDescent="0.25">
      <c r="A65" s="754">
        <v>47</v>
      </c>
      <c r="B65" s="755" t="s">
        <v>159</v>
      </c>
      <c r="C65" s="640" t="s">
        <v>1804</v>
      </c>
      <c r="D65" s="757" t="s">
        <v>2548</v>
      </c>
      <c r="E65" s="641" t="s">
        <v>1584</v>
      </c>
      <c r="G65" s="976"/>
      <c r="H65" s="980"/>
    </row>
    <row r="66" spans="1:8" s="620" customFormat="1" ht="14.25" customHeight="1" x14ac:dyDescent="0.25">
      <c r="A66" s="754">
        <v>48</v>
      </c>
      <c r="B66" s="755" t="s">
        <v>105</v>
      </c>
      <c r="C66" s="640" t="s">
        <v>1805</v>
      </c>
      <c r="D66" s="757" t="s">
        <v>2548</v>
      </c>
      <c r="E66" s="641" t="s">
        <v>1584</v>
      </c>
      <c r="G66" s="976"/>
      <c r="H66" s="980"/>
    </row>
    <row r="67" spans="1:8" s="620" customFormat="1" ht="14.25" customHeight="1" x14ac:dyDescent="0.25">
      <c r="A67" s="754">
        <v>49</v>
      </c>
      <c r="B67" s="755" t="s">
        <v>164</v>
      </c>
      <c r="C67" s="640" t="s">
        <v>1806</v>
      </c>
      <c r="D67" s="757" t="s">
        <v>2548</v>
      </c>
      <c r="E67" s="641" t="s">
        <v>1584</v>
      </c>
      <c r="G67" s="976"/>
      <c r="H67" s="980"/>
    </row>
    <row r="68" spans="1:8" s="620" customFormat="1" ht="14.25" customHeight="1" x14ac:dyDescent="0.25">
      <c r="A68" s="754">
        <v>50</v>
      </c>
      <c r="B68" s="755" t="s">
        <v>162</v>
      </c>
      <c r="C68" s="640" t="s">
        <v>1807</v>
      </c>
      <c r="D68" s="757" t="s">
        <v>2548</v>
      </c>
      <c r="E68" s="641" t="s">
        <v>1584</v>
      </c>
      <c r="G68" s="976"/>
      <c r="H68" s="980"/>
    </row>
    <row r="69" spans="1:8" s="620" customFormat="1" ht="14.25" customHeight="1" x14ac:dyDescent="0.25">
      <c r="A69" s="754">
        <v>51</v>
      </c>
      <c r="B69" s="755" t="s">
        <v>171</v>
      </c>
      <c r="C69" s="640" t="s">
        <v>1808</v>
      </c>
      <c r="D69" s="757" t="s">
        <v>2548</v>
      </c>
      <c r="E69" s="641" t="s">
        <v>1584</v>
      </c>
      <c r="G69" s="976"/>
      <c r="H69" s="980"/>
    </row>
    <row r="70" spans="1:8" s="620" customFormat="1" ht="14.25" customHeight="1" x14ac:dyDescent="0.2">
      <c r="A70" s="754">
        <v>52</v>
      </c>
      <c r="B70" s="755" t="s">
        <v>113</v>
      </c>
      <c r="C70" s="640" t="s">
        <v>1809</v>
      </c>
      <c r="D70" s="757" t="s">
        <v>2548</v>
      </c>
      <c r="E70" s="641" t="s">
        <v>1584</v>
      </c>
      <c r="H70" s="980"/>
    </row>
    <row r="71" spans="1:8" s="620" customFormat="1" ht="14.25" customHeight="1" x14ac:dyDescent="0.2">
      <c r="A71" s="754">
        <v>53</v>
      </c>
      <c r="B71" s="755" t="s">
        <v>134</v>
      </c>
      <c r="C71" s="640" t="s">
        <v>1810</v>
      </c>
      <c r="D71" s="757" t="s">
        <v>2548</v>
      </c>
      <c r="E71" s="641" t="s">
        <v>1584</v>
      </c>
      <c r="H71" s="980"/>
    </row>
    <row r="72" spans="1:8" s="620" customFormat="1" ht="14.25" customHeight="1" x14ac:dyDescent="0.2">
      <c r="A72" s="754">
        <v>54</v>
      </c>
      <c r="B72" s="755" t="s">
        <v>80</v>
      </c>
      <c r="C72" s="640" t="s">
        <v>1812</v>
      </c>
      <c r="D72" s="757" t="s">
        <v>2548</v>
      </c>
      <c r="E72" s="641" t="s">
        <v>1584</v>
      </c>
      <c r="H72" s="980"/>
    </row>
    <row r="73" spans="1:8" s="620" customFormat="1" ht="14.25" customHeight="1" x14ac:dyDescent="0.2">
      <c r="A73" s="754">
        <v>55</v>
      </c>
      <c r="B73" s="755" t="s">
        <v>58</v>
      </c>
      <c r="C73" s="640" t="s">
        <v>4992</v>
      </c>
      <c r="D73" s="757" t="s">
        <v>2548</v>
      </c>
      <c r="E73" s="641" t="s">
        <v>1584</v>
      </c>
      <c r="H73" s="980"/>
    </row>
    <row r="74" spans="1:8" s="620" customFormat="1" ht="14.25" customHeight="1" x14ac:dyDescent="0.2">
      <c r="A74" s="754">
        <v>56</v>
      </c>
      <c r="B74" s="755" t="s">
        <v>70</v>
      </c>
      <c r="C74" s="640" t="s">
        <v>1813</v>
      </c>
      <c r="D74" s="757" t="s">
        <v>2548</v>
      </c>
      <c r="E74" s="641" t="s">
        <v>1584</v>
      </c>
      <c r="H74" s="980"/>
    </row>
    <row r="75" spans="1:8" s="620" customFormat="1" ht="14.25" customHeight="1" x14ac:dyDescent="0.2">
      <c r="A75" s="754">
        <v>57</v>
      </c>
      <c r="B75" s="755" t="s">
        <v>38</v>
      </c>
      <c r="C75" s="640" t="s">
        <v>1815</v>
      </c>
      <c r="D75" s="757" t="s">
        <v>2548</v>
      </c>
      <c r="E75" s="641" t="s">
        <v>1584</v>
      </c>
      <c r="H75" s="980"/>
    </row>
    <row r="76" spans="1:8" s="620" customFormat="1" ht="14.25" customHeight="1" x14ac:dyDescent="0.2">
      <c r="A76" s="754">
        <v>58</v>
      </c>
      <c r="B76" s="755" t="s">
        <v>192</v>
      </c>
      <c r="C76" s="781" t="s">
        <v>1816</v>
      </c>
      <c r="D76" s="757" t="s">
        <v>2548</v>
      </c>
      <c r="E76" s="641" t="s">
        <v>1584</v>
      </c>
      <c r="H76" s="980"/>
    </row>
    <row r="77" spans="1:8" s="620" customFormat="1" ht="14.25" customHeight="1" x14ac:dyDescent="0.2">
      <c r="A77" s="754">
        <v>59</v>
      </c>
      <c r="B77" s="755" t="s">
        <v>169</v>
      </c>
      <c r="C77" s="782" t="s">
        <v>1817</v>
      </c>
      <c r="D77" s="783" t="s">
        <v>2548</v>
      </c>
      <c r="E77" s="784" t="s">
        <v>1584</v>
      </c>
      <c r="H77" s="980"/>
    </row>
    <row r="78" spans="1:8" s="620" customFormat="1" ht="14.25" customHeight="1" x14ac:dyDescent="0.2">
      <c r="A78" s="754">
        <v>60</v>
      </c>
      <c r="B78" s="755" t="s">
        <v>195</v>
      </c>
      <c r="C78" s="782" t="s">
        <v>1852</v>
      </c>
      <c r="D78" s="783" t="s">
        <v>2548</v>
      </c>
      <c r="E78" s="784" t="s">
        <v>1584</v>
      </c>
      <c r="H78" s="980"/>
    </row>
    <row r="79" spans="1:8" s="620" customFormat="1" ht="14.25" customHeight="1" x14ac:dyDescent="0.2">
      <c r="A79" s="754">
        <v>61</v>
      </c>
      <c r="B79" s="755" t="s">
        <v>130</v>
      </c>
      <c r="C79" s="785" t="s">
        <v>2342</v>
      </c>
      <c r="D79" s="783" t="s">
        <v>2548</v>
      </c>
      <c r="E79" s="784" t="s">
        <v>1584</v>
      </c>
      <c r="H79" s="980"/>
    </row>
    <row r="80" spans="1:8" s="620" customFormat="1" ht="14.25" customHeight="1" x14ac:dyDescent="0.2">
      <c r="A80" s="754">
        <v>62</v>
      </c>
      <c r="B80" s="755" t="s">
        <v>204</v>
      </c>
      <c r="C80" s="777" t="s">
        <v>1818</v>
      </c>
      <c r="D80" s="757" t="s">
        <v>2548</v>
      </c>
      <c r="E80" s="641" t="s">
        <v>1584</v>
      </c>
      <c r="H80" s="980"/>
    </row>
    <row r="81" spans="1:8" s="620" customFormat="1" ht="14.25" customHeight="1" x14ac:dyDescent="0.2">
      <c r="A81" s="754">
        <v>63</v>
      </c>
      <c r="B81" s="755" t="s">
        <v>208</v>
      </c>
      <c r="C81" s="777" t="s">
        <v>1819</v>
      </c>
      <c r="D81" s="757" t="s">
        <v>2548</v>
      </c>
      <c r="E81" s="641" t="s">
        <v>1584</v>
      </c>
      <c r="H81" s="980"/>
    </row>
    <row r="82" spans="1:8" s="620" customFormat="1" ht="14.25" customHeight="1" x14ac:dyDescent="0.2">
      <c r="A82" s="754">
        <v>64</v>
      </c>
      <c r="B82" s="755" t="s">
        <v>213</v>
      </c>
      <c r="C82" s="777" t="s">
        <v>1820</v>
      </c>
      <c r="D82" s="757" t="s">
        <v>2548</v>
      </c>
      <c r="E82" s="641" t="s">
        <v>1584</v>
      </c>
      <c r="H82" s="980"/>
    </row>
    <row r="83" spans="1:8" s="620" customFormat="1" ht="14.25" customHeight="1" x14ac:dyDescent="0.2">
      <c r="A83" s="754">
        <v>65</v>
      </c>
      <c r="B83" s="755" t="s">
        <v>219</v>
      </c>
      <c r="C83" s="777" t="s">
        <v>1821</v>
      </c>
      <c r="D83" s="757" t="s">
        <v>2548</v>
      </c>
      <c r="E83" s="641" t="s">
        <v>1584</v>
      </c>
      <c r="H83" s="980"/>
    </row>
    <row r="84" spans="1:8" s="620" customFormat="1" ht="14.25" customHeight="1" x14ac:dyDescent="0.2">
      <c r="A84" s="754">
        <v>66</v>
      </c>
      <c r="B84" s="755" t="s">
        <v>224</v>
      </c>
      <c r="C84" s="777" t="s">
        <v>1822</v>
      </c>
      <c r="D84" s="757" t="s">
        <v>2548</v>
      </c>
      <c r="E84" s="641" t="s">
        <v>1584</v>
      </c>
      <c r="H84" s="980"/>
    </row>
    <row r="85" spans="1:8" s="620" customFormat="1" ht="14.25" customHeight="1" x14ac:dyDescent="0.2">
      <c r="A85" s="754">
        <v>67</v>
      </c>
      <c r="B85" s="755" t="s">
        <v>231</v>
      </c>
      <c r="C85" s="777" t="s">
        <v>1823</v>
      </c>
      <c r="D85" s="757" t="s">
        <v>2548</v>
      </c>
      <c r="E85" s="641" t="s">
        <v>1584</v>
      </c>
      <c r="H85" s="980"/>
    </row>
    <row r="86" spans="1:8" s="620" customFormat="1" ht="14.25" customHeight="1" x14ac:dyDescent="0.2">
      <c r="A86" s="754">
        <v>68</v>
      </c>
      <c r="B86" s="755" t="s">
        <v>233</v>
      </c>
      <c r="C86" s="777" t="s">
        <v>1824</v>
      </c>
      <c r="D86" s="757" t="s">
        <v>2548</v>
      </c>
      <c r="E86" s="641" t="s">
        <v>1584</v>
      </c>
      <c r="H86" s="980"/>
    </row>
    <row r="87" spans="1:8" s="620" customFormat="1" ht="14.25" customHeight="1" x14ac:dyDescent="0.2">
      <c r="A87" s="754">
        <v>69</v>
      </c>
      <c r="B87" s="755" t="s">
        <v>237</v>
      </c>
      <c r="C87" s="777" t="s">
        <v>1825</v>
      </c>
      <c r="D87" s="757" t="s">
        <v>2548</v>
      </c>
      <c r="E87" s="641" t="s">
        <v>1584</v>
      </c>
      <c r="H87" s="980"/>
    </row>
    <row r="88" spans="1:8" s="620" customFormat="1" ht="14.25" customHeight="1" x14ac:dyDescent="0.2">
      <c r="A88" s="754">
        <v>70</v>
      </c>
      <c r="B88" s="755" t="s">
        <v>242</v>
      </c>
      <c r="C88" s="777" t="s">
        <v>1826</v>
      </c>
      <c r="D88" s="757" t="s">
        <v>2548</v>
      </c>
      <c r="E88" s="641" t="s">
        <v>1584</v>
      </c>
      <c r="H88" s="980"/>
    </row>
    <row r="89" spans="1:8" s="620" customFormat="1" ht="14.25" customHeight="1" x14ac:dyDescent="0.2">
      <c r="A89" s="754">
        <v>71</v>
      </c>
      <c r="B89" s="755" t="s">
        <v>246</v>
      </c>
      <c r="C89" s="777" t="s">
        <v>1827</v>
      </c>
      <c r="D89" s="757" t="s">
        <v>2548</v>
      </c>
      <c r="E89" s="641" t="s">
        <v>1584</v>
      </c>
      <c r="H89" s="980"/>
    </row>
    <row r="90" spans="1:8" s="620" customFormat="1" ht="14.25" customHeight="1" x14ac:dyDescent="0.2">
      <c r="A90" s="754">
        <v>72</v>
      </c>
      <c r="B90" s="755" t="s">
        <v>249</v>
      </c>
      <c r="C90" s="777" t="s">
        <v>1828</v>
      </c>
      <c r="D90" s="757" t="s">
        <v>2548</v>
      </c>
      <c r="E90" s="641" t="s">
        <v>1584</v>
      </c>
      <c r="H90" s="980"/>
    </row>
    <row r="91" spans="1:8" s="620" customFormat="1" ht="14.25" customHeight="1" x14ac:dyDescent="0.2">
      <c r="A91" s="754">
        <v>73</v>
      </c>
      <c r="B91" s="755" t="s">
        <v>254</v>
      </c>
      <c r="C91" s="777" t="s">
        <v>2343</v>
      </c>
      <c r="D91" s="757" t="s">
        <v>2548</v>
      </c>
      <c r="E91" s="641" t="s">
        <v>1584</v>
      </c>
      <c r="H91" s="980"/>
    </row>
    <row r="92" spans="1:8" s="620" customFormat="1" ht="14.25" customHeight="1" x14ac:dyDescent="0.2">
      <c r="A92" s="754">
        <v>74</v>
      </c>
      <c r="B92" s="755" t="s">
        <v>258</v>
      </c>
      <c r="C92" s="777" t="s">
        <v>1829</v>
      </c>
      <c r="D92" s="757" t="s">
        <v>2548</v>
      </c>
      <c r="E92" s="641" t="s">
        <v>1584</v>
      </c>
      <c r="H92" s="980"/>
    </row>
    <row r="93" spans="1:8" s="620" customFormat="1" ht="14.25" customHeight="1" x14ac:dyDescent="0.2">
      <c r="A93" s="754">
        <v>75</v>
      </c>
      <c r="B93" s="755" t="s">
        <v>265</v>
      </c>
      <c r="C93" s="702" t="s">
        <v>4982</v>
      </c>
      <c r="D93" s="757" t="s">
        <v>2548</v>
      </c>
      <c r="E93" s="641" t="s">
        <v>1584</v>
      </c>
      <c r="H93" s="980"/>
    </row>
    <row r="94" spans="1:8" s="620" customFormat="1" ht="14.25" customHeight="1" x14ac:dyDescent="0.2">
      <c r="A94" s="758"/>
      <c r="B94" s="759"/>
      <c r="C94" s="760" t="s">
        <v>4497</v>
      </c>
      <c r="D94" s="761"/>
      <c r="E94" s="762"/>
      <c r="H94" s="980"/>
    </row>
    <row r="95" spans="1:8" s="620" customFormat="1" ht="14.25" customHeight="1" x14ac:dyDescent="0.2">
      <c r="A95" s="754">
        <v>76</v>
      </c>
      <c r="B95" s="755" t="s">
        <v>34</v>
      </c>
      <c r="C95" s="777" t="s">
        <v>1831</v>
      </c>
      <c r="D95" s="757" t="s">
        <v>2548</v>
      </c>
      <c r="E95" s="641" t="s">
        <v>1787</v>
      </c>
      <c r="H95" s="980"/>
    </row>
    <row r="96" spans="1:8" s="620" customFormat="1" ht="14.25" customHeight="1" x14ac:dyDescent="0.2">
      <c r="A96" s="754">
        <v>77</v>
      </c>
      <c r="B96" s="755" t="s">
        <v>50</v>
      </c>
      <c r="C96" s="777" t="s">
        <v>1832</v>
      </c>
      <c r="D96" s="757" t="s">
        <v>2548</v>
      </c>
      <c r="E96" s="641" t="s">
        <v>1787</v>
      </c>
      <c r="H96" s="980"/>
    </row>
    <row r="97" spans="1:8" s="620" customFormat="1" ht="14.25" customHeight="1" x14ac:dyDescent="0.2">
      <c r="A97" s="754">
        <v>78</v>
      </c>
      <c r="B97" s="755" t="s">
        <v>56</v>
      </c>
      <c r="C97" s="777" t="s">
        <v>1833</v>
      </c>
      <c r="D97" s="757" t="s">
        <v>2548</v>
      </c>
      <c r="E97" s="641" t="s">
        <v>1787</v>
      </c>
      <c r="H97" s="980"/>
    </row>
    <row r="98" spans="1:8" s="620" customFormat="1" ht="14.25" customHeight="1" x14ac:dyDescent="0.2">
      <c r="A98" s="754">
        <v>79</v>
      </c>
      <c r="B98" s="755" t="s">
        <v>67</v>
      </c>
      <c r="C98" s="777" t="s">
        <v>1834</v>
      </c>
      <c r="D98" s="757" t="s">
        <v>2548</v>
      </c>
      <c r="E98" s="641" t="s">
        <v>1787</v>
      </c>
      <c r="H98" s="980"/>
    </row>
    <row r="99" spans="1:8" s="620" customFormat="1" ht="14.25" customHeight="1" x14ac:dyDescent="0.2">
      <c r="A99" s="754">
        <v>80</v>
      </c>
      <c r="B99" s="755" t="s">
        <v>75</v>
      </c>
      <c r="C99" s="777" t="s">
        <v>1835</v>
      </c>
      <c r="D99" s="757" t="s">
        <v>2548</v>
      </c>
      <c r="E99" s="641" t="s">
        <v>1787</v>
      </c>
      <c r="H99" s="980"/>
    </row>
    <row r="100" spans="1:8" s="620" customFormat="1" ht="14.25" customHeight="1" x14ac:dyDescent="0.2">
      <c r="A100" s="754">
        <v>81</v>
      </c>
      <c r="B100" s="755" t="s">
        <v>78</v>
      </c>
      <c r="C100" s="777" t="s">
        <v>1836</v>
      </c>
      <c r="D100" s="757" t="s">
        <v>2548</v>
      </c>
      <c r="E100" s="641" t="s">
        <v>1787</v>
      </c>
      <c r="H100" s="980"/>
    </row>
    <row r="101" spans="1:8" s="620" customFormat="1" ht="14.25" customHeight="1" x14ac:dyDescent="0.2">
      <c r="A101" s="754">
        <v>82</v>
      </c>
      <c r="B101" s="755" t="s">
        <v>85</v>
      </c>
      <c r="C101" s="777" t="s">
        <v>1837</v>
      </c>
      <c r="D101" s="757" t="s">
        <v>2548</v>
      </c>
      <c r="E101" s="641" t="s">
        <v>1787</v>
      </c>
      <c r="H101" s="980"/>
    </row>
    <row r="102" spans="1:8" s="620" customFormat="1" ht="14.25" customHeight="1" x14ac:dyDescent="0.2">
      <c r="A102" s="754">
        <v>83</v>
      </c>
      <c r="B102" s="755" t="s">
        <v>90</v>
      </c>
      <c r="C102" s="786" t="s">
        <v>4578</v>
      </c>
      <c r="D102" s="757" t="s">
        <v>2548</v>
      </c>
      <c r="E102" s="641" t="s">
        <v>1787</v>
      </c>
      <c r="H102" s="980"/>
    </row>
    <row r="103" spans="1:8" s="620" customFormat="1" ht="14.25" customHeight="1" x14ac:dyDescent="0.2">
      <c r="A103" s="754">
        <v>84</v>
      </c>
      <c r="B103" s="755" t="s">
        <v>93</v>
      </c>
      <c r="C103" s="786" t="s">
        <v>4569</v>
      </c>
      <c r="D103" s="757" t="s">
        <v>2548</v>
      </c>
      <c r="E103" s="641" t="s">
        <v>1787</v>
      </c>
      <c r="H103" s="980"/>
    </row>
    <row r="104" spans="1:8" s="620" customFormat="1" ht="14.25" customHeight="1" x14ac:dyDescent="0.2">
      <c r="A104" s="754">
        <v>85</v>
      </c>
      <c r="B104" s="755" t="s">
        <v>39</v>
      </c>
      <c r="C104" s="786" t="s">
        <v>4570</v>
      </c>
      <c r="D104" s="757" t="s">
        <v>2548</v>
      </c>
      <c r="E104" s="641" t="s">
        <v>1787</v>
      </c>
      <c r="H104" s="980"/>
    </row>
    <row r="105" spans="1:8" s="620" customFormat="1" ht="14.25" customHeight="1" x14ac:dyDescent="0.2">
      <c r="A105" s="754">
        <v>86</v>
      </c>
      <c r="B105" s="755" t="s">
        <v>59</v>
      </c>
      <c r="C105" s="786" t="s">
        <v>4576</v>
      </c>
      <c r="D105" s="757" t="s">
        <v>2548</v>
      </c>
      <c r="E105" s="641" t="s">
        <v>1787</v>
      </c>
      <c r="H105" s="980"/>
    </row>
    <row r="106" spans="1:8" s="620" customFormat="1" ht="14.25" customHeight="1" x14ac:dyDescent="0.2">
      <c r="A106" s="754">
        <v>87</v>
      </c>
      <c r="B106" s="755" t="s">
        <v>111</v>
      </c>
      <c r="C106" s="786" t="s">
        <v>4577</v>
      </c>
      <c r="D106" s="757" t="s">
        <v>2548</v>
      </c>
      <c r="E106" s="641" t="s">
        <v>1787</v>
      </c>
      <c r="H106" s="980"/>
    </row>
    <row r="107" spans="1:8" s="620" customFormat="1" ht="14.25" customHeight="1" x14ac:dyDescent="0.2">
      <c r="A107" s="754">
        <v>88</v>
      </c>
      <c r="B107" s="755" t="s">
        <v>118</v>
      </c>
      <c r="C107" s="787" t="s">
        <v>5215</v>
      </c>
      <c r="D107" s="790" t="s">
        <v>3248</v>
      </c>
      <c r="E107" s="641" t="s">
        <v>1787</v>
      </c>
      <c r="H107" s="980"/>
    </row>
    <row r="108" spans="1:8" s="620" customFormat="1" ht="14.25" customHeight="1" x14ac:dyDescent="0.2">
      <c r="A108" s="631"/>
      <c r="B108" s="631"/>
      <c r="C108" s="746"/>
      <c r="D108" s="910"/>
      <c r="E108" s="632"/>
      <c r="H108" s="980"/>
    </row>
    <row r="109" spans="1:8" s="620" customFormat="1" ht="14.25" customHeight="1" x14ac:dyDescent="0.2">
      <c r="A109" s="631"/>
      <c r="B109" s="631"/>
      <c r="C109" s="746"/>
      <c r="D109" s="910"/>
      <c r="E109" s="632"/>
      <c r="H109" s="980"/>
    </row>
    <row r="110" spans="1:8" x14ac:dyDescent="0.25">
      <c r="A110" s="791"/>
      <c r="B110" s="791"/>
      <c r="C110" s="791"/>
      <c r="D110" s="792"/>
      <c r="E110" s="791"/>
    </row>
    <row r="111" spans="1:8" x14ac:dyDescent="0.25">
      <c r="A111" s="791"/>
      <c r="B111" s="791"/>
      <c r="C111" s="793" t="s">
        <v>4844</v>
      </c>
      <c r="D111" s="794"/>
      <c r="E111" s="791"/>
    </row>
    <row r="112" spans="1:8" x14ac:dyDescent="0.25">
      <c r="A112" s="791"/>
      <c r="B112" s="791"/>
      <c r="C112" s="273" t="s">
        <v>2575</v>
      </c>
      <c r="D112" s="907">
        <f>COUNTIF($D$5:$D$107,"BLUD")</f>
        <v>71</v>
      </c>
      <c r="E112" s="791"/>
    </row>
    <row r="113" spans="1:5" x14ac:dyDescent="0.25">
      <c r="A113" s="791"/>
      <c r="B113" s="791"/>
      <c r="C113" s="273" t="s">
        <v>4845</v>
      </c>
      <c r="D113" s="907">
        <f>COUNTIF($D$5:$D$107,"UPAH HARIAN")</f>
        <v>10</v>
      </c>
      <c r="E113" s="791"/>
    </row>
    <row r="114" spans="1:5" x14ac:dyDescent="0.25">
      <c r="A114" s="791"/>
      <c r="B114" s="791"/>
      <c r="C114" s="273" t="s">
        <v>2576</v>
      </c>
      <c r="D114" s="907">
        <f>COUNTIF($D$5:$D$107,"HARLEP")</f>
        <v>7</v>
      </c>
      <c r="E114" s="791"/>
    </row>
    <row r="115" spans="1:5" x14ac:dyDescent="0.25">
      <c r="A115" s="791"/>
      <c r="B115" s="791"/>
      <c r="C115" s="783" t="s">
        <v>2193</v>
      </c>
      <c r="D115" s="907">
        <f>SUM(D112:D114)</f>
        <v>88</v>
      </c>
      <c r="E115" s="791"/>
    </row>
  </sheetData>
  <mergeCells count="1">
    <mergeCell ref="A1:E1"/>
  </mergeCells>
  <pageMargins left="1.25" right="0" top="0.5" bottom="0.3" header="0.3" footer="0.3"/>
  <pageSetup paperSize="258" scale="81" orientation="portrait" r:id="rId1"/>
  <rowBreaks count="1" manualBreakCount="1">
    <brk id="78" max="16383" man="1"/>
  </rowBreaks>
  <colBreaks count="1" manualBreakCount="1">
    <brk id="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G18"/>
  <sheetViews>
    <sheetView zoomScaleNormal="100" zoomScaleSheetLayoutView="90" workbookViewId="0">
      <selection activeCell="E11" sqref="E11"/>
    </sheetView>
  </sheetViews>
  <sheetFormatPr defaultRowHeight="14.25" x14ac:dyDescent="0.2"/>
  <cols>
    <col min="1" max="1" width="7.7109375" style="1" customWidth="1"/>
    <col min="2" max="2" width="41.42578125" style="1" bestFit="1" customWidth="1"/>
    <col min="3" max="3" width="13.7109375" style="24" customWidth="1"/>
    <col min="4" max="4" width="9.140625" style="1"/>
    <col min="5" max="5" width="13.7109375" style="112" customWidth="1"/>
    <col min="6" max="6" width="3.7109375" style="119" customWidth="1"/>
    <col min="7" max="7" width="9.140625" style="119" customWidth="1"/>
    <col min="8" max="9" width="9.140625" style="1"/>
    <col min="10" max="10" width="41.28515625" style="1" bestFit="1" customWidth="1"/>
    <col min="11" max="16384" width="9.140625" style="1"/>
  </cols>
  <sheetData>
    <row r="1" spans="1:7" x14ac:dyDescent="0.2">
      <c r="C1" s="194"/>
    </row>
    <row r="2" spans="1:7" x14ac:dyDescent="0.2">
      <c r="A2" s="4" t="s">
        <v>5477</v>
      </c>
      <c r="B2" s="4"/>
      <c r="C2" s="4"/>
      <c r="D2" s="102"/>
      <c r="E2" s="119"/>
    </row>
    <row r="3" spans="1:7" x14ac:dyDescent="0.2">
      <c r="A3" s="4"/>
      <c r="B3" s="4"/>
      <c r="C3" s="4"/>
      <c r="D3" s="102"/>
      <c r="E3" s="119"/>
    </row>
    <row r="4" spans="1:7" x14ac:dyDescent="0.2">
      <c r="C4" s="194"/>
      <c r="D4" s="102"/>
    </row>
    <row r="5" spans="1:7" x14ac:dyDescent="0.2">
      <c r="A5" s="122" t="s">
        <v>1235</v>
      </c>
      <c r="B5" s="23" t="s">
        <v>20</v>
      </c>
      <c r="C5" s="123" t="s">
        <v>2194</v>
      </c>
      <c r="D5" s="102"/>
    </row>
    <row r="6" spans="1:7" x14ac:dyDescent="0.2">
      <c r="A6" s="124" t="s">
        <v>34</v>
      </c>
      <c r="B6" s="121" t="s">
        <v>4498</v>
      </c>
      <c r="C6" s="23">
        <v>0</v>
      </c>
      <c r="D6" s="102"/>
    </row>
    <row r="7" spans="1:7" x14ac:dyDescent="0.2">
      <c r="A7" s="124" t="s">
        <v>50</v>
      </c>
      <c r="B7" s="856" t="s">
        <v>488</v>
      </c>
      <c r="C7" s="864">
        <v>1</v>
      </c>
      <c r="D7" s="102"/>
    </row>
    <row r="8" spans="1:7" x14ac:dyDescent="0.2">
      <c r="A8" s="124" t="s">
        <v>56</v>
      </c>
      <c r="B8" s="856" t="s">
        <v>2183</v>
      </c>
      <c r="C8" s="864">
        <v>1</v>
      </c>
      <c r="D8" s="102"/>
    </row>
    <row r="9" spans="1:7" x14ac:dyDescent="0.2">
      <c r="A9" s="124" t="s">
        <v>67</v>
      </c>
      <c r="B9" s="121" t="s">
        <v>864</v>
      </c>
      <c r="C9" s="23">
        <v>5</v>
      </c>
      <c r="D9" s="102"/>
    </row>
    <row r="10" spans="1:7" x14ac:dyDescent="0.2">
      <c r="A10" s="124" t="s">
        <v>75</v>
      </c>
      <c r="B10" s="121" t="s">
        <v>2541</v>
      </c>
      <c r="C10" s="23">
        <v>5</v>
      </c>
      <c r="D10" s="102"/>
    </row>
    <row r="11" spans="1:7" s="432" customFormat="1" x14ac:dyDescent="0.2">
      <c r="A11" s="881" t="s">
        <v>78</v>
      </c>
      <c r="B11" s="882" t="s">
        <v>982</v>
      </c>
      <c r="C11" s="700">
        <v>9</v>
      </c>
      <c r="D11" s="883"/>
      <c r="E11" s="88"/>
      <c r="F11" s="8"/>
      <c r="G11" s="8"/>
    </row>
    <row r="12" spans="1:7" x14ac:dyDescent="0.2">
      <c r="A12" s="124" t="s">
        <v>85</v>
      </c>
      <c r="B12" s="121" t="s">
        <v>1099</v>
      </c>
      <c r="C12" s="23">
        <v>0</v>
      </c>
      <c r="D12" s="102"/>
    </row>
    <row r="13" spans="1:7" x14ac:dyDescent="0.2">
      <c r="A13" s="124" t="s">
        <v>90</v>
      </c>
      <c r="B13" s="121" t="s">
        <v>1086</v>
      </c>
      <c r="C13" s="23">
        <v>1</v>
      </c>
      <c r="D13" s="102"/>
    </row>
    <row r="14" spans="1:7" x14ac:dyDescent="0.2">
      <c r="A14" s="124" t="s">
        <v>93</v>
      </c>
      <c r="B14" s="121" t="s">
        <v>1766</v>
      </c>
      <c r="C14" s="23">
        <v>53</v>
      </c>
      <c r="D14" s="102"/>
    </row>
    <row r="15" spans="1:7" x14ac:dyDescent="0.2">
      <c r="A15" s="124" t="s">
        <v>39</v>
      </c>
      <c r="B15" s="121" t="s">
        <v>4497</v>
      </c>
      <c r="C15" s="23">
        <v>13</v>
      </c>
      <c r="D15" s="102"/>
      <c r="G15" s="198"/>
    </row>
    <row r="16" spans="1:7" x14ac:dyDescent="0.2">
      <c r="A16" s="121"/>
      <c r="B16" s="23" t="s">
        <v>2194</v>
      </c>
      <c r="C16" s="142">
        <f>SUM(C6:C15)</f>
        <v>88</v>
      </c>
      <c r="D16" s="102"/>
      <c r="E16" s="824"/>
      <c r="G16" s="198"/>
    </row>
    <row r="17" spans="4:4" x14ac:dyDescent="0.2">
      <c r="D17" s="102"/>
    </row>
    <row r="18" spans="4:4" x14ac:dyDescent="0.2">
      <c r="D18" s="102"/>
    </row>
  </sheetData>
  <printOptions horizontalCentered="1"/>
  <pageMargins left="1.2" right="0" top="0.5" bottom="0.4" header="0.3" footer="0.3"/>
  <pageSetup paperSize="13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B2:O26"/>
  <sheetViews>
    <sheetView topLeftCell="A4" zoomScale="90" zoomScaleNormal="90" workbookViewId="0">
      <selection activeCell="E15" sqref="E15"/>
    </sheetView>
  </sheetViews>
  <sheetFormatPr defaultRowHeight="14.25" x14ac:dyDescent="0.2"/>
  <cols>
    <col min="1" max="1" width="9.140625" style="1"/>
    <col min="2" max="2" width="7.5703125" style="1" customWidth="1"/>
    <col min="3" max="3" width="30.7109375" style="1" bestFit="1" customWidth="1"/>
    <col min="4" max="4" width="8.85546875" style="24" customWidth="1"/>
    <col min="5" max="5" width="8.42578125" style="1" bestFit="1" customWidth="1"/>
    <col min="6" max="6" width="9.140625" style="1"/>
    <col min="7" max="9" width="8.85546875" style="112" customWidth="1"/>
    <col min="10" max="15" width="9.140625" style="119"/>
    <col min="16" max="16384" width="9.140625" style="1"/>
  </cols>
  <sheetData>
    <row r="2" spans="2:13" ht="15" x14ac:dyDescent="0.2">
      <c r="B2" s="138" t="s">
        <v>5478</v>
      </c>
      <c r="C2" s="138"/>
      <c r="D2" s="138"/>
      <c r="E2" s="138"/>
      <c r="G2" s="840"/>
      <c r="H2" s="840"/>
      <c r="I2" s="840"/>
    </row>
    <row r="4" spans="2:13" ht="17.100000000000001" customHeight="1" x14ac:dyDescent="0.2">
      <c r="B4" s="122" t="s">
        <v>1235</v>
      </c>
      <c r="C4" s="23" t="s">
        <v>2231</v>
      </c>
      <c r="D4" s="118" t="s">
        <v>2194</v>
      </c>
      <c r="E4" s="119"/>
    </row>
    <row r="5" spans="2:13" x14ac:dyDescent="0.2">
      <c r="B5" s="124" t="s">
        <v>34</v>
      </c>
      <c r="C5" s="121" t="s">
        <v>2232</v>
      </c>
      <c r="D5" s="116">
        <v>1</v>
      </c>
      <c r="G5" s="105"/>
      <c r="H5" s="105"/>
      <c r="I5" s="105"/>
    </row>
    <row r="6" spans="2:13" x14ac:dyDescent="0.2">
      <c r="B6" s="124" t="s">
        <v>50</v>
      </c>
      <c r="C6" s="121" t="s">
        <v>2233</v>
      </c>
      <c r="D6" s="23">
        <v>3</v>
      </c>
    </row>
    <row r="7" spans="2:13" x14ac:dyDescent="0.2">
      <c r="B7" s="124" t="s">
        <v>56</v>
      </c>
      <c r="C7" s="121" t="s">
        <v>2234</v>
      </c>
      <c r="D7" s="23">
        <v>9</v>
      </c>
    </row>
    <row r="8" spans="2:13" x14ac:dyDescent="0.2">
      <c r="B8" s="124" t="s">
        <v>67</v>
      </c>
      <c r="C8" s="121" t="s">
        <v>2235</v>
      </c>
      <c r="D8" s="23">
        <v>20</v>
      </c>
    </row>
    <row r="9" spans="2:13" x14ac:dyDescent="0.2">
      <c r="B9" s="124" t="s">
        <v>75</v>
      </c>
      <c r="C9" s="121" t="s">
        <v>2236</v>
      </c>
      <c r="D9" s="23">
        <v>51</v>
      </c>
      <c r="M9" s="841"/>
    </row>
    <row r="10" spans="2:13" x14ac:dyDescent="0.2">
      <c r="B10" s="140"/>
      <c r="C10" s="149" t="s">
        <v>2194</v>
      </c>
      <c r="D10" s="142">
        <f>SUM(D5:D9)</f>
        <v>84</v>
      </c>
      <c r="G10" s="824"/>
      <c r="H10" s="824"/>
      <c r="I10" s="824"/>
    </row>
    <row r="11" spans="2:13" x14ac:dyDescent="0.2">
      <c r="B11" s="124" t="s">
        <v>78</v>
      </c>
      <c r="C11" s="121" t="s">
        <v>2237</v>
      </c>
      <c r="D11" s="23">
        <v>70</v>
      </c>
    </row>
    <row r="12" spans="2:13" x14ac:dyDescent="0.2">
      <c r="B12" s="124" t="s">
        <v>85</v>
      </c>
      <c r="C12" s="121" t="s">
        <v>2238</v>
      </c>
      <c r="D12" s="23">
        <v>39</v>
      </c>
    </row>
    <row r="13" spans="2:13" x14ac:dyDescent="0.2">
      <c r="B13" s="124" t="s">
        <v>90</v>
      </c>
      <c r="C13" s="121" t="s">
        <v>2239</v>
      </c>
      <c r="D13" s="23">
        <v>61</v>
      </c>
    </row>
    <row r="14" spans="2:13" x14ac:dyDescent="0.2">
      <c r="B14" s="124" t="s">
        <v>93</v>
      </c>
      <c r="C14" s="121" t="s">
        <v>2240</v>
      </c>
      <c r="D14" s="23">
        <v>56</v>
      </c>
    </row>
    <row r="15" spans="2:13" x14ac:dyDescent="0.2">
      <c r="B15" s="140"/>
      <c r="C15" s="151" t="s">
        <v>2194</v>
      </c>
      <c r="D15" s="142">
        <f>SUM(D11:D14)</f>
        <v>226</v>
      </c>
      <c r="G15" s="824"/>
      <c r="H15" s="824"/>
      <c r="I15" s="824"/>
    </row>
    <row r="16" spans="2:13" x14ac:dyDescent="0.2">
      <c r="B16" s="124" t="s">
        <v>39</v>
      </c>
      <c r="C16" s="121" t="s">
        <v>2241</v>
      </c>
      <c r="D16" s="23">
        <v>19</v>
      </c>
      <c r="I16" s="112" t="s">
        <v>5528</v>
      </c>
    </row>
    <row r="17" spans="2:9" x14ac:dyDescent="0.2">
      <c r="B17" s="124" t="s">
        <v>59</v>
      </c>
      <c r="C17" s="121" t="s">
        <v>2242</v>
      </c>
      <c r="D17" s="23">
        <v>39</v>
      </c>
    </row>
    <row r="18" spans="2:9" x14ac:dyDescent="0.2">
      <c r="B18" s="124" t="s">
        <v>111</v>
      </c>
      <c r="C18" s="121" t="s">
        <v>2243</v>
      </c>
      <c r="D18" s="23">
        <v>0</v>
      </c>
    </row>
    <row r="19" spans="2:9" x14ac:dyDescent="0.2">
      <c r="B19" s="124" t="s">
        <v>118</v>
      </c>
      <c r="C19" s="121" t="s">
        <v>2244</v>
      </c>
      <c r="D19" s="23">
        <v>1</v>
      </c>
    </row>
    <row r="20" spans="2:9" x14ac:dyDescent="0.2">
      <c r="B20" s="140"/>
      <c r="C20" s="149" t="s">
        <v>2194</v>
      </c>
      <c r="D20" s="142">
        <f>D16+D17+D18+D19</f>
        <v>59</v>
      </c>
      <c r="G20" s="824"/>
      <c r="H20" s="824"/>
    </row>
    <row r="21" spans="2:9" x14ac:dyDescent="0.2">
      <c r="B21" s="124" t="s">
        <v>127</v>
      </c>
      <c r="C21" s="121" t="s">
        <v>2245</v>
      </c>
      <c r="D21" s="23">
        <v>1</v>
      </c>
    </row>
    <row r="22" spans="2:9" x14ac:dyDescent="0.2">
      <c r="B22" s="124" t="s">
        <v>129</v>
      </c>
      <c r="C22" s="121" t="s">
        <v>2246</v>
      </c>
      <c r="D22" s="23">
        <v>1</v>
      </c>
    </row>
    <row r="23" spans="2:9" x14ac:dyDescent="0.2">
      <c r="B23" s="124" t="s">
        <v>132</v>
      </c>
      <c r="C23" s="121" t="s">
        <v>2247</v>
      </c>
      <c r="D23" s="23">
        <v>0</v>
      </c>
    </row>
    <row r="24" spans="2:9" x14ac:dyDescent="0.2">
      <c r="B24" s="124" t="s">
        <v>137</v>
      </c>
      <c r="C24" s="121" t="s">
        <v>2248</v>
      </c>
      <c r="D24" s="23">
        <v>0</v>
      </c>
    </row>
    <row r="25" spans="2:9" x14ac:dyDescent="0.2">
      <c r="B25" s="140"/>
      <c r="C25" s="144" t="s">
        <v>2194</v>
      </c>
      <c r="D25" s="142">
        <f>D21+D22+D23+D24</f>
        <v>2</v>
      </c>
      <c r="E25" s="137"/>
      <c r="G25" s="824"/>
      <c r="H25" s="824"/>
      <c r="I25" s="824"/>
    </row>
    <row r="26" spans="2:9" x14ac:dyDescent="0.2">
      <c r="B26" s="141"/>
      <c r="C26" s="141" t="s">
        <v>2249</v>
      </c>
      <c r="D26" s="23">
        <f>D10+D15+D20+D25</f>
        <v>371</v>
      </c>
      <c r="E26" s="137"/>
    </row>
  </sheetData>
  <pageMargins left="2.5" right="0" top="0.75" bottom="0.75" header="0.3" footer="0.3"/>
  <pageSetup paperSize="130" orientation="portrait" r:id="rId1"/>
  <colBreaks count="1" manualBreakCount="1">
    <brk id="5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F45"/>
  <sheetViews>
    <sheetView tabSelected="1" zoomScale="70" zoomScaleNormal="70" workbookViewId="0">
      <selection activeCell="L27" sqref="L27"/>
    </sheetView>
  </sheetViews>
  <sheetFormatPr defaultRowHeight="14.25" x14ac:dyDescent="0.2"/>
  <cols>
    <col min="1" max="1" width="9.140625" style="1"/>
    <col min="2" max="2" width="7.7109375" style="1" customWidth="1"/>
    <col min="3" max="3" width="30.7109375" style="1" bestFit="1" customWidth="1"/>
    <col min="4" max="4" width="8.28515625" style="1" customWidth="1"/>
    <col min="5" max="5" width="9.140625" style="1"/>
    <col min="6" max="6" width="8.28515625" style="1" hidden="1" customWidth="1"/>
    <col min="7" max="16384" width="9.140625" style="1"/>
  </cols>
  <sheetData>
    <row r="1" spans="1:6" x14ac:dyDescent="0.2">
      <c r="A1" s="432"/>
      <c r="B1" s="432"/>
      <c r="C1" s="432"/>
      <c r="D1" s="432"/>
      <c r="F1" s="432"/>
    </row>
    <row r="2" spans="1:6" ht="15" x14ac:dyDescent="0.2">
      <c r="A2" s="432"/>
      <c r="B2" s="2014" t="s">
        <v>5479</v>
      </c>
      <c r="C2" s="2014"/>
      <c r="D2" s="2014"/>
    </row>
    <row r="3" spans="1:6" x14ac:dyDescent="0.2">
      <c r="A3" s="432"/>
      <c r="B3" s="432"/>
      <c r="C3" s="432"/>
      <c r="D3" s="432"/>
      <c r="F3" s="432"/>
    </row>
    <row r="4" spans="1:6" x14ac:dyDescent="0.2">
      <c r="A4" s="432"/>
      <c r="B4" s="795" t="s">
        <v>1235</v>
      </c>
      <c r="C4" s="796" t="s">
        <v>7</v>
      </c>
      <c r="D4" s="797" t="s">
        <v>2194</v>
      </c>
      <c r="F4" s="797" t="s">
        <v>5006</v>
      </c>
    </row>
    <row r="5" spans="1:6" x14ac:dyDescent="0.2">
      <c r="A5" s="432"/>
      <c r="B5" s="798" t="s">
        <v>34</v>
      </c>
      <c r="C5" s="799" t="s">
        <v>2251</v>
      </c>
      <c r="D5" s="700">
        <v>36</v>
      </c>
      <c r="E5" s="125"/>
      <c r="F5" s="700">
        <v>27</v>
      </c>
    </row>
    <row r="6" spans="1:6" x14ac:dyDescent="0.2">
      <c r="A6" s="432"/>
      <c r="B6" s="798" t="s">
        <v>50</v>
      </c>
      <c r="C6" s="800" t="s">
        <v>2252</v>
      </c>
      <c r="D6" s="700">
        <v>133</v>
      </c>
      <c r="E6" s="125"/>
      <c r="F6" s="700">
        <v>105</v>
      </c>
    </row>
    <row r="7" spans="1:6" x14ac:dyDescent="0.2">
      <c r="A7" s="432"/>
      <c r="B7" s="798" t="s">
        <v>56</v>
      </c>
      <c r="C7" s="801" t="s">
        <v>2253</v>
      </c>
      <c r="D7" s="700">
        <v>9</v>
      </c>
      <c r="E7" s="125"/>
      <c r="F7" s="700">
        <v>7</v>
      </c>
    </row>
    <row r="8" spans="1:6" x14ac:dyDescent="0.2">
      <c r="A8" s="432"/>
      <c r="B8" s="798" t="s">
        <v>67</v>
      </c>
      <c r="C8" s="800" t="s">
        <v>326</v>
      </c>
      <c r="D8" s="700">
        <v>154</v>
      </c>
      <c r="E8" s="125"/>
      <c r="F8" s="700">
        <v>128</v>
      </c>
    </row>
    <row r="9" spans="1:6" x14ac:dyDescent="0.2">
      <c r="A9" s="432"/>
      <c r="B9" s="798" t="s">
        <v>75</v>
      </c>
      <c r="C9" s="800" t="s">
        <v>2254</v>
      </c>
      <c r="D9" s="700" t="s">
        <v>1255</v>
      </c>
      <c r="E9" s="125"/>
      <c r="F9" s="700" t="s">
        <v>1255</v>
      </c>
    </row>
    <row r="10" spans="1:6" x14ac:dyDescent="0.2">
      <c r="A10" s="432"/>
      <c r="B10" s="798" t="s">
        <v>78</v>
      </c>
      <c r="C10" s="800" t="s">
        <v>2255</v>
      </c>
      <c r="D10" s="700">
        <v>1</v>
      </c>
      <c r="E10" s="125"/>
      <c r="F10" s="700">
        <v>1</v>
      </c>
    </row>
    <row r="11" spans="1:6" x14ac:dyDescent="0.2">
      <c r="A11" s="432"/>
      <c r="B11" s="798" t="s">
        <v>85</v>
      </c>
      <c r="C11" s="800" t="s">
        <v>1246</v>
      </c>
      <c r="D11" s="700">
        <v>33</v>
      </c>
      <c r="E11" s="125"/>
      <c r="F11" s="700">
        <v>44</v>
      </c>
    </row>
    <row r="12" spans="1:6" x14ac:dyDescent="0.2">
      <c r="A12" s="432"/>
      <c r="B12" s="798" t="s">
        <v>90</v>
      </c>
      <c r="C12" s="800" t="s">
        <v>1343</v>
      </c>
      <c r="D12" s="700">
        <v>4</v>
      </c>
      <c r="E12" s="125"/>
      <c r="F12" s="700">
        <v>7</v>
      </c>
    </row>
    <row r="13" spans="1:6" x14ac:dyDescent="0.2">
      <c r="A13" s="432"/>
      <c r="B13" s="798" t="s">
        <v>93</v>
      </c>
      <c r="C13" s="800" t="s">
        <v>1217</v>
      </c>
      <c r="D13" s="700">
        <v>2</v>
      </c>
      <c r="E13" s="125"/>
      <c r="F13" s="700">
        <v>3</v>
      </c>
    </row>
    <row r="14" spans="1:6" x14ac:dyDescent="0.2">
      <c r="A14" s="432"/>
      <c r="B14" s="2013" t="s">
        <v>2194</v>
      </c>
      <c r="C14" s="2008"/>
      <c r="D14" s="802">
        <f>SUM(D5:D13)</f>
        <v>372</v>
      </c>
      <c r="E14" s="127"/>
      <c r="F14" s="802">
        <f>SUM(F5:F13)</f>
        <v>322</v>
      </c>
    </row>
    <row r="15" spans="1:6" x14ac:dyDescent="0.2">
      <c r="A15" s="432"/>
      <c r="B15" s="432"/>
      <c r="C15" s="432"/>
      <c r="D15" s="432"/>
      <c r="F15" s="432"/>
    </row>
    <row r="16" spans="1:6" ht="15" x14ac:dyDescent="0.2">
      <c r="A16" s="432"/>
      <c r="B16" s="618" t="s">
        <v>5480</v>
      </c>
      <c r="C16" s="618"/>
      <c r="D16" s="432"/>
      <c r="F16" s="432"/>
    </row>
    <row r="17" spans="1:6" ht="15" x14ac:dyDescent="0.2">
      <c r="A17" s="432"/>
      <c r="B17" s="618" t="s">
        <v>4633</v>
      </c>
      <c r="C17" s="618"/>
      <c r="D17" s="432"/>
      <c r="F17" s="432"/>
    </row>
    <row r="18" spans="1:6" x14ac:dyDescent="0.2">
      <c r="A18" s="432"/>
      <c r="B18" s="432"/>
      <c r="C18" s="432"/>
      <c r="D18" s="432"/>
      <c r="F18" s="432"/>
    </row>
    <row r="19" spans="1:6" x14ac:dyDescent="0.2">
      <c r="A19" s="432"/>
      <c r="B19" s="795" t="s">
        <v>1235</v>
      </c>
      <c r="C19" s="796" t="s">
        <v>7</v>
      </c>
      <c r="D19" s="797" t="s">
        <v>2194</v>
      </c>
      <c r="E19" s="119"/>
      <c r="F19" s="797" t="s">
        <v>2194</v>
      </c>
    </row>
    <row r="20" spans="1:6" x14ac:dyDescent="0.2">
      <c r="A20" s="432"/>
      <c r="B20" s="798" t="s">
        <v>34</v>
      </c>
      <c r="C20" s="799" t="s">
        <v>2251</v>
      </c>
      <c r="D20" s="798">
        <v>2</v>
      </c>
      <c r="E20" s="125"/>
      <c r="F20" s="700">
        <v>1</v>
      </c>
    </row>
    <row r="21" spans="1:6" x14ac:dyDescent="0.2">
      <c r="A21" s="432"/>
      <c r="B21" s="798" t="s">
        <v>50</v>
      </c>
      <c r="C21" s="800" t="s">
        <v>2252</v>
      </c>
      <c r="D21" s="700">
        <v>47</v>
      </c>
      <c r="E21" s="125"/>
      <c r="F21" s="700">
        <v>43</v>
      </c>
    </row>
    <row r="22" spans="1:6" x14ac:dyDescent="0.2">
      <c r="A22" s="432"/>
      <c r="B22" s="798" t="s">
        <v>56</v>
      </c>
      <c r="C22" s="801" t="s">
        <v>2253</v>
      </c>
      <c r="D22" s="700" t="s">
        <v>1255</v>
      </c>
      <c r="E22" s="125"/>
      <c r="F22" s="700" t="s">
        <v>1255</v>
      </c>
    </row>
    <row r="23" spans="1:6" x14ac:dyDescent="0.2">
      <c r="A23" s="432"/>
      <c r="B23" s="798" t="s">
        <v>67</v>
      </c>
      <c r="C23" s="800" t="s">
        <v>326</v>
      </c>
      <c r="D23" s="700">
        <v>75</v>
      </c>
      <c r="E23" s="125"/>
      <c r="F23" s="700">
        <v>77</v>
      </c>
    </row>
    <row r="24" spans="1:6" x14ac:dyDescent="0.2">
      <c r="A24" s="432"/>
      <c r="B24" s="798" t="s">
        <v>75</v>
      </c>
      <c r="C24" s="800" t="s">
        <v>2254</v>
      </c>
      <c r="D24" s="700" t="s">
        <v>1255</v>
      </c>
      <c r="E24" s="125"/>
      <c r="F24" s="700" t="s">
        <v>1255</v>
      </c>
    </row>
    <row r="25" spans="1:6" x14ac:dyDescent="0.2">
      <c r="A25" s="432"/>
      <c r="B25" s="798" t="s">
        <v>78</v>
      </c>
      <c r="C25" s="800" t="s">
        <v>2255</v>
      </c>
      <c r="D25" s="700">
        <v>0</v>
      </c>
      <c r="E25" s="125"/>
      <c r="F25" s="700">
        <v>0</v>
      </c>
    </row>
    <row r="26" spans="1:6" x14ac:dyDescent="0.2">
      <c r="A26" s="432"/>
      <c r="B26" s="798" t="s">
        <v>85</v>
      </c>
      <c r="C26" s="800" t="s">
        <v>1246</v>
      </c>
      <c r="D26" s="700">
        <v>48</v>
      </c>
      <c r="E26" s="125"/>
      <c r="F26" s="152">
        <v>44</v>
      </c>
    </row>
    <row r="27" spans="1:6" x14ac:dyDescent="0.2">
      <c r="A27" s="432"/>
      <c r="B27" s="798" t="s">
        <v>90</v>
      </c>
      <c r="C27" s="800" t="s">
        <v>1343</v>
      </c>
      <c r="D27" s="700">
        <v>3</v>
      </c>
      <c r="E27" s="125"/>
      <c r="F27" s="700">
        <v>3</v>
      </c>
    </row>
    <row r="28" spans="1:6" x14ac:dyDescent="0.2">
      <c r="A28" s="432"/>
      <c r="B28" s="798" t="s">
        <v>93</v>
      </c>
      <c r="C28" s="800" t="s">
        <v>1217</v>
      </c>
      <c r="D28" s="700">
        <v>2</v>
      </c>
      <c r="E28" s="125"/>
      <c r="F28" s="700">
        <v>2</v>
      </c>
    </row>
    <row r="29" spans="1:6" x14ac:dyDescent="0.2">
      <c r="A29" s="432"/>
      <c r="B29" s="2010" t="s">
        <v>2194</v>
      </c>
      <c r="C29" s="1995"/>
      <c r="D29" s="802">
        <f>SUM(D20:D28)</f>
        <v>177</v>
      </c>
      <c r="F29" s="802">
        <f>SUM(F20:F28)</f>
        <v>170</v>
      </c>
    </row>
    <row r="30" spans="1:6" x14ac:dyDescent="0.2">
      <c r="A30" s="432"/>
      <c r="B30" s="432"/>
      <c r="C30" s="432"/>
      <c r="D30" s="432"/>
      <c r="F30" s="432"/>
    </row>
    <row r="31" spans="1:6" ht="15" x14ac:dyDescent="0.2">
      <c r="A31" s="432"/>
      <c r="B31" s="618" t="s">
        <v>5481</v>
      </c>
      <c r="C31" s="618"/>
      <c r="D31" s="432"/>
      <c r="F31" s="432"/>
    </row>
    <row r="32" spans="1:6" ht="15" x14ac:dyDescent="0.2">
      <c r="A32" s="432"/>
      <c r="B32" s="618" t="s">
        <v>2835</v>
      </c>
      <c r="C32" s="618"/>
      <c r="D32" s="432"/>
      <c r="F32" s="432"/>
    </row>
    <row r="33" spans="1:6" x14ac:dyDescent="0.2">
      <c r="A33" s="432"/>
      <c r="B33" s="432"/>
      <c r="C33" s="432"/>
      <c r="D33" s="432"/>
      <c r="F33" s="432"/>
    </row>
    <row r="34" spans="1:6" x14ac:dyDescent="0.2">
      <c r="A34" s="432"/>
      <c r="B34" s="795" t="s">
        <v>1235</v>
      </c>
      <c r="C34" s="796" t="s">
        <v>7</v>
      </c>
      <c r="D34" s="797" t="s">
        <v>2194</v>
      </c>
      <c r="E34" s="112"/>
      <c r="F34" s="797" t="s">
        <v>2194</v>
      </c>
    </row>
    <row r="35" spans="1:6" x14ac:dyDescent="0.2">
      <c r="A35" s="432"/>
      <c r="B35" s="798" t="s">
        <v>34</v>
      </c>
      <c r="C35" s="799" t="s">
        <v>2251</v>
      </c>
      <c r="D35" s="803" t="s">
        <v>1255</v>
      </c>
      <c r="E35" s="112"/>
      <c r="F35" s="803" t="s">
        <v>1255</v>
      </c>
    </row>
    <row r="36" spans="1:6" x14ac:dyDescent="0.2">
      <c r="A36" s="432"/>
      <c r="B36" s="798" t="s">
        <v>50</v>
      </c>
      <c r="C36" s="800" t="s">
        <v>2252</v>
      </c>
      <c r="D36" s="803" t="s">
        <v>1255</v>
      </c>
      <c r="E36" s="112"/>
      <c r="F36" s="803" t="s">
        <v>1255</v>
      </c>
    </row>
    <row r="37" spans="1:6" x14ac:dyDescent="0.2">
      <c r="A37" s="432"/>
      <c r="B37" s="798" t="s">
        <v>56</v>
      </c>
      <c r="C37" s="801" t="s">
        <v>2253</v>
      </c>
      <c r="D37" s="803" t="s">
        <v>1255</v>
      </c>
      <c r="E37" s="112"/>
      <c r="F37" s="803" t="s">
        <v>1255</v>
      </c>
    </row>
    <row r="38" spans="1:6" x14ac:dyDescent="0.2">
      <c r="A38" s="432"/>
      <c r="B38" s="798" t="s">
        <v>67</v>
      </c>
      <c r="C38" s="800" t="s">
        <v>326</v>
      </c>
      <c r="D38" s="803">
        <v>6</v>
      </c>
      <c r="E38" s="112"/>
      <c r="F38" s="803">
        <v>6</v>
      </c>
    </row>
    <row r="39" spans="1:6" x14ac:dyDescent="0.2">
      <c r="A39" s="432"/>
      <c r="B39" s="798" t="s">
        <v>75</v>
      </c>
      <c r="C39" s="800" t="s">
        <v>2254</v>
      </c>
      <c r="D39" s="803" t="s">
        <v>1255</v>
      </c>
      <c r="E39" s="112"/>
      <c r="F39" s="803" t="s">
        <v>1255</v>
      </c>
    </row>
    <row r="40" spans="1:6" x14ac:dyDescent="0.2">
      <c r="A40" s="432"/>
      <c r="B40" s="798" t="s">
        <v>78</v>
      </c>
      <c r="C40" s="800" t="s">
        <v>2255</v>
      </c>
      <c r="D40" s="803" t="s">
        <v>1255</v>
      </c>
      <c r="E40" s="112"/>
      <c r="F40" s="803" t="s">
        <v>1255</v>
      </c>
    </row>
    <row r="41" spans="1:6" x14ac:dyDescent="0.2">
      <c r="A41" s="432"/>
      <c r="B41" s="798" t="s">
        <v>85</v>
      </c>
      <c r="C41" s="800" t="s">
        <v>1246</v>
      </c>
      <c r="D41" s="803">
        <v>2</v>
      </c>
      <c r="E41" s="112"/>
      <c r="F41" s="803">
        <v>2</v>
      </c>
    </row>
    <row r="42" spans="1:6" x14ac:dyDescent="0.2">
      <c r="A42" s="432"/>
      <c r="B42" s="798" t="s">
        <v>90</v>
      </c>
      <c r="C42" s="800" t="s">
        <v>1343</v>
      </c>
      <c r="D42" s="803" t="s">
        <v>1255</v>
      </c>
      <c r="E42" s="112"/>
      <c r="F42" s="803" t="s">
        <v>1255</v>
      </c>
    </row>
    <row r="43" spans="1:6" x14ac:dyDescent="0.2">
      <c r="A43" s="432"/>
      <c r="B43" s="798" t="s">
        <v>93</v>
      </c>
      <c r="C43" s="800" t="s">
        <v>1217</v>
      </c>
      <c r="D43" s="803">
        <v>1</v>
      </c>
      <c r="E43" s="112"/>
      <c r="F43" s="803">
        <v>1</v>
      </c>
    </row>
    <row r="44" spans="1:6" x14ac:dyDescent="0.2">
      <c r="A44" s="432"/>
      <c r="B44" s="2010" t="s">
        <v>2194</v>
      </c>
      <c r="C44" s="1995"/>
      <c r="D44" s="804">
        <f>SUM(D35:D43)</f>
        <v>9</v>
      </c>
      <c r="E44" s="111"/>
      <c r="F44" s="804">
        <f>SUM(F35:F43)</f>
        <v>9</v>
      </c>
    </row>
    <row r="45" spans="1:6" x14ac:dyDescent="0.2">
      <c r="A45" s="432"/>
      <c r="B45" s="432"/>
      <c r="C45" s="432"/>
      <c r="D45" s="432"/>
      <c r="F45" s="432"/>
    </row>
  </sheetData>
  <mergeCells count="4">
    <mergeCell ref="B14:C14"/>
    <mergeCell ref="B29:C29"/>
    <mergeCell ref="B44:C44"/>
    <mergeCell ref="B2:D2"/>
  </mergeCells>
  <pageMargins left="3" right="0" top="0.75" bottom="0.75" header="0.3" footer="0.3"/>
  <pageSetup paperSize="13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"/>
  <sheetViews>
    <sheetView zoomScaleNormal="100" workbookViewId="0">
      <selection activeCell="G13" sqref="G13"/>
    </sheetView>
  </sheetViews>
  <sheetFormatPr defaultRowHeight="14.25" x14ac:dyDescent="0.2"/>
  <cols>
    <col min="1" max="1" width="4.7109375" style="15" bestFit="1" customWidth="1"/>
    <col min="2" max="2" width="65.7109375" style="15" customWidth="1"/>
    <col min="3" max="3" width="10.7109375" style="15" customWidth="1"/>
    <col min="4" max="4" width="12.7109375" style="106" bestFit="1" customWidth="1"/>
    <col min="5" max="5" width="10.7109375" style="15" customWidth="1"/>
    <col min="6" max="16384" width="9.140625" style="15"/>
  </cols>
  <sheetData>
    <row r="1" spans="1:8" ht="15" thickBot="1" x14ac:dyDescent="0.25">
      <c r="A1" s="2018" t="s">
        <v>2256</v>
      </c>
      <c r="B1" s="2019"/>
      <c r="C1" s="2019"/>
      <c r="D1" s="2019"/>
      <c r="E1" s="2020"/>
    </row>
    <row r="2" spans="1:8" ht="15" thickBot="1" x14ac:dyDescent="0.25">
      <c r="A2" s="2018" t="s">
        <v>2257</v>
      </c>
      <c r="B2" s="2019"/>
      <c r="C2" s="2019"/>
      <c r="D2" s="2019"/>
      <c r="E2" s="2020"/>
    </row>
    <row r="3" spans="1:8" ht="15" thickBot="1" x14ac:dyDescent="0.25">
      <c r="A3" s="1349" t="s">
        <v>1235</v>
      </c>
      <c r="B3" s="1349" t="s">
        <v>7</v>
      </c>
      <c r="C3" s="1351" t="s">
        <v>2189</v>
      </c>
      <c r="D3" s="1349" t="s">
        <v>2190</v>
      </c>
      <c r="E3" s="1349" t="s">
        <v>2258</v>
      </c>
    </row>
    <row r="4" spans="1:8" ht="15" thickBot="1" x14ac:dyDescent="0.25">
      <c r="A4" s="16" t="s">
        <v>34</v>
      </c>
      <c r="B4" s="1352" t="s">
        <v>4532</v>
      </c>
      <c r="C4" s="101">
        <v>0</v>
      </c>
      <c r="D4" s="1353">
        <v>1</v>
      </c>
      <c r="E4" s="1353">
        <v>1</v>
      </c>
      <c r="G4" s="88"/>
      <c r="H4" s="88"/>
    </row>
    <row r="5" spans="1:8" ht="15" thickBot="1" x14ac:dyDescent="0.25">
      <c r="A5" s="16" t="s">
        <v>50</v>
      </c>
      <c r="B5" s="1352" t="s">
        <v>4533</v>
      </c>
      <c r="C5" s="101">
        <v>1</v>
      </c>
      <c r="D5" s="1353">
        <v>0</v>
      </c>
      <c r="E5" s="1353">
        <v>1</v>
      </c>
      <c r="H5" s="88"/>
    </row>
    <row r="6" spans="1:8" ht="15" thickBot="1" x14ac:dyDescent="0.25">
      <c r="A6" s="16" t="s">
        <v>56</v>
      </c>
      <c r="B6" s="1352" t="s">
        <v>4534</v>
      </c>
      <c r="C6" s="101">
        <v>1</v>
      </c>
      <c r="D6" s="1353">
        <v>0</v>
      </c>
      <c r="E6" s="1353">
        <v>1</v>
      </c>
      <c r="G6" s="8"/>
      <c r="H6" s="8"/>
    </row>
    <row r="7" spans="1:8" ht="15" thickBot="1" x14ac:dyDescent="0.25">
      <c r="A7" s="16" t="s">
        <v>67</v>
      </c>
      <c r="B7" s="1352" t="s">
        <v>2753</v>
      </c>
      <c r="C7" s="101">
        <v>0</v>
      </c>
      <c r="D7" s="1353">
        <v>1</v>
      </c>
      <c r="E7" s="1353">
        <v>1</v>
      </c>
      <c r="G7" s="8"/>
      <c r="H7" s="8"/>
    </row>
    <row r="8" spans="1:8" ht="15" thickBot="1" x14ac:dyDescent="0.25">
      <c r="A8" s="16" t="s">
        <v>75</v>
      </c>
      <c r="B8" s="1352" t="s">
        <v>2752</v>
      </c>
      <c r="C8" s="104">
        <v>6</v>
      </c>
      <c r="D8" s="1354">
        <v>9</v>
      </c>
      <c r="E8" s="1354">
        <v>15</v>
      </c>
      <c r="H8" s="88"/>
    </row>
    <row r="9" spans="1:8" ht="15" thickBot="1" x14ac:dyDescent="0.25">
      <c r="A9" s="16" t="s">
        <v>78</v>
      </c>
      <c r="B9" s="1355" t="s">
        <v>4535</v>
      </c>
      <c r="C9" s="104">
        <v>3</v>
      </c>
      <c r="D9" s="1354">
        <v>5</v>
      </c>
      <c r="E9" s="1354">
        <v>8</v>
      </c>
      <c r="H9" s="88"/>
    </row>
    <row r="10" spans="1:8" ht="15" thickBot="1" x14ac:dyDescent="0.25">
      <c r="A10" s="16" t="s">
        <v>85</v>
      </c>
      <c r="B10" s="1356" t="s">
        <v>4536</v>
      </c>
      <c r="C10" s="101">
        <v>0</v>
      </c>
      <c r="D10" s="1353">
        <v>1</v>
      </c>
      <c r="E10" s="1353">
        <v>1</v>
      </c>
      <c r="G10" s="88"/>
      <c r="H10" s="88"/>
    </row>
    <row r="11" spans="1:8" ht="15" thickBot="1" x14ac:dyDescent="0.25">
      <c r="A11" s="16" t="s">
        <v>90</v>
      </c>
      <c r="B11" s="1352" t="s">
        <v>4537</v>
      </c>
      <c r="C11" s="101">
        <v>0</v>
      </c>
      <c r="D11" s="1353">
        <v>1</v>
      </c>
      <c r="E11" s="1353">
        <v>1</v>
      </c>
      <c r="H11" s="88"/>
    </row>
    <row r="12" spans="1:8" ht="15" thickBot="1" x14ac:dyDescent="0.25">
      <c r="A12" s="16" t="s">
        <v>93</v>
      </c>
      <c r="B12" s="1356" t="s">
        <v>4538</v>
      </c>
      <c r="C12" s="101">
        <v>1</v>
      </c>
      <c r="D12" s="1353">
        <v>1</v>
      </c>
      <c r="E12" s="1353">
        <v>2</v>
      </c>
      <c r="G12" s="17"/>
      <c r="H12" s="17"/>
    </row>
    <row r="13" spans="1:8" ht="15" thickBot="1" x14ac:dyDescent="0.25">
      <c r="A13" s="16" t="s">
        <v>39</v>
      </c>
      <c r="B13" s="1356" t="s">
        <v>2263</v>
      </c>
      <c r="C13" s="104">
        <v>2</v>
      </c>
      <c r="D13" s="1354">
        <v>2</v>
      </c>
      <c r="E13" s="1354">
        <v>4</v>
      </c>
    </row>
    <row r="14" spans="1:8" ht="15" thickBot="1" x14ac:dyDescent="0.25">
      <c r="A14" s="16" t="s">
        <v>59</v>
      </c>
      <c r="B14" s="1356" t="s">
        <v>2755</v>
      </c>
      <c r="C14" s="101">
        <v>0</v>
      </c>
      <c r="D14" s="1353">
        <v>2</v>
      </c>
      <c r="E14" s="1353">
        <v>2</v>
      </c>
      <c r="G14" s="18"/>
      <c r="H14" s="18"/>
    </row>
    <row r="15" spans="1:8" ht="15" thickBot="1" x14ac:dyDescent="0.25">
      <c r="A15" s="16" t="s">
        <v>111</v>
      </c>
      <c r="B15" s="1356" t="s">
        <v>2756</v>
      </c>
      <c r="C15" s="101">
        <v>0</v>
      </c>
      <c r="D15" s="1353">
        <v>1</v>
      </c>
      <c r="E15" s="1353">
        <v>1</v>
      </c>
      <c r="G15" s="18"/>
      <c r="H15" s="18"/>
    </row>
    <row r="16" spans="1:8" ht="15" thickBot="1" x14ac:dyDescent="0.25">
      <c r="A16" s="16" t="s">
        <v>118</v>
      </c>
      <c r="B16" s="1356" t="s">
        <v>2757</v>
      </c>
      <c r="C16" s="101">
        <v>0</v>
      </c>
      <c r="D16" s="1353">
        <v>1</v>
      </c>
      <c r="E16" s="1353">
        <v>1</v>
      </c>
    </row>
    <row r="17" spans="1:8" ht="15" thickBot="1" x14ac:dyDescent="0.25">
      <c r="A17" s="16" t="s">
        <v>127</v>
      </c>
      <c r="B17" s="1352" t="s">
        <v>2758</v>
      </c>
      <c r="C17" s="104">
        <v>2</v>
      </c>
      <c r="D17" s="1354">
        <v>0</v>
      </c>
      <c r="E17" s="1354">
        <v>2</v>
      </c>
      <c r="G17" s="8"/>
      <c r="H17" s="8"/>
    </row>
    <row r="18" spans="1:8" ht="15" thickBot="1" x14ac:dyDescent="0.25">
      <c r="A18" s="16" t="s">
        <v>129</v>
      </c>
      <c r="B18" s="1352" t="s">
        <v>2759</v>
      </c>
      <c r="C18" s="101">
        <v>0</v>
      </c>
      <c r="D18" s="1353">
        <v>2</v>
      </c>
      <c r="E18" s="1353">
        <v>2</v>
      </c>
      <c r="H18" s="88"/>
    </row>
    <row r="19" spans="1:8" ht="15" thickBot="1" x14ac:dyDescent="0.25">
      <c r="A19" s="16" t="s">
        <v>132</v>
      </c>
      <c r="B19" s="1356" t="s">
        <v>2760</v>
      </c>
      <c r="C19" s="101">
        <v>0</v>
      </c>
      <c r="D19" s="1353">
        <v>1</v>
      </c>
      <c r="E19" s="1353">
        <v>1</v>
      </c>
      <c r="H19" s="88"/>
    </row>
    <row r="20" spans="1:8" ht="15" thickBot="1" x14ac:dyDescent="0.25">
      <c r="A20" s="16" t="s">
        <v>137</v>
      </c>
      <c r="B20" s="1356" t="s">
        <v>2761</v>
      </c>
      <c r="C20" s="101">
        <v>1</v>
      </c>
      <c r="D20" s="1353">
        <v>0</v>
      </c>
      <c r="E20" s="1353">
        <v>1</v>
      </c>
      <c r="H20" s="88"/>
    </row>
    <row r="21" spans="1:8" ht="15" thickBot="1" x14ac:dyDescent="0.25">
      <c r="A21" s="16" t="s">
        <v>139</v>
      </c>
      <c r="B21" s="1352" t="s">
        <v>2762</v>
      </c>
      <c r="C21" s="101">
        <v>1</v>
      </c>
      <c r="D21" s="1353">
        <v>11</v>
      </c>
      <c r="E21" s="1353">
        <v>12</v>
      </c>
      <c r="H21" s="88"/>
    </row>
    <row r="22" spans="1:8" ht="15" thickBot="1" x14ac:dyDescent="0.25">
      <c r="A22" s="16" t="s">
        <v>147</v>
      </c>
      <c r="B22" s="1356" t="s">
        <v>2259</v>
      </c>
      <c r="C22" s="104">
        <v>8</v>
      </c>
      <c r="D22" s="1354">
        <v>22</v>
      </c>
      <c r="E22" s="1354">
        <v>30</v>
      </c>
      <c r="G22" s="112"/>
      <c r="H22" s="88"/>
    </row>
    <row r="23" spans="1:8" ht="15" thickBot="1" x14ac:dyDescent="0.25">
      <c r="A23" s="16" t="s">
        <v>149</v>
      </c>
      <c r="B23" s="1356" t="s">
        <v>2260</v>
      </c>
      <c r="C23" s="104">
        <v>7</v>
      </c>
      <c r="D23" s="1354">
        <v>18</v>
      </c>
      <c r="E23" s="1354">
        <v>25</v>
      </c>
      <c r="G23" s="8"/>
      <c r="H23" s="8"/>
    </row>
    <row r="24" spans="1:8" ht="15" thickBot="1" x14ac:dyDescent="0.25">
      <c r="A24" s="16" t="s">
        <v>159</v>
      </c>
      <c r="B24" s="1352" t="s">
        <v>2763</v>
      </c>
      <c r="C24" s="104">
        <v>2</v>
      </c>
      <c r="D24" s="1354">
        <v>4</v>
      </c>
      <c r="E24" s="1354">
        <v>6</v>
      </c>
      <c r="G24" s="17"/>
      <c r="H24" s="88"/>
    </row>
    <row r="25" spans="1:8" ht="15" thickBot="1" x14ac:dyDescent="0.25">
      <c r="A25" s="16" t="s">
        <v>105</v>
      </c>
      <c r="B25" s="1352" t="s">
        <v>2764</v>
      </c>
      <c r="C25" s="101">
        <v>0</v>
      </c>
      <c r="D25" s="1353">
        <v>1</v>
      </c>
      <c r="E25" s="1353">
        <v>1</v>
      </c>
    </row>
    <row r="26" spans="1:8" ht="15" thickBot="1" x14ac:dyDescent="0.25">
      <c r="A26" s="16" t="s">
        <v>164</v>
      </c>
      <c r="B26" s="1356" t="s">
        <v>2261</v>
      </c>
      <c r="C26" s="101">
        <v>0</v>
      </c>
      <c r="D26" s="1353">
        <v>3</v>
      </c>
      <c r="E26" s="1353">
        <v>3</v>
      </c>
      <c r="G26" s="18"/>
      <c r="H26" s="18"/>
    </row>
    <row r="27" spans="1:8" ht="15" thickBot="1" x14ac:dyDescent="0.25">
      <c r="A27" s="16" t="s">
        <v>162</v>
      </c>
      <c r="B27" s="1352" t="s">
        <v>2262</v>
      </c>
      <c r="C27" s="104">
        <v>3</v>
      </c>
      <c r="D27" s="1354">
        <v>2</v>
      </c>
      <c r="E27" s="1354">
        <v>5</v>
      </c>
      <c r="G27" s="18"/>
      <c r="H27" s="18"/>
    </row>
    <row r="28" spans="1:8" ht="15" thickBot="1" x14ac:dyDescent="0.25">
      <c r="A28" s="16" t="s">
        <v>171</v>
      </c>
      <c r="B28" s="1352" t="s">
        <v>2765</v>
      </c>
      <c r="C28" s="101">
        <v>0</v>
      </c>
      <c r="D28" s="1353">
        <v>5</v>
      </c>
      <c r="E28" s="1353">
        <v>5</v>
      </c>
      <c r="H28" s="88"/>
    </row>
    <row r="29" spans="1:8" ht="15" thickBot="1" x14ac:dyDescent="0.25">
      <c r="A29" s="16" t="s">
        <v>113</v>
      </c>
      <c r="B29" s="1352" t="s">
        <v>2766</v>
      </c>
      <c r="C29" s="101">
        <v>0</v>
      </c>
      <c r="D29" s="1353">
        <v>1</v>
      </c>
      <c r="E29" s="1353">
        <v>1</v>
      </c>
      <c r="G29" s="88"/>
      <c r="H29" s="88"/>
    </row>
    <row r="30" spans="1:8" ht="15" thickBot="1" x14ac:dyDescent="0.25">
      <c r="A30" s="16" t="s">
        <v>134</v>
      </c>
      <c r="B30" s="1352" t="s">
        <v>2767</v>
      </c>
      <c r="C30" s="101">
        <v>1</v>
      </c>
      <c r="D30" s="1353">
        <v>0</v>
      </c>
      <c r="E30" s="1353">
        <v>1</v>
      </c>
      <c r="H30" s="88"/>
    </row>
    <row r="31" spans="1:8" ht="15" thickBot="1" x14ac:dyDescent="0.25">
      <c r="A31" s="16" t="s">
        <v>80</v>
      </c>
      <c r="B31" s="1352" t="s">
        <v>2768</v>
      </c>
      <c r="C31" s="101">
        <v>1</v>
      </c>
      <c r="D31" s="1353">
        <v>0</v>
      </c>
      <c r="E31" s="1353">
        <v>1</v>
      </c>
      <c r="G31" s="88"/>
      <c r="H31" s="88"/>
    </row>
    <row r="32" spans="1:8" ht="15" thickBot="1" x14ac:dyDescent="0.25">
      <c r="A32" s="16" t="s">
        <v>58</v>
      </c>
      <c r="B32" s="1356" t="s">
        <v>2751</v>
      </c>
      <c r="C32" s="101">
        <v>0</v>
      </c>
      <c r="D32" s="1353">
        <v>1</v>
      </c>
      <c r="E32" s="1353">
        <v>1</v>
      </c>
    </row>
    <row r="33" spans="1:8" ht="15" thickBot="1" x14ac:dyDescent="0.25">
      <c r="A33" s="16" t="s">
        <v>70</v>
      </c>
      <c r="B33" s="1356" t="s">
        <v>2264</v>
      </c>
      <c r="C33" s="101">
        <v>1</v>
      </c>
      <c r="D33" s="1353">
        <v>3</v>
      </c>
      <c r="E33" s="1353">
        <v>4</v>
      </c>
    </row>
    <row r="34" spans="1:8" ht="15" thickBot="1" x14ac:dyDescent="0.25">
      <c r="A34" s="16" t="s">
        <v>38</v>
      </c>
      <c r="B34" s="1356" t="s">
        <v>2750</v>
      </c>
      <c r="C34" s="101">
        <v>1</v>
      </c>
      <c r="D34" s="1353">
        <v>0</v>
      </c>
      <c r="E34" s="1353">
        <v>1</v>
      </c>
    </row>
    <row r="35" spans="1:8" ht="15" thickBot="1" x14ac:dyDescent="0.25">
      <c r="A35" s="16" t="s">
        <v>192</v>
      </c>
      <c r="B35" s="1356" t="s">
        <v>2265</v>
      </c>
      <c r="C35" s="101">
        <v>0</v>
      </c>
      <c r="D35" s="1353">
        <v>1</v>
      </c>
      <c r="E35" s="1353">
        <v>1</v>
      </c>
    </row>
    <row r="36" spans="1:8" ht="15" thickBot="1" x14ac:dyDescent="0.25">
      <c r="A36" s="16" t="s">
        <v>169</v>
      </c>
      <c r="B36" s="1355" t="s">
        <v>2746</v>
      </c>
      <c r="C36" s="101">
        <v>1</v>
      </c>
      <c r="D36" s="1353">
        <v>0</v>
      </c>
      <c r="E36" s="1353">
        <v>1</v>
      </c>
      <c r="G36" s="112"/>
      <c r="H36" s="11"/>
    </row>
    <row r="37" spans="1:8" ht="15" thickBot="1" x14ac:dyDescent="0.25">
      <c r="A37" s="16" t="s">
        <v>195</v>
      </c>
      <c r="B37" s="1356" t="s">
        <v>2754</v>
      </c>
      <c r="C37" s="104">
        <v>34</v>
      </c>
      <c r="D37" s="1354">
        <v>52</v>
      </c>
      <c r="E37" s="1357">
        <v>86</v>
      </c>
      <c r="G37" s="397"/>
      <c r="H37" s="11"/>
    </row>
    <row r="38" spans="1:8" ht="15" thickBot="1" x14ac:dyDescent="0.25">
      <c r="A38" s="16" t="s">
        <v>130</v>
      </c>
      <c r="B38" s="1356" t="s">
        <v>2748</v>
      </c>
      <c r="C38" s="101">
        <v>1</v>
      </c>
      <c r="D38" s="1353">
        <v>1</v>
      </c>
      <c r="E38" s="1353">
        <v>2</v>
      </c>
      <c r="G38" s="112"/>
      <c r="H38" s="88"/>
    </row>
    <row r="39" spans="1:8" ht="15" thickBot="1" x14ac:dyDescent="0.25">
      <c r="A39" s="16" t="s">
        <v>204</v>
      </c>
      <c r="B39" s="1356" t="s">
        <v>2747</v>
      </c>
      <c r="C39" s="101">
        <v>0</v>
      </c>
      <c r="D39" s="1353">
        <v>1</v>
      </c>
      <c r="E39" s="1353">
        <v>1</v>
      </c>
      <c r="G39" s="112"/>
      <c r="H39" s="88"/>
    </row>
    <row r="40" spans="1:8" ht="15" thickBot="1" x14ac:dyDescent="0.25">
      <c r="A40" s="16" t="s">
        <v>208</v>
      </c>
      <c r="B40" s="1352" t="s">
        <v>2749</v>
      </c>
      <c r="C40" s="104">
        <v>3</v>
      </c>
      <c r="D40" s="1354">
        <v>0</v>
      </c>
      <c r="E40" s="1354">
        <v>3</v>
      </c>
      <c r="G40" s="112"/>
    </row>
    <row r="41" spans="1:8" ht="15" thickBot="1" x14ac:dyDescent="0.25">
      <c r="A41" s="16" t="s">
        <v>213</v>
      </c>
      <c r="B41" s="1356" t="s">
        <v>2770</v>
      </c>
      <c r="C41" s="101">
        <v>1</v>
      </c>
      <c r="D41" s="1353">
        <v>2</v>
      </c>
      <c r="E41" s="1353">
        <v>3</v>
      </c>
      <c r="G41" s="112"/>
    </row>
    <row r="42" spans="1:8" ht="15" thickBot="1" x14ac:dyDescent="0.25">
      <c r="A42" s="16" t="s">
        <v>219</v>
      </c>
      <c r="B42" s="1356" t="s">
        <v>2771</v>
      </c>
      <c r="C42" s="101">
        <v>0</v>
      </c>
      <c r="D42" s="1353">
        <v>4</v>
      </c>
      <c r="E42" s="1353">
        <v>4</v>
      </c>
      <c r="G42" s="112"/>
    </row>
    <row r="43" spans="1:8" ht="15" thickBot="1" x14ac:dyDescent="0.25">
      <c r="A43" s="16" t="s">
        <v>224</v>
      </c>
      <c r="B43" s="1356" t="s">
        <v>2772</v>
      </c>
      <c r="C43" s="104">
        <v>4</v>
      </c>
      <c r="D43" s="1354">
        <v>5</v>
      </c>
      <c r="E43" s="1354">
        <v>9</v>
      </c>
      <c r="G43" s="112"/>
    </row>
    <row r="44" spans="1:8" ht="15" thickBot="1" x14ac:dyDescent="0.25">
      <c r="A44" s="16" t="s">
        <v>231</v>
      </c>
      <c r="B44" s="1356" t="s">
        <v>2773</v>
      </c>
      <c r="C44" s="101">
        <v>1</v>
      </c>
      <c r="D44" s="1353">
        <v>8</v>
      </c>
      <c r="E44" s="1353">
        <v>9</v>
      </c>
      <c r="G44" s="112"/>
    </row>
    <row r="45" spans="1:8" ht="15" thickBot="1" x14ac:dyDescent="0.25">
      <c r="A45" s="16" t="s">
        <v>233</v>
      </c>
      <c r="B45" s="1356" t="s">
        <v>2774</v>
      </c>
      <c r="C45" s="101">
        <v>0</v>
      </c>
      <c r="D45" s="1353">
        <v>2</v>
      </c>
      <c r="E45" s="1353">
        <v>2</v>
      </c>
      <c r="G45" s="112"/>
    </row>
    <row r="46" spans="1:8" ht="15" thickBot="1" x14ac:dyDescent="0.25">
      <c r="A46" s="16" t="s">
        <v>237</v>
      </c>
      <c r="B46" s="1356" t="s">
        <v>2775</v>
      </c>
      <c r="C46" s="101">
        <v>0</v>
      </c>
      <c r="D46" s="1353">
        <v>1</v>
      </c>
      <c r="E46" s="1353">
        <v>1</v>
      </c>
      <c r="G46" s="112"/>
    </row>
    <row r="47" spans="1:8" ht="15" thickBot="1" x14ac:dyDescent="0.25">
      <c r="A47" s="16" t="s">
        <v>242</v>
      </c>
      <c r="B47" s="1356" t="s">
        <v>2776</v>
      </c>
      <c r="C47" s="101">
        <v>1</v>
      </c>
      <c r="D47" s="1353">
        <v>0</v>
      </c>
      <c r="E47" s="1353">
        <v>1</v>
      </c>
      <c r="G47" s="112"/>
    </row>
    <row r="48" spans="1:8" ht="15" thickBot="1" x14ac:dyDescent="0.25">
      <c r="A48" s="16" t="s">
        <v>246</v>
      </c>
      <c r="B48" s="1355" t="s">
        <v>2777</v>
      </c>
      <c r="C48" s="101">
        <v>1</v>
      </c>
      <c r="D48" s="1353">
        <v>0</v>
      </c>
      <c r="E48" s="1353">
        <v>1</v>
      </c>
      <c r="G48" s="112"/>
      <c r="H48" s="11"/>
    </row>
    <row r="49" spans="1:8" ht="15" thickBot="1" x14ac:dyDescent="0.25">
      <c r="A49" s="16" t="s">
        <v>249</v>
      </c>
      <c r="B49" s="1355" t="s">
        <v>2778</v>
      </c>
      <c r="C49" s="101">
        <v>0</v>
      </c>
      <c r="D49" s="1353">
        <v>1</v>
      </c>
      <c r="E49" s="1353">
        <v>1</v>
      </c>
      <c r="G49" s="112"/>
      <c r="H49" s="11"/>
    </row>
    <row r="50" spans="1:8" ht="15" thickBot="1" x14ac:dyDescent="0.25">
      <c r="A50" s="16" t="s">
        <v>254</v>
      </c>
      <c r="B50" s="1356" t="s">
        <v>2779</v>
      </c>
      <c r="C50" s="101">
        <v>1</v>
      </c>
      <c r="D50" s="1353">
        <v>0</v>
      </c>
      <c r="E50" s="1353">
        <v>1</v>
      </c>
      <c r="F50" s="15">
        <v>125</v>
      </c>
      <c r="G50" s="112"/>
    </row>
    <row r="51" spans="1:8" ht="15" thickBot="1" x14ac:dyDescent="0.25">
      <c r="A51" s="16" t="s">
        <v>258</v>
      </c>
      <c r="B51" s="1356" t="s">
        <v>2769</v>
      </c>
      <c r="C51" s="104">
        <v>2</v>
      </c>
      <c r="D51" s="1354">
        <v>0</v>
      </c>
      <c r="E51" s="1354">
        <v>2</v>
      </c>
    </row>
    <row r="52" spans="1:8" s="1" customFormat="1" ht="15" thickBot="1" x14ac:dyDescent="0.25">
      <c r="A52" s="16" t="s">
        <v>265</v>
      </c>
      <c r="B52" s="1356" t="s">
        <v>2784</v>
      </c>
      <c r="C52" s="104">
        <v>8</v>
      </c>
      <c r="D52" s="1354">
        <v>2</v>
      </c>
      <c r="E52" s="1354">
        <v>10</v>
      </c>
    </row>
    <row r="53" spans="1:8" s="1" customFormat="1" ht="15" thickBot="1" x14ac:dyDescent="0.25">
      <c r="A53" s="16" t="s">
        <v>271</v>
      </c>
      <c r="B53" s="1356" t="s">
        <v>2783</v>
      </c>
      <c r="C53" s="104">
        <v>3</v>
      </c>
      <c r="D53" s="1354">
        <v>0</v>
      </c>
      <c r="E53" s="1354">
        <v>3</v>
      </c>
    </row>
    <row r="54" spans="1:8" s="1" customFormat="1" ht="15" thickBot="1" x14ac:dyDescent="0.25">
      <c r="A54" s="16" t="s">
        <v>273</v>
      </c>
      <c r="B54" s="1356" t="s">
        <v>2782</v>
      </c>
      <c r="C54" s="104">
        <v>4</v>
      </c>
      <c r="D54" s="1354">
        <v>3</v>
      </c>
      <c r="E54" s="1354">
        <v>7</v>
      </c>
    </row>
    <row r="55" spans="1:8" s="1" customFormat="1" ht="15" thickBot="1" x14ac:dyDescent="0.25">
      <c r="A55" s="16" t="s">
        <v>276</v>
      </c>
      <c r="B55" s="1356" t="s">
        <v>2781</v>
      </c>
      <c r="C55" s="101">
        <v>1</v>
      </c>
      <c r="D55" s="1353">
        <v>0</v>
      </c>
      <c r="E55" s="1353">
        <v>1</v>
      </c>
    </row>
    <row r="56" spans="1:8" ht="15" thickBot="1" x14ac:dyDescent="0.25">
      <c r="A56" s="16" t="s">
        <v>280</v>
      </c>
      <c r="B56" s="1356" t="s">
        <v>2780</v>
      </c>
      <c r="C56" s="104">
        <v>2</v>
      </c>
      <c r="D56" s="1354">
        <v>0</v>
      </c>
      <c r="E56" s="1354">
        <v>2</v>
      </c>
    </row>
    <row r="57" spans="1:8" ht="15" thickBot="1" x14ac:dyDescent="0.25">
      <c r="A57" s="16" t="s">
        <v>286</v>
      </c>
      <c r="B57" s="1356" t="s">
        <v>1192</v>
      </c>
      <c r="C57" s="101">
        <v>1</v>
      </c>
      <c r="D57" s="1353">
        <v>5</v>
      </c>
      <c r="E57" s="1353">
        <v>6</v>
      </c>
    </row>
    <row r="58" spans="1:8" ht="15" thickBot="1" x14ac:dyDescent="0.25">
      <c r="A58" s="16" t="s">
        <v>291</v>
      </c>
      <c r="B58" s="1356" t="s">
        <v>1026</v>
      </c>
      <c r="C58" s="101">
        <v>0</v>
      </c>
      <c r="D58" s="1353">
        <v>4</v>
      </c>
      <c r="E58" s="1353">
        <v>4</v>
      </c>
    </row>
    <row r="59" spans="1:8" ht="15" thickBot="1" x14ac:dyDescent="0.25">
      <c r="A59" s="16" t="s">
        <v>297</v>
      </c>
      <c r="B59" s="1356" t="s">
        <v>2388</v>
      </c>
      <c r="C59" s="101">
        <v>0</v>
      </c>
      <c r="D59" s="1353">
        <v>3</v>
      </c>
      <c r="E59" s="1353">
        <v>3</v>
      </c>
    </row>
    <row r="60" spans="1:8" ht="15" thickBot="1" x14ac:dyDescent="0.25">
      <c r="A60" s="16" t="s">
        <v>301</v>
      </c>
      <c r="B60" s="1356" t="s">
        <v>1178</v>
      </c>
      <c r="C60" s="101">
        <v>1</v>
      </c>
      <c r="D60" s="1353">
        <v>2</v>
      </c>
      <c r="E60" s="1353">
        <v>3</v>
      </c>
    </row>
    <row r="61" spans="1:8" ht="15" thickBot="1" x14ac:dyDescent="0.25">
      <c r="A61" s="16" t="s">
        <v>305</v>
      </c>
      <c r="B61" s="1356" t="s">
        <v>2266</v>
      </c>
      <c r="C61" s="101">
        <v>1</v>
      </c>
      <c r="D61" s="1353">
        <v>0</v>
      </c>
      <c r="E61" s="1353">
        <v>1</v>
      </c>
      <c r="H61" s="11"/>
    </row>
    <row r="62" spans="1:8" ht="15" thickBot="1" x14ac:dyDescent="0.25">
      <c r="A62" s="16" t="s">
        <v>311</v>
      </c>
      <c r="B62" s="1356" t="s">
        <v>2360</v>
      </c>
      <c r="C62" s="101">
        <v>3</v>
      </c>
      <c r="D62" s="1353">
        <v>0</v>
      </c>
      <c r="E62" s="1353">
        <v>3</v>
      </c>
    </row>
    <row r="63" spans="1:8" ht="15" thickBot="1" x14ac:dyDescent="0.25">
      <c r="A63" s="16" t="s">
        <v>317</v>
      </c>
      <c r="B63" s="1356" t="s">
        <v>1280</v>
      </c>
      <c r="C63" s="101">
        <v>2</v>
      </c>
      <c r="D63" s="1353">
        <v>0</v>
      </c>
      <c r="E63" s="1353">
        <v>2</v>
      </c>
    </row>
    <row r="64" spans="1:8" ht="15" thickBot="1" x14ac:dyDescent="0.25">
      <c r="A64" s="16" t="s">
        <v>324</v>
      </c>
      <c r="B64" s="1356" t="s">
        <v>2330</v>
      </c>
      <c r="C64" s="101">
        <v>4</v>
      </c>
      <c r="D64" s="1353">
        <v>0</v>
      </c>
      <c r="E64" s="1353">
        <v>4</v>
      </c>
    </row>
    <row r="65" spans="1:10" ht="15" thickBot="1" x14ac:dyDescent="0.25">
      <c r="A65" s="16" t="s">
        <v>327</v>
      </c>
      <c r="B65" s="1356" t="s">
        <v>2309</v>
      </c>
      <c r="C65" s="101">
        <v>1</v>
      </c>
      <c r="D65" s="1353">
        <v>0</v>
      </c>
      <c r="E65" s="1353">
        <v>1</v>
      </c>
    </row>
    <row r="66" spans="1:10" ht="15" thickBot="1" x14ac:dyDescent="0.25">
      <c r="A66" s="16" t="s">
        <v>331</v>
      </c>
      <c r="B66" s="1356" t="s">
        <v>1416</v>
      </c>
      <c r="C66" s="101">
        <v>5</v>
      </c>
      <c r="D66" s="1353">
        <v>3</v>
      </c>
      <c r="E66" s="1353">
        <v>8</v>
      </c>
      <c r="H66" s="11"/>
    </row>
    <row r="67" spans="1:10" x14ac:dyDescent="0.2">
      <c r="A67" s="16" t="s">
        <v>333</v>
      </c>
      <c r="B67" s="1356" t="s">
        <v>1217</v>
      </c>
      <c r="C67" s="101">
        <v>2</v>
      </c>
      <c r="D67" s="1353">
        <v>1</v>
      </c>
      <c r="E67" s="1353">
        <v>3</v>
      </c>
      <c r="H67" s="11"/>
    </row>
    <row r="68" spans="1:10" x14ac:dyDescent="0.2">
      <c r="A68" s="19"/>
      <c r="B68" s="86"/>
      <c r="C68" s="103">
        <f>SUM(C4:C67)</f>
        <v>130</v>
      </c>
      <c r="D68" s="105">
        <f>SUM(D4:D67)</f>
        <v>200</v>
      </c>
      <c r="E68" s="103">
        <f>SUM(E4:E67)</f>
        <v>330</v>
      </c>
      <c r="F68" s="20"/>
      <c r="G68" s="88"/>
      <c r="H68" s="88"/>
      <c r="I68" s="88"/>
      <c r="J68" s="18"/>
    </row>
    <row r="71" spans="1:10" x14ac:dyDescent="0.2">
      <c r="A71" s="2021" t="s">
        <v>2786</v>
      </c>
      <c r="B71" s="2021"/>
      <c r="C71" s="2021"/>
      <c r="D71" s="2021"/>
      <c r="E71" s="2021"/>
    </row>
    <row r="72" spans="1:10" x14ac:dyDescent="0.2">
      <c r="A72" s="2022" t="s">
        <v>2745</v>
      </c>
      <c r="B72" s="2023"/>
      <c r="C72" s="2023"/>
      <c r="D72" s="2023"/>
      <c r="E72" s="2023"/>
    </row>
    <row r="73" spans="1:10" x14ac:dyDescent="0.2">
      <c r="A73" s="1358" t="s">
        <v>1235</v>
      </c>
      <c r="B73" s="1358" t="s">
        <v>7</v>
      </c>
      <c r="C73" s="2023" t="s">
        <v>2194</v>
      </c>
      <c r="D73" s="2023"/>
      <c r="E73" s="2023"/>
    </row>
    <row r="74" spans="1:10" x14ac:dyDescent="0.2">
      <c r="A74" s="1359" t="s">
        <v>34</v>
      </c>
      <c r="B74" s="1286" t="s">
        <v>2251</v>
      </c>
      <c r="C74" s="1360"/>
      <c r="D74" s="1361" t="s">
        <v>1255</v>
      </c>
      <c r="E74" s="1362"/>
    </row>
    <row r="75" spans="1:10" x14ac:dyDescent="0.2">
      <c r="A75" s="1359" t="s">
        <v>50</v>
      </c>
      <c r="B75" s="1294" t="s">
        <v>2252</v>
      </c>
      <c r="C75" s="1363"/>
      <c r="D75" s="1361" t="s">
        <v>1255</v>
      </c>
      <c r="E75" s="1364"/>
    </row>
    <row r="76" spans="1:10" x14ac:dyDescent="0.2">
      <c r="A76" s="1359" t="s">
        <v>56</v>
      </c>
      <c r="B76" s="1295" t="s">
        <v>2253</v>
      </c>
      <c r="C76" s="1363"/>
      <c r="D76" s="1361" t="s">
        <v>1255</v>
      </c>
      <c r="E76" s="1364"/>
    </row>
    <row r="77" spans="1:10" x14ac:dyDescent="0.2">
      <c r="A77" s="1359" t="s">
        <v>67</v>
      </c>
      <c r="B77" s="1294" t="s">
        <v>2267</v>
      </c>
      <c r="C77" s="1365"/>
      <c r="D77" s="1366">
        <v>6</v>
      </c>
      <c r="E77" s="1367"/>
    </row>
    <row r="78" spans="1:10" x14ac:dyDescent="0.2">
      <c r="A78" s="1359" t="s">
        <v>75</v>
      </c>
      <c r="B78" s="1294" t="s">
        <v>2268</v>
      </c>
      <c r="C78" s="1365"/>
      <c r="D78" s="1366">
        <v>1</v>
      </c>
      <c r="E78" s="1367"/>
    </row>
    <row r="79" spans="1:10" ht="15" customHeight="1" x14ac:dyDescent="0.2">
      <c r="A79" s="1359"/>
      <c r="B79" s="1368" t="s">
        <v>1439</v>
      </c>
      <c r="C79" s="1365"/>
      <c r="D79" s="1366">
        <v>1</v>
      </c>
      <c r="E79" s="1367"/>
    </row>
    <row r="80" spans="1:10" x14ac:dyDescent="0.2">
      <c r="A80" s="1359" t="s">
        <v>78</v>
      </c>
      <c r="B80" s="1294" t="s">
        <v>2254</v>
      </c>
      <c r="C80" s="1363"/>
      <c r="D80" s="1361" t="s">
        <v>1255</v>
      </c>
      <c r="E80" s="1364"/>
    </row>
    <row r="81" spans="1:5" x14ac:dyDescent="0.2">
      <c r="A81" s="1359" t="s">
        <v>85</v>
      </c>
      <c r="B81" s="1294" t="s">
        <v>2255</v>
      </c>
      <c r="C81" s="1363"/>
      <c r="D81" s="1361" t="s">
        <v>1255</v>
      </c>
      <c r="E81" s="1364"/>
    </row>
    <row r="82" spans="1:5" x14ac:dyDescent="0.2">
      <c r="A82" s="1359" t="s">
        <v>90</v>
      </c>
      <c r="B82" s="1294" t="s">
        <v>1246</v>
      </c>
      <c r="C82" s="1365"/>
      <c r="D82" s="1366">
        <v>1</v>
      </c>
      <c r="E82" s="1367"/>
    </row>
    <row r="83" spans="1:5" x14ac:dyDescent="0.2">
      <c r="A83" s="1359" t="s">
        <v>93</v>
      </c>
      <c r="B83" s="1294" t="s">
        <v>1343</v>
      </c>
      <c r="C83" s="1363"/>
      <c r="D83" s="1361" t="s">
        <v>1255</v>
      </c>
      <c r="E83" s="1364"/>
    </row>
    <row r="84" spans="1:5" x14ac:dyDescent="0.2">
      <c r="A84" s="1359" t="s">
        <v>39</v>
      </c>
      <c r="B84" s="1294" t="s">
        <v>1217</v>
      </c>
      <c r="C84" s="1365"/>
      <c r="D84" s="1366">
        <v>1</v>
      </c>
      <c r="E84" s="1367"/>
    </row>
    <row r="85" spans="1:5" x14ac:dyDescent="0.2">
      <c r="A85" s="1369"/>
      <c r="B85" s="1369" t="s">
        <v>2194</v>
      </c>
      <c r="C85" s="1370"/>
      <c r="D85" s="1371">
        <f>SUM(D74:D84)</f>
        <v>10</v>
      </c>
      <c r="E85" s="1372"/>
    </row>
    <row r="87" spans="1:5" ht="15" thickBot="1" x14ac:dyDescent="0.25"/>
    <row r="88" spans="1:5" ht="15" thickBot="1" x14ac:dyDescent="0.25">
      <c r="A88" s="2024" t="s">
        <v>2787</v>
      </c>
      <c r="B88" s="2025"/>
      <c r="C88" s="2025"/>
      <c r="D88" s="2025"/>
      <c r="E88" s="2026"/>
    </row>
    <row r="89" spans="1:5" ht="15" thickBot="1" x14ac:dyDescent="0.25">
      <c r="A89" s="2027" t="s">
        <v>2745</v>
      </c>
      <c r="B89" s="2019"/>
      <c r="C89" s="2028"/>
      <c r="D89" s="2028"/>
      <c r="E89" s="2029"/>
    </row>
    <row r="90" spans="1:5" ht="15" thickBot="1" x14ac:dyDescent="0.25">
      <c r="A90" s="1349" t="s">
        <v>1235</v>
      </c>
      <c r="B90" s="1350" t="s">
        <v>7</v>
      </c>
      <c r="C90" s="2018" t="s">
        <v>2194</v>
      </c>
      <c r="D90" s="2019"/>
      <c r="E90" s="2020"/>
    </row>
    <row r="91" spans="1:5" ht="15" customHeight="1" x14ac:dyDescent="0.2">
      <c r="A91" s="1359"/>
      <c r="B91" s="1294" t="s">
        <v>1266</v>
      </c>
      <c r="C91" s="1365"/>
      <c r="D91" s="1366">
        <v>1</v>
      </c>
      <c r="E91" s="1367"/>
    </row>
    <row r="92" spans="1:5" ht="15" customHeight="1" x14ac:dyDescent="0.2">
      <c r="A92" s="1359"/>
      <c r="B92" s="1294" t="s">
        <v>1315</v>
      </c>
      <c r="C92" s="1365"/>
      <c r="D92" s="1366">
        <v>2</v>
      </c>
      <c r="E92" s="1367"/>
    </row>
    <row r="93" spans="1:5" ht="15" customHeight="1" x14ac:dyDescent="0.2">
      <c r="A93" s="1359"/>
      <c r="B93" s="1294" t="s">
        <v>1437</v>
      </c>
      <c r="C93" s="1373"/>
      <c r="D93" s="1366">
        <v>3</v>
      </c>
      <c r="E93" s="1374"/>
    </row>
    <row r="94" spans="1:5" ht="15" customHeight="1" x14ac:dyDescent="0.2">
      <c r="A94" s="1359"/>
      <c r="B94" s="1294" t="s">
        <v>1787</v>
      </c>
      <c r="C94" s="1373"/>
      <c r="D94" s="1366">
        <v>8</v>
      </c>
      <c r="E94" s="1374"/>
    </row>
    <row r="95" spans="1:5" ht="15" customHeight="1" x14ac:dyDescent="0.2">
      <c r="A95" s="1359"/>
      <c r="B95" s="1294" t="s">
        <v>1584</v>
      </c>
      <c r="C95" s="1373"/>
      <c r="D95" s="1366">
        <v>39</v>
      </c>
      <c r="E95" s="1374"/>
    </row>
    <row r="96" spans="1:5" ht="15" customHeight="1" x14ac:dyDescent="0.2">
      <c r="A96" s="1359"/>
      <c r="B96" s="1294" t="s">
        <v>1313</v>
      </c>
      <c r="C96" s="1373"/>
      <c r="D96" s="1366">
        <v>4</v>
      </c>
      <c r="E96" s="1374"/>
    </row>
    <row r="97" spans="1:5" ht="15" customHeight="1" x14ac:dyDescent="0.2">
      <c r="A97" s="1359"/>
      <c r="B97" s="1294" t="s">
        <v>1306</v>
      </c>
      <c r="C97" s="1373"/>
      <c r="D97" s="1366">
        <v>2</v>
      </c>
      <c r="E97" s="1374"/>
    </row>
    <row r="98" spans="1:5" ht="15" customHeight="1" x14ac:dyDescent="0.2">
      <c r="A98" s="1359"/>
      <c r="B98" s="1294" t="s">
        <v>1256</v>
      </c>
      <c r="C98" s="1373"/>
      <c r="D98" s="1366">
        <v>1</v>
      </c>
      <c r="E98" s="1374"/>
    </row>
    <row r="99" spans="1:5" ht="15" customHeight="1" x14ac:dyDescent="0.2">
      <c r="A99" s="1359"/>
      <c r="B99" s="1294" t="s">
        <v>1503</v>
      </c>
      <c r="C99" s="1373"/>
      <c r="D99" s="1366">
        <v>1</v>
      </c>
      <c r="E99" s="1374"/>
    </row>
    <row r="100" spans="1:5" ht="15" customHeight="1" x14ac:dyDescent="0.2">
      <c r="A100" s="1359"/>
      <c r="B100" s="1294" t="s">
        <v>1507</v>
      </c>
      <c r="C100" s="1373"/>
      <c r="D100" s="1366">
        <v>5</v>
      </c>
      <c r="E100" s="1374"/>
    </row>
    <row r="101" spans="1:5" ht="15" customHeight="1" x14ac:dyDescent="0.2">
      <c r="A101" s="1359"/>
      <c r="B101" s="1294" t="s">
        <v>2312</v>
      </c>
      <c r="C101" s="1373"/>
      <c r="D101" s="1366">
        <v>1</v>
      </c>
      <c r="E101" s="1374"/>
    </row>
    <row r="102" spans="1:5" ht="15" customHeight="1" x14ac:dyDescent="0.2">
      <c r="A102" s="1359"/>
      <c r="B102" s="1375" t="s">
        <v>2285</v>
      </c>
      <c r="C102" s="1373"/>
      <c r="D102" s="1366">
        <v>1</v>
      </c>
      <c r="E102" s="1374"/>
    </row>
    <row r="103" spans="1:5" ht="15" customHeight="1" x14ac:dyDescent="0.2">
      <c r="A103" s="1359"/>
      <c r="B103" s="1375" t="s">
        <v>1297</v>
      </c>
      <c r="C103" s="1373"/>
      <c r="D103" s="1366">
        <v>1</v>
      </c>
      <c r="E103" s="1374"/>
    </row>
    <row r="104" spans="1:5" ht="15" customHeight="1" x14ac:dyDescent="0.2">
      <c r="A104" s="1359"/>
      <c r="B104" s="1375" t="s">
        <v>1505</v>
      </c>
      <c r="C104" s="1373"/>
      <c r="D104" s="1366">
        <v>1</v>
      </c>
      <c r="E104" s="1374"/>
    </row>
    <row r="105" spans="1:5" ht="15" customHeight="1" x14ac:dyDescent="0.2">
      <c r="A105" s="1359"/>
      <c r="B105" s="1368" t="s">
        <v>1250</v>
      </c>
      <c r="C105" s="1373"/>
      <c r="D105" s="1366">
        <v>9</v>
      </c>
      <c r="E105" s="1374"/>
    </row>
    <row r="106" spans="1:5" ht="15" customHeight="1" x14ac:dyDescent="0.2">
      <c r="A106" s="1359"/>
      <c r="B106" s="1368" t="s">
        <v>2326</v>
      </c>
      <c r="C106" s="1373"/>
      <c r="D106" s="1366">
        <v>1</v>
      </c>
      <c r="E106" s="1374"/>
    </row>
    <row r="107" spans="1:5" ht="15" customHeight="1" x14ac:dyDescent="0.2">
      <c r="A107" s="1359"/>
      <c r="B107" s="1375" t="s">
        <v>1261</v>
      </c>
      <c r="C107" s="1373"/>
      <c r="D107" s="1366">
        <v>2</v>
      </c>
      <c r="E107" s="1374"/>
    </row>
    <row r="108" spans="1:5" ht="15" customHeight="1" x14ac:dyDescent="0.2">
      <c r="A108" s="1359"/>
      <c r="B108" s="1368" t="s">
        <v>1735</v>
      </c>
      <c r="C108" s="1373"/>
      <c r="D108" s="1366">
        <v>5</v>
      </c>
      <c r="E108" s="1374"/>
    </row>
    <row r="109" spans="1:5" ht="15" customHeight="1" x14ac:dyDescent="0.2">
      <c r="A109" s="1359"/>
      <c r="B109" s="1375" t="s">
        <v>1574</v>
      </c>
      <c r="C109" s="1373"/>
      <c r="D109" s="1366">
        <v>6</v>
      </c>
      <c r="E109" s="1374"/>
    </row>
    <row r="110" spans="1:5" ht="15" customHeight="1" x14ac:dyDescent="0.2">
      <c r="A110" s="1359"/>
      <c r="B110" s="1368" t="s">
        <v>2351</v>
      </c>
      <c r="C110" s="1373"/>
      <c r="D110" s="1366">
        <v>2</v>
      </c>
      <c r="E110" s="1374"/>
    </row>
    <row r="111" spans="1:5" ht="15" customHeight="1" x14ac:dyDescent="0.2">
      <c r="A111" s="1359"/>
      <c r="B111" s="1375" t="s">
        <v>1259</v>
      </c>
      <c r="C111" s="1373"/>
      <c r="D111" s="1366">
        <v>7</v>
      </c>
      <c r="E111" s="1374"/>
    </row>
    <row r="112" spans="1:5" ht="15" customHeight="1" x14ac:dyDescent="0.2">
      <c r="A112" s="1359"/>
      <c r="B112" s="1375" t="s">
        <v>2350</v>
      </c>
      <c r="C112" s="1373"/>
      <c r="D112" s="1366">
        <v>1</v>
      </c>
      <c r="E112" s="1374"/>
    </row>
    <row r="113" spans="1:7" ht="15" customHeight="1" x14ac:dyDescent="0.2">
      <c r="A113" s="1359"/>
      <c r="B113" s="1376" t="s">
        <v>1494</v>
      </c>
      <c r="C113" s="1373"/>
      <c r="D113" s="1366">
        <v>1</v>
      </c>
      <c r="E113" s="1374"/>
    </row>
    <row r="114" spans="1:7" ht="15" customHeight="1" x14ac:dyDescent="0.2">
      <c r="A114" s="1359"/>
      <c r="B114" s="1368" t="s">
        <v>2335</v>
      </c>
      <c r="C114" s="1373"/>
      <c r="D114" s="1366">
        <v>1</v>
      </c>
      <c r="E114" s="1374"/>
    </row>
    <row r="115" spans="1:7" ht="15" customHeight="1" x14ac:dyDescent="0.2">
      <c r="A115" s="1359"/>
      <c r="B115" s="1375" t="s">
        <v>2331</v>
      </c>
      <c r="C115" s="1373"/>
      <c r="D115" s="1366">
        <v>1</v>
      </c>
      <c r="E115" s="1374"/>
    </row>
    <row r="116" spans="1:7" ht="15" thickBot="1" x14ac:dyDescent="0.25">
      <c r="A116" s="1359" t="s">
        <v>90</v>
      </c>
      <c r="B116" s="1294" t="s">
        <v>1246</v>
      </c>
      <c r="C116" s="1365"/>
      <c r="D116" s="110">
        <v>25</v>
      </c>
      <c r="E116" s="1367"/>
    </row>
    <row r="117" spans="1:7" ht="15" thickBot="1" x14ac:dyDescent="0.25">
      <c r="A117" s="21"/>
      <c r="B117" s="22" t="s">
        <v>2194</v>
      </c>
      <c r="C117" s="107"/>
      <c r="D117" s="109">
        <f>SUM(D91:D116)</f>
        <v>131</v>
      </c>
      <c r="E117" s="108"/>
    </row>
    <row r="120" spans="1:7" x14ac:dyDescent="0.2">
      <c r="A120" s="2015" t="s">
        <v>4883</v>
      </c>
      <c r="B120" s="2016"/>
      <c r="C120" s="2016"/>
      <c r="D120" s="2016"/>
      <c r="E120" s="2017"/>
      <c r="G120" s="11"/>
    </row>
    <row r="121" spans="1:7" x14ac:dyDescent="0.2">
      <c r="A121" s="2015" t="s">
        <v>4882</v>
      </c>
      <c r="B121" s="2016"/>
      <c r="C121" s="2016"/>
      <c r="D121" s="2016"/>
      <c r="E121" s="2017"/>
    </row>
    <row r="122" spans="1:7" x14ac:dyDescent="0.2">
      <c r="A122" s="1130" t="s">
        <v>1235</v>
      </c>
      <c r="B122" s="1377" t="s">
        <v>7</v>
      </c>
      <c r="C122" s="1358" t="s">
        <v>2189</v>
      </c>
      <c r="D122" s="1358" t="s">
        <v>2190</v>
      </c>
      <c r="E122" s="1358" t="s">
        <v>2258</v>
      </c>
    </row>
    <row r="123" spans="1:7" x14ac:dyDescent="0.2">
      <c r="A123" s="1359" t="s">
        <v>34</v>
      </c>
      <c r="B123" s="1294" t="s">
        <v>4881</v>
      </c>
      <c r="C123" s="1378">
        <v>0</v>
      </c>
      <c r="D123" s="1378">
        <v>6</v>
      </c>
      <c r="E123" s="1378">
        <v>6</v>
      </c>
    </row>
    <row r="124" spans="1:7" x14ac:dyDescent="0.2">
      <c r="A124" s="1359" t="s">
        <v>50</v>
      </c>
      <c r="B124" s="1294" t="s">
        <v>1439</v>
      </c>
      <c r="C124" s="1378">
        <v>0</v>
      </c>
      <c r="D124" s="1378">
        <v>1</v>
      </c>
      <c r="E124" s="1378">
        <v>1</v>
      </c>
    </row>
    <row r="125" spans="1:7" x14ac:dyDescent="0.2">
      <c r="A125" s="1359" t="s">
        <v>56</v>
      </c>
      <c r="B125" s="1294" t="s">
        <v>1246</v>
      </c>
      <c r="C125" s="1378">
        <v>0</v>
      </c>
      <c r="D125" s="1378">
        <v>1</v>
      </c>
      <c r="E125" s="1378">
        <v>1</v>
      </c>
    </row>
    <row r="126" spans="1:7" x14ac:dyDescent="0.2">
      <c r="A126" s="1359" t="s">
        <v>67</v>
      </c>
      <c r="B126" s="1294" t="s">
        <v>1217</v>
      </c>
      <c r="C126" s="1378">
        <v>1</v>
      </c>
      <c r="D126" s="1378">
        <v>0</v>
      </c>
      <c r="E126" s="1378">
        <v>1</v>
      </c>
    </row>
    <row r="127" spans="1:7" x14ac:dyDescent="0.2">
      <c r="A127" s="1369"/>
      <c r="B127" s="1369" t="s">
        <v>2194</v>
      </c>
      <c r="C127" s="1379"/>
      <c r="D127" s="1380"/>
      <c r="E127" s="1381">
        <f>SUM(E123:E126)</f>
        <v>9</v>
      </c>
    </row>
    <row r="129" spans="1:7" x14ac:dyDescent="0.2">
      <c r="A129" s="2015" t="s">
        <v>4884</v>
      </c>
      <c r="B129" s="2016"/>
      <c r="C129" s="2016"/>
      <c r="D129" s="2016"/>
      <c r="E129" s="2017"/>
      <c r="G129" s="11"/>
    </row>
    <row r="130" spans="1:7" x14ac:dyDescent="0.2">
      <c r="A130" s="2015" t="s">
        <v>4882</v>
      </c>
      <c r="B130" s="2016"/>
      <c r="C130" s="2016"/>
      <c r="D130" s="2016"/>
      <c r="E130" s="2017"/>
    </row>
    <row r="131" spans="1:7" x14ac:dyDescent="0.2">
      <c r="A131" s="1130" t="s">
        <v>1235</v>
      </c>
      <c r="B131" s="1377" t="s">
        <v>7</v>
      </c>
      <c r="C131" s="1358" t="s">
        <v>2189</v>
      </c>
      <c r="D131" s="1358" t="s">
        <v>2190</v>
      </c>
      <c r="E131" s="1358" t="s">
        <v>2258</v>
      </c>
    </row>
    <row r="132" spans="1:7" x14ac:dyDescent="0.2">
      <c r="A132" s="1359" t="s">
        <v>34</v>
      </c>
      <c r="B132" s="1286" t="s">
        <v>2251</v>
      </c>
      <c r="C132" s="1382"/>
      <c r="D132" s="1382"/>
      <c r="E132" s="1382"/>
    </row>
    <row r="133" spans="1:7" x14ac:dyDescent="0.2">
      <c r="A133" s="1359" t="s">
        <v>50</v>
      </c>
      <c r="B133" s="1294" t="s">
        <v>2252</v>
      </c>
      <c r="C133" s="1382"/>
      <c r="D133" s="1382"/>
      <c r="E133" s="1382"/>
    </row>
    <row r="134" spans="1:7" x14ac:dyDescent="0.2">
      <c r="A134" s="1359" t="s">
        <v>56</v>
      </c>
      <c r="B134" s="1295" t="s">
        <v>2253</v>
      </c>
      <c r="C134" s="1382"/>
      <c r="D134" s="1382"/>
      <c r="E134" s="1382"/>
    </row>
    <row r="135" spans="1:7" x14ac:dyDescent="0.2">
      <c r="A135" s="1359" t="s">
        <v>67</v>
      </c>
      <c r="B135" s="1294" t="s">
        <v>326</v>
      </c>
      <c r="C135" s="1382"/>
      <c r="D135" s="1382"/>
      <c r="E135" s="1382"/>
    </row>
    <row r="136" spans="1:7" x14ac:dyDescent="0.2">
      <c r="A136" s="1359" t="s">
        <v>75</v>
      </c>
      <c r="B136" s="1294" t="s">
        <v>2254</v>
      </c>
      <c r="C136" s="1382"/>
      <c r="D136" s="1382"/>
      <c r="E136" s="1382"/>
    </row>
    <row r="137" spans="1:7" x14ac:dyDescent="0.2">
      <c r="A137" s="1359" t="s">
        <v>78</v>
      </c>
      <c r="B137" s="1294" t="s">
        <v>2255</v>
      </c>
      <c r="C137" s="1382"/>
      <c r="D137" s="1382"/>
      <c r="E137" s="1382"/>
    </row>
    <row r="138" spans="1:7" x14ac:dyDescent="0.2">
      <c r="A138" s="1359" t="s">
        <v>85</v>
      </c>
      <c r="B138" s="1294" t="s">
        <v>1246</v>
      </c>
      <c r="C138" s="1382"/>
      <c r="D138" s="1382"/>
      <c r="E138" s="1382"/>
    </row>
    <row r="139" spans="1:7" x14ac:dyDescent="0.2">
      <c r="A139" s="1359" t="s">
        <v>90</v>
      </c>
      <c r="B139" s="1294" t="s">
        <v>1343</v>
      </c>
      <c r="C139" s="1382"/>
      <c r="D139" s="1382"/>
      <c r="E139" s="1382"/>
    </row>
    <row r="140" spans="1:7" x14ac:dyDescent="0.2">
      <c r="A140" s="1359" t="s">
        <v>93</v>
      </c>
      <c r="B140" s="1294" t="s">
        <v>1217</v>
      </c>
      <c r="C140" s="1382"/>
      <c r="D140" s="1382"/>
      <c r="E140" s="1382"/>
    </row>
    <row r="141" spans="1:7" x14ac:dyDescent="0.2">
      <c r="A141" s="1369"/>
      <c r="B141" s="1369" t="s">
        <v>2194</v>
      </c>
      <c r="C141" s="1383"/>
      <c r="D141" s="1383"/>
      <c r="E141" s="1383"/>
    </row>
    <row r="142" spans="1:7" x14ac:dyDescent="0.2">
      <c r="A142" s="1384"/>
      <c r="B142" s="1384"/>
      <c r="C142" s="1385"/>
      <c r="D142" s="1385"/>
      <c r="E142" s="1385"/>
    </row>
    <row r="143" spans="1:7" x14ac:dyDescent="0.2">
      <c r="A143" s="2015" t="s">
        <v>4885</v>
      </c>
      <c r="B143" s="2016"/>
      <c r="C143" s="2016"/>
      <c r="D143" s="2016"/>
      <c r="E143" s="2017"/>
      <c r="G143" s="11"/>
    </row>
    <row r="144" spans="1:7" x14ac:dyDescent="0.2">
      <c r="A144" s="2015" t="s">
        <v>4882</v>
      </c>
      <c r="B144" s="2016"/>
      <c r="C144" s="2016"/>
      <c r="D144" s="2016"/>
      <c r="E144" s="2017"/>
    </row>
    <row r="145" spans="1:5" x14ac:dyDescent="0.2">
      <c r="A145" s="1130" t="s">
        <v>1235</v>
      </c>
      <c r="B145" s="1377" t="s">
        <v>7</v>
      </c>
      <c r="C145" s="1358" t="s">
        <v>2189</v>
      </c>
      <c r="D145" s="1358" t="s">
        <v>2190</v>
      </c>
      <c r="E145" s="1358" t="s">
        <v>2258</v>
      </c>
    </row>
    <row r="146" spans="1:5" x14ac:dyDescent="0.2">
      <c r="A146" s="1359" t="s">
        <v>34</v>
      </c>
      <c r="B146" s="1294" t="s">
        <v>4880</v>
      </c>
      <c r="C146" s="1378">
        <v>0</v>
      </c>
      <c r="D146" s="1378">
        <v>1</v>
      </c>
      <c r="E146" s="1378">
        <v>1</v>
      </c>
    </row>
    <row r="147" spans="1:5" x14ac:dyDescent="0.2">
      <c r="A147" s="1369"/>
      <c r="B147" s="1369" t="s">
        <v>2194</v>
      </c>
      <c r="C147" s="1360"/>
      <c r="D147" s="1386"/>
      <c r="E147" s="1381">
        <v>1</v>
      </c>
    </row>
    <row r="149" spans="1:5" x14ac:dyDescent="0.2">
      <c r="A149" s="1293" t="s">
        <v>4879</v>
      </c>
      <c r="B149" s="1293"/>
      <c r="C149" s="1360"/>
      <c r="D149" s="1386"/>
      <c r="E149" s="1362"/>
    </row>
    <row r="150" spans="1:5" x14ac:dyDescent="0.2">
      <c r="A150" s="1358" t="s">
        <v>1235</v>
      </c>
      <c r="B150" s="1358" t="s">
        <v>2269</v>
      </c>
      <c r="C150" s="2023" t="s">
        <v>2194</v>
      </c>
      <c r="D150" s="2023"/>
      <c r="E150" s="2023"/>
    </row>
    <row r="151" spans="1:5" x14ac:dyDescent="0.2">
      <c r="A151" s="1359" t="s">
        <v>34</v>
      </c>
      <c r="B151" s="1294" t="s">
        <v>2270</v>
      </c>
      <c r="C151" s="2030">
        <v>325</v>
      </c>
      <c r="D151" s="2030"/>
      <c r="E151" s="2030"/>
    </row>
    <row r="152" spans="1:5" x14ac:dyDescent="0.2">
      <c r="A152" s="1359" t="s">
        <v>56</v>
      </c>
      <c r="B152" s="1294" t="s">
        <v>2272</v>
      </c>
      <c r="C152" s="2030">
        <v>131</v>
      </c>
      <c r="D152" s="2030"/>
      <c r="E152" s="2030"/>
    </row>
    <row r="153" spans="1:5" x14ac:dyDescent="0.2">
      <c r="A153" s="1359" t="s">
        <v>50</v>
      </c>
      <c r="B153" s="1294" t="s">
        <v>2271</v>
      </c>
      <c r="C153" s="2030">
        <v>9</v>
      </c>
      <c r="D153" s="2030"/>
      <c r="E153" s="2030"/>
    </row>
    <row r="154" spans="1:5" x14ac:dyDescent="0.2">
      <c r="A154" s="1359" t="s">
        <v>67</v>
      </c>
      <c r="B154" s="1294" t="s">
        <v>2273</v>
      </c>
      <c r="C154" s="2030">
        <v>32</v>
      </c>
      <c r="D154" s="2030"/>
      <c r="E154" s="2030"/>
    </row>
    <row r="155" spans="1:5" ht="15.75" customHeight="1" x14ac:dyDescent="0.2">
      <c r="A155" s="1359" t="s">
        <v>75</v>
      </c>
      <c r="B155" s="1294" t="s">
        <v>4878</v>
      </c>
      <c r="C155" s="2030">
        <v>1</v>
      </c>
      <c r="D155" s="2030"/>
      <c r="E155" s="2030"/>
    </row>
    <row r="156" spans="1:5" x14ac:dyDescent="0.2">
      <c r="A156" s="1378" t="s">
        <v>2274</v>
      </c>
      <c r="B156" s="1294" t="s">
        <v>2230</v>
      </c>
      <c r="C156" s="2030">
        <f>C151+C152+C153+C154+C155</f>
        <v>498</v>
      </c>
      <c r="D156" s="2030"/>
      <c r="E156" s="2030"/>
    </row>
  </sheetData>
  <mergeCells count="21">
    <mergeCell ref="C154:E154"/>
    <mergeCell ref="C155:E155"/>
    <mergeCell ref="C156:E156"/>
    <mergeCell ref="A143:E143"/>
    <mergeCell ref="A144:E144"/>
    <mergeCell ref="C150:E150"/>
    <mergeCell ref="C151:E151"/>
    <mergeCell ref="C152:E152"/>
    <mergeCell ref="C153:E153"/>
    <mergeCell ref="A130:E130"/>
    <mergeCell ref="A1:E1"/>
    <mergeCell ref="A2:E2"/>
    <mergeCell ref="A71:E71"/>
    <mergeCell ref="A72:E72"/>
    <mergeCell ref="C73:E73"/>
    <mergeCell ref="A88:E88"/>
    <mergeCell ref="A89:E89"/>
    <mergeCell ref="C90:E90"/>
    <mergeCell ref="A120:E120"/>
    <mergeCell ref="A121:E121"/>
    <mergeCell ref="A129:E129"/>
  </mergeCells>
  <printOptions horizontalCentered="1"/>
  <pageMargins left="0.7" right="0.7" top="0.5" bottom="0.25" header="0.3" footer="0.3"/>
  <pageSetup paperSize="258" scale="83" orientation="portrait" r:id="rId1"/>
  <colBreaks count="1" manualBreakCount="1">
    <brk id="5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3"/>
  <sheetViews>
    <sheetView view="pageBreakPreview" topLeftCell="A58" zoomScale="80" zoomScaleNormal="80" zoomScaleSheetLayoutView="80" workbookViewId="0">
      <selection activeCell="E72" sqref="E72"/>
    </sheetView>
  </sheetViews>
  <sheetFormatPr defaultRowHeight="15" customHeight="1" x14ac:dyDescent="0.25"/>
  <cols>
    <col min="1" max="1" width="5.28515625" style="218" customWidth="1"/>
    <col min="2" max="2" width="5.28515625" style="276" customWidth="1"/>
    <col min="3" max="3" width="45.140625" style="81" bestFit="1" customWidth="1"/>
    <col min="4" max="4" width="25.7109375" style="218" customWidth="1"/>
    <col min="5" max="5" width="38.7109375" style="276" customWidth="1"/>
    <col min="6" max="6" width="9.140625" style="139"/>
    <col min="7" max="7" width="9.140625" style="13"/>
    <col min="8" max="8" width="39.140625" style="153" customWidth="1"/>
    <col min="9" max="9" width="9.140625" style="12"/>
    <col min="10" max="10" width="13" style="12" bestFit="1" customWidth="1"/>
    <col min="11" max="11" width="29.28515625" style="12" bestFit="1" customWidth="1"/>
    <col min="12" max="12" width="26.42578125" style="12" bestFit="1" customWidth="1"/>
    <col min="13" max="16384" width="9.140625" style="12"/>
  </cols>
  <sheetData>
    <row r="1" spans="1:11" ht="15.75" x14ac:dyDescent="0.25">
      <c r="A1" s="2045" t="s">
        <v>2853</v>
      </c>
      <c r="B1" s="2045"/>
      <c r="C1" s="2045"/>
      <c r="D1" s="2045"/>
      <c r="E1" s="2045"/>
      <c r="G1" s="14" t="s">
        <v>34</v>
      </c>
    </row>
    <row r="2" spans="1:11" ht="16.5" thickBot="1" x14ac:dyDescent="0.3">
      <c r="A2" s="154"/>
      <c r="B2" s="154"/>
      <c r="C2" s="154"/>
      <c r="D2" s="154"/>
      <c r="E2" s="154"/>
      <c r="G2" s="14" t="s">
        <v>50</v>
      </c>
      <c r="H2" s="153" t="s">
        <v>2389</v>
      </c>
      <c r="I2" s="12">
        <v>17</v>
      </c>
    </row>
    <row r="3" spans="1:11" ht="16.5" thickBot="1" x14ac:dyDescent="0.3">
      <c r="A3" s="2031" t="s">
        <v>2258</v>
      </c>
      <c r="B3" s="2031"/>
      <c r="C3" s="2032" t="s">
        <v>2389</v>
      </c>
      <c r="D3" s="2032"/>
      <c r="E3" s="2032"/>
      <c r="G3" s="14" t="s">
        <v>56</v>
      </c>
      <c r="H3" s="153" t="s">
        <v>2857</v>
      </c>
      <c r="I3" s="12">
        <v>40</v>
      </c>
    </row>
    <row r="4" spans="1:11" ht="16.5" thickBot="1" x14ac:dyDescent="0.3">
      <c r="A4" s="281" t="s">
        <v>13</v>
      </c>
      <c r="B4" s="281" t="s">
        <v>1235</v>
      </c>
      <c r="C4" s="281" t="s">
        <v>2854</v>
      </c>
      <c r="D4" s="281" t="s">
        <v>1236</v>
      </c>
      <c r="E4" s="281" t="s">
        <v>2855</v>
      </c>
      <c r="G4" s="14" t="s">
        <v>67</v>
      </c>
      <c r="H4" s="153" t="s">
        <v>2859</v>
      </c>
      <c r="I4" s="12">
        <v>15</v>
      </c>
    </row>
    <row r="5" spans="1:11" ht="15.75" x14ac:dyDescent="0.25">
      <c r="A5" s="283" t="s">
        <v>34</v>
      </c>
      <c r="B5" s="286" t="s">
        <v>34</v>
      </c>
      <c r="C5" s="288" t="s">
        <v>2856</v>
      </c>
      <c r="D5" s="289" t="s">
        <v>1237</v>
      </c>
      <c r="E5" s="290"/>
      <c r="G5" s="14" t="s">
        <v>75</v>
      </c>
      <c r="H5" s="153" t="s">
        <v>2861</v>
      </c>
      <c r="I5" s="12">
        <v>14</v>
      </c>
      <c r="J5" s="25"/>
      <c r="K5" s="256"/>
    </row>
    <row r="6" spans="1:11" ht="15.75" x14ac:dyDescent="0.25">
      <c r="A6" s="283" t="s">
        <v>50</v>
      </c>
      <c r="B6" s="286" t="s">
        <v>50</v>
      </c>
      <c r="C6" s="232" t="s">
        <v>2858</v>
      </c>
      <c r="D6" s="250" t="s">
        <v>1239</v>
      </c>
      <c r="E6" s="243"/>
      <c r="G6" s="14" t="s">
        <v>78</v>
      </c>
      <c r="H6" s="153" t="s">
        <v>2863</v>
      </c>
      <c r="I6" s="12">
        <v>15</v>
      </c>
    </row>
    <row r="7" spans="1:11" ht="15.75" x14ac:dyDescent="0.25">
      <c r="A7" s="283" t="s">
        <v>56</v>
      </c>
      <c r="B7" s="286" t="s">
        <v>56</v>
      </c>
      <c r="C7" s="232" t="s">
        <v>2860</v>
      </c>
      <c r="D7" s="250" t="s">
        <v>1474</v>
      </c>
      <c r="E7" s="243"/>
      <c r="G7" s="14" t="s">
        <v>85</v>
      </c>
      <c r="H7" s="153" t="s">
        <v>2864</v>
      </c>
      <c r="I7" s="12">
        <v>14</v>
      </c>
    </row>
    <row r="8" spans="1:11" ht="15.75" x14ac:dyDescent="0.25">
      <c r="A8" s="283" t="s">
        <v>67</v>
      </c>
      <c r="B8" s="286" t="s">
        <v>67</v>
      </c>
      <c r="C8" s="232" t="s">
        <v>2862</v>
      </c>
      <c r="D8" s="250" t="s">
        <v>1331</v>
      </c>
      <c r="E8" s="243"/>
      <c r="G8" s="14" t="s">
        <v>90</v>
      </c>
      <c r="H8" s="153" t="s">
        <v>2866</v>
      </c>
      <c r="I8" s="12">
        <v>14</v>
      </c>
    </row>
    <row r="9" spans="1:11" ht="15.75" x14ac:dyDescent="0.25">
      <c r="A9" s="283" t="s">
        <v>75</v>
      </c>
      <c r="B9" s="286" t="s">
        <v>75</v>
      </c>
      <c r="C9" s="232" t="s">
        <v>2865</v>
      </c>
      <c r="D9" s="250" t="s">
        <v>1573</v>
      </c>
      <c r="E9" s="243"/>
      <c r="G9" s="14" t="s">
        <v>93</v>
      </c>
      <c r="H9" s="153" t="s">
        <v>4859</v>
      </c>
      <c r="I9" s="12">
        <v>23</v>
      </c>
      <c r="J9" s="196"/>
      <c r="K9" s="278"/>
    </row>
    <row r="10" spans="1:11" ht="15.75" x14ac:dyDescent="0.25">
      <c r="A10" s="283" t="s">
        <v>78</v>
      </c>
      <c r="B10" s="286" t="s">
        <v>78</v>
      </c>
      <c r="C10" s="232" t="s">
        <v>2867</v>
      </c>
      <c r="D10" s="250" t="s">
        <v>2403</v>
      </c>
      <c r="E10" s="243"/>
      <c r="G10" s="14" t="s">
        <v>39</v>
      </c>
      <c r="H10" s="153" t="s">
        <v>4866</v>
      </c>
      <c r="I10" s="12">
        <v>6</v>
      </c>
      <c r="J10" s="25"/>
      <c r="K10" s="25"/>
    </row>
    <row r="11" spans="1:11" ht="15.75" x14ac:dyDescent="0.25">
      <c r="A11" s="283" t="s">
        <v>85</v>
      </c>
      <c r="B11" s="286" t="s">
        <v>85</v>
      </c>
      <c r="C11" s="232" t="s">
        <v>2868</v>
      </c>
      <c r="D11" s="250" t="s">
        <v>1476</v>
      </c>
      <c r="E11" s="243"/>
      <c r="G11" s="14" t="s">
        <v>59</v>
      </c>
      <c r="H11" s="153" t="s">
        <v>2870</v>
      </c>
      <c r="I11" s="12">
        <v>6</v>
      </c>
      <c r="J11" s="25"/>
      <c r="K11" s="25"/>
    </row>
    <row r="12" spans="1:11" ht="15.75" x14ac:dyDescent="0.25">
      <c r="A12" s="283" t="s">
        <v>90</v>
      </c>
      <c r="B12" s="286" t="s">
        <v>90</v>
      </c>
      <c r="C12" s="232" t="s">
        <v>2869</v>
      </c>
      <c r="D12" s="228" t="s">
        <v>2555</v>
      </c>
      <c r="E12" s="243"/>
      <c r="G12" s="14" t="s">
        <v>111</v>
      </c>
      <c r="H12" s="153" t="s">
        <v>2872</v>
      </c>
      <c r="I12" s="12">
        <v>11</v>
      </c>
      <c r="J12" s="25"/>
      <c r="K12" s="25"/>
    </row>
    <row r="13" spans="1:11" ht="15.75" x14ac:dyDescent="0.25">
      <c r="A13" s="283" t="s">
        <v>93</v>
      </c>
      <c r="B13" s="286" t="s">
        <v>93</v>
      </c>
      <c r="C13" s="232" t="s">
        <v>2871</v>
      </c>
      <c r="D13" s="250" t="s">
        <v>1243</v>
      </c>
      <c r="E13" s="243"/>
      <c r="G13" s="14" t="s">
        <v>118</v>
      </c>
      <c r="H13" s="153" t="s">
        <v>2874</v>
      </c>
      <c r="I13" s="12">
        <v>11</v>
      </c>
      <c r="J13" s="25"/>
      <c r="K13" s="25"/>
    </row>
    <row r="14" spans="1:11" ht="15.75" x14ac:dyDescent="0.25">
      <c r="A14" s="283" t="s">
        <v>39</v>
      </c>
      <c r="B14" s="286" t="s">
        <v>39</v>
      </c>
      <c r="C14" s="231" t="s">
        <v>2873</v>
      </c>
      <c r="D14" s="236" t="s">
        <v>1356</v>
      </c>
      <c r="E14" s="243"/>
      <c r="G14" s="14" t="s">
        <v>127</v>
      </c>
      <c r="H14" s="153" t="s">
        <v>2876</v>
      </c>
      <c r="I14" s="12">
        <v>12</v>
      </c>
      <c r="J14" s="25"/>
      <c r="K14" s="25"/>
    </row>
    <row r="15" spans="1:11" ht="15.75" x14ac:dyDescent="0.25">
      <c r="A15" s="283" t="s">
        <v>59</v>
      </c>
      <c r="B15" s="286" t="s">
        <v>59</v>
      </c>
      <c r="C15" s="232" t="s">
        <v>2875</v>
      </c>
      <c r="D15" s="250" t="s">
        <v>1428</v>
      </c>
      <c r="E15" s="243"/>
      <c r="G15" s="14" t="s">
        <v>129</v>
      </c>
      <c r="H15" s="153" t="s">
        <v>2878</v>
      </c>
      <c r="I15" s="12">
        <v>10</v>
      </c>
      <c r="J15" s="25"/>
      <c r="K15" s="25"/>
    </row>
    <row r="16" spans="1:11" ht="15.75" x14ac:dyDescent="0.25">
      <c r="A16" s="283" t="s">
        <v>111</v>
      </c>
      <c r="B16" s="286" t="s">
        <v>111</v>
      </c>
      <c r="C16" s="232" t="s">
        <v>2877</v>
      </c>
      <c r="D16" s="250" t="s">
        <v>1371</v>
      </c>
      <c r="E16" s="243"/>
      <c r="G16" s="14" t="s">
        <v>132</v>
      </c>
      <c r="H16" s="153" t="s">
        <v>2880</v>
      </c>
      <c r="I16" s="12">
        <v>11</v>
      </c>
      <c r="J16" s="25"/>
      <c r="K16" s="25"/>
    </row>
    <row r="17" spans="1:11" ht="15.75" x14ac:dyDescent="0.25">
      <c r="A17" s="283" t="s">
        <v>118</v>
      </c>
      <c r="B17" s="286" t="s">
        <v>118</v>
      </c>
      <c r="C17" s="231" t="s">
        <v>2879</v>
      </c>
      <c r="D17" s="236" t="s">
        <v>1578</v>
      </c>
      <c r="E17" s="243"/>
      <c r="G17" s="14" t="s">
        <v>137</v>
      </c>
      <c r="H17" s="153" t="s">
        <v>2882</v>
      </c>
      <c r="I17" s="12">
        <v>11</v>
      </c>
      <c r="J17" s="25"/>
      <c r="K17" s="25"/>
    </row>
    <row r="18" spans="1:11" ht="15.75" x14ac:dyDescent="0.25">
      <c r="A18" s="283" t="s">
        <v>127</v>
      </c>
      <c r="B18" s="286" t="s">
        <v>127</v>
      </c>
      <c r="C18" s="232" t="s">
        <v>2881</v>
      </c>
      <c r="D18" s="250" t="s">
        <v>1601</v>
      </c>
      <c r="E18" s="243"/>
      <c r="G18" s="14" t="s">
        <v>139</v>
      </c>
      <c r="H18" s="153" t="s">
        <v>2884</v>
      </c>
      <c r="I18" s="12">
        <v>11</v>
      </c>
      <c r="J18" s="196"/>
      <c r="K18" s="278"/>
    </row>
    <row r="19" spans="1:11" ht="15.75" x14ac:dyDescent="0.25">
      <c r="A19" s="283" t="s">
        <v>129</v>
      </c>
      <c r="B19" s="286" t="s">
        <v>129</v>
      </c>
      <c r="C19" s="232" t="s">
        <v>2883</v>
      </c>
      <c r="D19" s="250" t="s">
        <v>1332</v>
      </c>
      <c r="E19" s="243"/>
      <c r="G19" s="14" t="s">
        <v>147</v>
      </c>
      <c r="H19" s="153" t="s">
        <v>4867</v>
      </c>
      <c r="I19" s="12">
        <v>10</v>
      </c>
      <c r="J19" s="25"/>
      <c r="K19" s="25"/>
    </row>
    <row r="20" spans="1:11" ht="15.75" x14ac:dyDescent="0.25">
      <c r="A20" s="283" t="s">
        <v>132</v>
      </c>
      <c r="B20" s="286" t="s">
        <v>132</v>
      </c>
      <c r="C20" s="232" t="s">
        <v>2885</v>
      </c>
      <c r="D20" s="250" t="s">
        <v>1362</v>
      </c>
      <c r="E20" s="245"/>
      <c r="G20" s="14" t="s">
        <v>149</v>
      </c>
      <c r="H20" s="153" t="s">
        <v>4868</v>
      </c>
      <c r="I20" s="12">
        <v>6</v>
      </c>
      <c r="J20" s="25"/>
      <c r="K20" s="25"/>
    </row>
    <row r="21" spans="1:11" ht="15.75" x14ac:dyDescent="0.25">
      <c r="A21" s="283" t="s">
        <v>137</v>
      </c>
      <c r="B21" s="286" t="s">
        <v>137</v>
      </c>
      <c r="C21" s="231" t="s">
        <v>2886</v>
      </c>
      <c r="D21" s="236" t="s">
        <v>2404</v>
      </c>
      <c r="E21" s="243"/>
      <c r="F21" s="139">
        <v>17</v>
      </c>
      <c r="G21" s="14" t="s">
        <v>159</v>
      </c>
      <c r="H21" s="153" t="s">
        <v>4869</v>
      </c>
      <c r="I21" s="12">
        <v>14</v>
      </c>
      <c r="J21" s="191"/>
      <c r="K21" s="25"/>
    </row>
    <row r="22" spans="1:11" ht="16.5" thickBot="1" x14ac:dyDescent="0.3">
      <c r="B22" s="219"/>
      <c r="C22" s="291"/>
      <c r="D22" s="31"/>
      <c r="E22" s="31"/>
      <c r="G22" s="14" t="s">
        <v>105</v>
      </c>
      <c r="H22" s="153" t="s">
        <v>2887</v>
      </c>
      <c r="I22" s="12">
        <v>0</v>
      </c>
      <c r="J22" s="25"/>
      <c r="K22" s="25"/>
    </row>
    <row r="23" spans="1:11" ht="16.5" thickBot="1" x14ac:dyDescent="0.3">
      <c r="A23" s="2031" t="s">
        <v>1235</v>
      </c>
      <c r="B23" s="2031"/>
      <c r="C23" s="2032" t="s">
        <v>3210</v>
      </c>
      <c r="D23" s="2032"/>
      <c r="E23" s="2032"/>
      <c r="G23" s="14" t="s">
        <v>164</v>
      </c>
      <c r="H23" s="153" t="s">
        <v>2888</v>
      </c>
      <c r="I23" s="12">
        <v>11</v>
      </c>
    </row>
    <row r="24" spans="1:11" ht="16.5" thickBot="1" x14ac:dyDescent="0.3">
      <c r="A24" s="281" t="s">
        <v>13</v>
      </c>
      <c r="B24" s="281" t="s">
        <v>1235</v>
      </c>
      <c r="C24" s="281" t="s">
        <v>2854</v>
      </c>
      <c r="D24" s="281" t="s">
        <v>1236</v>
      </c>
      <c r="E24" s="281" t="s">
        <v>2855</v>
      </c>
      <c r="G24" s="14" t="s">
        <v>162</v>
      </c>
      <c r="H24" s="153" t="s">
        <v>4870</v>
      </c>
      <c r="I24" s="12">
        <v>10</v>
      </c>
    </row>
    <row r="25" spans="1:11" ht="15.75" x14ac:dyDescent="0.25">
      <c r="A25" s="283"/>
      <c r="B25" s="240"/>
      <c r="C25" s="394"/>
      <c r="D25" s="395"/>
      <c r="E25" s="236"/>
      <c r="G25" s="14" t="s">
        <v>171</v>
      </c>
      <c r="H25" s="153" t="s">
        <v>2889</v>
      </c>
      <c r="I25" s="12">
        <v>19</v>
      </c>
    </row>
    <row r="26" spans="1:11" ht="15.75" x14ac:dyDescent="0.25">
      <c r="A26" s="283" t="s">
        <v>139</v>
      </c>
      <c r="B26" s="240" t="s">
        <v>34</v>
      </c>
      <c r="C26" s="229" t="s">
        <v>3211</v>
      </c>
      <c r="D26" s="245" t="s">
        <v>1245</v>
      </c>
      <c r="E26" s="236"/>
      <c r="G26" s="14" t="s">
        <v>113</v>
      </c>
      <c r="H26" s="153" t="s">
        <v>2890</v>
      </c>
      <c r="I26" s="12">
        <v>16</v>
      </c>
    </row>
    <row r="27" spans="1:11" ht="15.75" x14ac:dyDescent="0.25">
      <c r="A27" s="283" t="s">
        <v>147</v>
      </c>
      <c r="B27" s="240" t="s">
        <v>50</v>
      </c>
      <c r="C27" s="234" t="s">
        <v>3212</v>
      </c>
      <c r="D27" s="245" t="s">
        <v>1252</v>
      </c>
      <c r="E27" s="236"/>
      <c r="G27" s="14" t="s">
        <v>134</v>
      </c>
      <c r="H27" s="153" t="s">
        <v>2892</v>
      </c>
      <c r="I27" s="12">
        <v>9</v>
      </c>
    </row>
    <row r="28" spans="1:11" ht="15.75" x14ac:dyDescent="0.25">
      <c r="A28" s="283" t="s">
        <v>149</v>
      </c>
      <c r="B28" s="240" t="s">
        <v>56</v>
      </c>
      <c r="C28" s="244" t="s">
        <v>3214</v>
      </c>
      <c r="D28" s="236" t="s">
        <v>1247</v>
      </c>
      <c r="E28" s="236"/>
      <c r="G28" s="14" t="s">
        <v>80</v>
      </c>
      <c r="H28" s="153" t="s">
        <v>4841</v>
      </c>
      <c r="I28" s="12">
        <v>6</v>
      </c>
    </row>
    <row r="29" spans="1:11" ht="15.75" x14ac:dyDescent="0.25">
      <c r="A29" s="283" t="s">
        <v>159</v>
      </c>
      <c r="B29" s="240" t="s">
        <v>67</v>
      </c>
      <c r="C29" s="234" t="s">
        <v>3215</v>
      </c>
      <c r="D29" s="245" t="s">
        <v>1248</v>
      </c>
      <c r="E29" s="236"/>
      <c r="G29" s="14" t="s">
        <v>58</v>
      </c>
      <c r="H29" s="239" t="s">
        <v>4842</v>
      </c>
      <c r="I29" s="12">
        <v>4</v>
      </c>
    </row>
    <row r="30" spans="1:11" x14ac:dyDescent="0.25">
      <c r="A30" s="283" t="s">
        <v>105</v>
      </c>
      <c r="B30" s="240" t="s">
        <v>75</v>
      </c>
      <c r="C30" s="251" t="s">
        <v>4565</v>
      </c>
      <c r="D30" s="245" t="s">
        <v>3216</v>
      </c>
      <c r="E30" s="236"/>
      <c r="F30" s="12"/>
      <c r="G30" s="14" t="s">
        <v>70</v>
      </c>
      <c r="H30" s="153" t="s">
        <v>2895</v>
      </c>
      <c r="I30" s="12">
        <v>6</v>
      </c>
    </row>
    <row r="31" spans="1:11" ht="15.75" x14ac:dyDescent="0.25">
      <c r="A31" s="283" t="s">
        <v>164</v>
      </c>
      <c r="B31" s="240" t="s">
        <v>78</v>
      </c>
      <c r="C31" s="244" t="s">
        <v>3217</v>
      </c>
      <c r="D31" s="245" t="s">
        <v>3216</v>
      </c>
      <c r="E31" s="236"/>
      <c r="F31" s="275"/>
      <c r="G31" s="14" t="s">
        <v>38</v>
      </c>
      <c r="H31" s="153" t="s">
        <v>4871</v>
      </c>
      <c r="I31" s="12">
        <v>30</v>
      </c>
    </row>
    <row r="32" spans="1:11" ht="15.75" x14ac:dyDescent="0.25">
      <c r="A32" s="283" t="s">
        <v>162</v>
      </c>
      <c r="B32" s="240" t="s">
        <v>85</v>
      </c>
      <c r="C32" s="244" t="s">
        <v>3218</v>
      </c>
      <c r="D32" s="294" t="s">
        <v>3216</v>
      </c>
      <c r="E32" s="236"/>
      <c r="F32" s="275"/>
      <c r="G32" s="14" t="s">
        <v>192</v>
      </c>
      <c r="H32" s="153" t="s">
        <v>2554</v>
      </c>
      <c r="I32" s="12">
        <v>6</v>
      </c>
    </row>
    <row r="33" spans="1:9" ht="15.75" x14ac:dyDescent="0.25">
      <c r="A33" s="283" t="s">
        <v>171</v>
      </c>
      <c r="B33" s="240" t="s">
        <v>90</v>
      </c>
      <c r="C33" s="295" t="s">
        <v>3219</v>
      </c>
      <c r="D33" s="294" t="s">
        <v>3216</v>
      </c>
      <c r="E33" s="243"/>
      <c r="F33" s="139">
        <v>9</v>
      </c>
      <c r="G33" s="14" t="s">
        <v>169</v>
      </c>
      <c r="H33" s="153" t="s">
        <v>2905</v>
      </c>
      <c r="I33" s="12">
        <v>33</v>
      </c>
    </row>
    <row r="34" spans="1:9" ht="16.5" thickBot="1" x14ac:dyDescent="0.3">
      <c r="A34" s="105"/>
      <c r="B34" s="105"/>
      <c r="C34" s="125"/>
      <c r="D34" s="31"/>
      <c r="E34" s="169"/>
      <c r="G34" s="14" t="s">
        <v>195</v>
      </c>
      <c r="H34" s="153" t="s">
        <v>2898</v>
      </c>
      <c r="I34" s="12">
        <v>9</v>
      </c>
    </row>
    <row r="35" spans="1:9" s="184" customFormat="1" ht="16.5" thickBot="1" x14ac:dyDescent="0.3">
      <c r="A35" s="2031" t="s">
        <v>2258</v>
      </c>
      <c r="B35" s="2031"/>
      <c r="C35" s="2032" t="s">
        <v>3250</v>
      </c>
      <c r="D35" s="2032"/>
      <c r="E35" s="2032"/>
      <c r="F35" s="183"/>
      <c r="G35" s="14" t="s">
        <v>130</v>
      </c>
      <c r="H35" s="153" t="s">
        <v>2906</v>
      </c>
      <c r="I35" s="12">
        <v>31</v>
      </c>
    </row>
    <row r="36" spans="1:9" s="184" customFormat="1" ht="16.5" thickBot="1" x14ac:dyDescent="0.3">
      <c r="A36" s="281" t="s">
        <v>13</v>
      </c>
      <c r="B36" s="281" t="s">
        <v>1235</v>
      </c>
      <c r="C36" s="281" t="s">
        <v>2854</v>
      </c>
      <c r="D36" s="281" t="s">
        <v>1236</v>
      </c>
      <c r="E36" s="281" t="s">
        <v>2855</v>
      </c>
      <c r="F36" s="183"/>
      <c r="G36" s="14" t="s">
        <v>204</v>
      </c>
      <c r="H36" s="153" t="s">
        <v>1317</v>
      </c>
      <c r="I36" s="12">
        <v>6</v>
      </c>
    </row>
    <row r="37" spans="1:9" s="184" customFormat="1" ht="15.75" x14ac:dyDescent="0.25">
      <c r="A37" s="283" t="s">
        <v>113</v>
      </c>
      <c r="B37" s="286" t="s">
        <v>34</v>
      </c>
      <c r="C37" s="296" t="s">
        <v>1270</v>
      </c>
      <c r="D37" s="289" t="s">
        <v>1269</v>
      </c>
      <c r="E37" s="290"/>
      <c r="F37" s="183"/>
      <c r="G37" s="14" t="s">
        <v>208</v>
      </c>
      <c r="H37" s="153" t="s">
        <v>2901</v>
      </c>
      <c r="I37" s="12">
        <v>7</v>
      </c>
    </row>
    <row r="38" spans="1:9" s="153" customFormat="1" ht="15.75" x14ac:dyDescent="0.25">
      <c r="A38" s="283" t="s">
        <v>134</v>
      </c>
      <c r="B38" s="286" t="s">
        <v>50</v>
      </c>
      <c r="C38" s="251" t="s">
        <v>1213</v>
      </c>
      <c r="D38" s="250" t="s">
        <v>1294</v>
      </c>
      <c r="E38" s="297"/>
      <c r="F38" s="139"/>
      <c r="G38" s="14" t="s">
        <v>213</v>
      </c>
      <c r="H38" s="153" t="s">
        <v>2903</v>
      </c>
      <c r="I38" s="12">
        <v>23</v>
      </c>
    </row>
    <row r="39" spans="1:9" s="184" customFormat="1" ht="15.75" x14ac:dyDescent="0.25">
      <c r="A39" s="283" t="s">
        <v>80</v>
      </c>
      <c r="B39" s="286" t="s">
        <v>56</v>
      </c>
      <c r="C39" s="251" t="s">
        <v>3251</v>
      </c>
      <c r="D39" s="250" t="s">
        <v>2548</v>
      </c>
      <c r="E39" s="243"/>
      <c r="F39" s="183"/>
      <c r="G39" s="14" t="s">
        <v>219</v>
      </c>
      <c r="H39" s="153"/>
      <c r="I39" s="12">
        <f>SUM(I2:I38)</f>
        <v>497</v>
      </c>
    </row>
    <row r="40" spans="1:9" s="184" customFormat="1" x14ac:dyDescent="0.25">
      <c r="A40" s="283" t="s">
        <v>58</v>
      </c>
      <c r="B40" s="286" t="s">
        <v>67</v>
      </c>
      <c r="C40" s="251" t="s">
        <v>3221</v>
      </c>
      <c r="D40" s="250" t="s">
        <v>2548</v>
      </c>
      <c r="E40" s="269"/>
      <c r="G40" s="14" t="s">
        <v>224</v>
      </c>
    </row>
    <row r="41" spans="1:9" s="184" customFormat="1" ht="15.75" x14ac:dyDescent="0.25">
      <c r="A41" s="283" t="s">
        <v>70</v>
      </c>
      <c r="B41" s="286" t="s">
        <v>75</v>
      </c>
      <c r="C41" s="287" t="s">
        <v>4530</v>
      </c>
      <c r="D41" s="245" t="s">
        <v>1286</v>
      </c>
      <c r="E41" s="243"/>
      <c r="F41" s="183"/>
      <c r="G41" s="14" t="s">
        <v>231</v>
      </c>
      <c r="H41" s="192"/>
    </row>
    <row r="42" spans="1:9" s="184" customFormat="1" ht="15.75" x14ac:dyDescent="0.25">
      <c r="A42" s="283" t="s">
        <v>38</v>
      </c>
      <c r="B42" s="286" t="s">
        <v>78</v>
      </c>
      <c r="C42" s="251" t="s">
        <v>1276</v>
      </c>
      <c r="D42" s="250" t="s">
        <v>3253</v>
      </c>
      <c r="E42" s="243"/>
      <c r="F42" s="183"/>
      <c r="G42" s="14" t="s">
        <v>242</v>
      </c>
    </row>
    <row r="43" spans="1:9" s="184" customFormat="1" ht="15.75" x14ac:dyDescent="0.25">
      <c r="A43" s="283" t="s">
        <v>192</v>
      </c>
      <c r="B43" s="286" t="s">
        <v>85</v>
      </c>
      <c r="C43" s="251" t="s">
        <v>1279</v>
      </c>
      <c r="D43" s="250" t="s">
        <v>1278</v>
      </c>
      <c r="E43" s="243"/>
      <c r="F43" s="183"/>
      <c r="G43" s="14" t="s">
        <v>233</v>
      </c>
    </row>
    <row r="44" spans="1:9" s="184" customFormat="1" ht="15.75" x14ac:dyDescent="0.25">
      <c r="A44" s="283" t="s">
        <v>169</v>
      </c>
      <c r="B44" s="286" t="s">
        <v>90</v>
      </c>
      <c r="C44" s="392" t="s">
        <v>3252</v>
      </c>
      <c r="D44" s="393" t="s">
        <v>3248</v>
      </c>
      <c r="E44" s="243"/>
      <c r="F44" s="183"/>
      <c r="G44" s="14" t="s">
        <v>237</v>
      </c>
    </row>
    <row r="45" spans="1:9" s="184" customFormat="1" ht="15.75" x14ac:dyDescent="0.25">
      <c r="A45" s="283" t="s">
        <v>195</v>
      </c>
      <c r="B45" s="286" t="s">
        <v>93</v>
      </c>
      <c r="C45" s="251" t="s">
        <v>1296</v>
      </c>
      <c r="D45" s="250" t="s">
        <v>2548</v>
      </c>
      <c r="E45" s="243"/>
      <c r="F45" s="183"/>
      <c r="G45" s="14" t="s">
        <v>246</v>
      </c>
    </row>
    <row r="46" spans="1:9" s="184" customFormat="1" ht="15.75" x14ac:dyDescent="0.25">
      <c r="A46" s="283" t="s">
        <v>130</v>
      </c>
      <c r="B46" s="286" t="s">
        <v>39</v>
      </c>
      <c r="C46" s="251" t="s">
        <v>1298</v>
      </c>
      <c r="D46" s="250" t="s">
        <v>2548</v>
      </c>
      <c r="E46" s="243"/>
      <c r="F46" s="183"/>
      <c r="G46" s="14" t="s">
        <v>249</v>
      </c>
    </row>
    <row r="47" spans="1:9" s="184" customFormat="1" ht="15.75" x14ac:dyDescent="0.25">
      <c r="A47" s="283" t="s">
        <v>204</v>
      </c>
      <c r="B47" s="286" t="s">
        <v>59</v>
      </c>
      <c r="C47" s="251" t="s">
        <v>1876</v>
      </c>
      <c r="D47" s="250" t="s">
        <v>2548</v>
      </c>
      <c r="E47" s="243"/>
      <c r="F47" s="183"/>
      <c r="G47" s="14" t="s">
        <v>254</v>
      </c>
      <c r="H47" s="187"/>
    </row>
    <row r="48" spans="1:9" s="184" customFormat="1" ht="15.75" x14ac:dyDescent="0.25">
      <c r="A48" s="283" t="s">
        <v>208</v>
      </c>
      <c r="B48" s="286" t="s">
        <v>111</v>
      </c>
      <c r="C48" s="298" t="s">
        <v>4531</v>
      </c>
      <c r="D48" s="294" t="s">
        <v>1283</v>
      </c>
      <c r="E48" s="243"/>
      <c r="F48" s="183"/>
      <c r="G48" s="14" t="s">
        <v>258</v>
      </c>
      <c r="H48" s="178"/>
    </row>
    <row r="49" spans="1:8" ht="15.75" x14ac:dyDescent="0.25">
      <c r="A49" s="283" t="s">
        <v>213</v>
      </c>
      <c r="B49" s="286" t="s">
        <v>118</v>
      </c>
      <c r="C49" s="299" t="s">
        <v>3254</v>
      </c>
      <c r="D49" s="245" t="s">
        <v>2548</v>
      </c>
      <c r="E49" s="243"/>
      <c r="G49" s="14" t="s">
        <v>265</v>
      </c>
      <c r="H49" s="178"/>
    </row>
    <row r="50" spans="1:8" ht="15.75" x14ac:dyDescent="0.25">
      <c r="A50" s="283" t="s">
        <v>219</v>
      </c>
      <c r="B50" s="286" t="s">
        <v>127</v>
      </c>
      <c r="C50" s="234" t="s">
        <v>3255</v>
      </c>
      <c r="D50" s="245" t="s">
        <v>2548</v>
      </c>
      <c r="E50" s="243"/>
      <c r="G50" s="14" t="s">
        <v>271</v>
      </c>
      <c r="H50" s="187"/>
    </row>
    <row r="51" spans="1:8" ht="15.75" x14ac:dyDescent="0.25">
      <c r="A51" s="283" t="s">
        <v>224</v>
      </c>
      <c r="B51" s="286" t="s">
        <v>129</v>
      </c>
      <c r="C51" s="292" t="s">
        <v>1274</v>
      </c>
      <c r="D51" s="294" t="s">
        <v>1273</v>
      </c>
      <c r="E51" s="243"/>
      <c r="G51" s="14" t="s">
        <v>273</v>
      </c>
    </row>
    <row r="52" spans="1:8" s="153" customFormat="1" ht="15.75" customHeight="1" x14ac:dyDescent="0.25">
      <c r="A52" s="283" t="s">
        <v>231</v>
      </c>
      <c r="B52" s="286" t="s">
        <v>132</v>
      </c>
      <c r="C52" s="251" t="s">
        <v>1874</v>
      </c>
      <c r="D52" s="250" t="s">
        <v>2548</v>
      </c>
      <c r="E52" s="243"/>
      <c r="F52" s="139"/>
      <c r="G52" s="14" t="s">
        <v>276</v>
      </c>
    </row>
    <row r="53" spans="1:8" s="153" customFormat="1" ht="15.75" x14ac:dyDescent="0.25">
      <c r="A53" s="283" t="s">
        <v>233</v>
      </c>
      <c r="B53" s="286" t="s">
        <v>137</v>
      </c>
      <c r="C53" s="300" t="s">
        <v>1208</v>
      </c>
      <c r="D53" s="245" t="s">
        <v>1295</v>
      </c>
      <c r="E53" s="243"/>
      <c r="F53" s="139"/>
      <c r="G53" s="14" t="s">
        <v>280</v>
      </c>
    </row>
    <row r="54" spans="1:8" s="153" customFormat="1" ht="15.75" x14ac:dyDescent="0.25">
      <c r="A54" s="283" t="s">
        <v>237</v>
      </c>
      <c r="B54" s="286" t="s">
        <v>139</v>
      </c>
      <c r="C54" s="244" t="s">
        <v>3256</v>
      </c>
      <c r="D54" s="236" t="s">
        <v>2548</v>
      </c>
      <c r="E54" s="243"/>
      <c r="F54" s="139"/>
      <c r="G54" s="14" t="s">
        <v>286</v>
      </c>
    </row>
    <row r="55" spans="1:8" s="153" customFormat="1" ht="15.75" x14ac:dyDescent="0.25">
      <c r="A55" s="283" t="s">
        <v>242</v>
      </c>
      <c r="B55" s="286" t="s">
        <v>147</v>
      </c>
      <c r="C55" s="251" t="s">
        <v>3257</v>
      </c>
      <c r="D55" s="250" t="s">
        <v>2548</v>
      </c>
      <c r="E55" s="243"/>
      <c r="F55" s="139"/>
      <c r="G55" s="14" t="s">
        <v>291</v>
      </c>
    </row>
    <row r="56" spans="1:8" s="153" customFormat="1" ht="15.75" x14ac:dyDescent="0.25">
      <c r="A56" s="283" t="s">
        <v>246</v>
      </c>
      <c r="B56" s="286" t="s">
        <v>149</v>
      </c>
      <c r="C56" s="251" t="s">
        <v>1363</v>
      </c>
      <c r="D56" s="250" t="s">
        <v>2548</v>
      </c>
      <c r="E56" s="243"/>
      <c r="F56" s="139"/>
      <c r="G56" s="14" t="s">
        <v>297</v>
      </c>
    </row>
    <row r="57" spans="1:8" s="153" customFormat="1" ht="15.75" x14ac:dyDescent="0.25">
      <c r="A57" s="283" t="s">
        <v>249</v>
      </c>
      <c r="B57" s="286" t="s">
        <v>159</v>
      </c>
      <c r="C57" s="251" t="s">
        <v>1878</v>
      </c>
      <c r="D57" s="250" t="s">
        <v>2548</v>
      </c>
      <c r="E57" s="243"/>
      <c r="F57" s="139"/>
      <c r="G57" s="14" t="s">
        <v>301</v>
      </c>
    </row>
    <row r="58" spans="1:8" s="153" customFormat="1" ht="15.75" x14ac:dyDescent="0.25">
      <c r="A58" s="283" t="s">
        <v>254</v>
      </c>
      <c r="B58" s="286" t="s">
        <v>105</v>
      </c>
      <c r="C58" s="301" t="s">
        <v>1160</v>
      </c>
      <c r="D58" s="250" t="s">
        <v>1293</v>
      </c>
      <c r="E58" s="243"/>
      <c r="F58" s="139"/>
      <c r="G58" s="14" t="s">
        <v>305</v>
      </c>
    </row>
    <row r="59" spans="1:8" s="153" customFormat="1" ht="15.75" x14ac:dyDescent="0.25">
      <c r="A59" s="283" t="s">
        <v>258</v>
      </c>
      <c r="B59" s="286" t="s">
        <v>164</v>
      </c>
      <c r="C59" s="244" t="s">
        <v>4564</v>
      </c>
      <c r="D59" s="250" t="s">
        <v>2548</v>
      </c>
      <c r="E59" s="243"/>
      <c r="F59" s="139"/>
      <c r="G59" s="14" t="s">
        <v>311</v>
      </c>
      <c r="H59" s="125"/>
    </row>
    <row r="60" spans="1:8" s="153" customFormat="1" ht="15.75" x14ac:dyDescent="0.25">
      <c r="A60" s="283" t="s">
        <v>265</v>
      </c>
      <c r="B60" s="286" t="s">
        <v>162</v>
      </c>
      <c r="C60" s="251" t="s">
        <v>1324</v>
      </c>
      <c r="D60" s="250" t="s">
        <v>2548</v>
      </c>
      <c r="E60" s="243"/>
      <c r="F60" s="139"/>
      <c r="G60" s="14" t="s">
        <v>317</v>
      </c>
    </row>
    <row r="61" spans="1:8" s="153" customFormat="1" ht="15.75" x14ac:dyDescent="0.25">
      <c r="A61" s="283" t="s">
        <v>271</v>
      </c>
      <c r="B61" s="286" t="s">
        <v>171</v>
      </c>
      <c r="C61" s="251" t="s">
        <v>1326</v>
      </c>
      <c r="D61" s="250" t="s">
        <v>2548</v>
      </c>
      <c r="E61" s="243"/>
      <c r="F61" s="139"/>
      <c r="G61" s="14" t="s">
        <v>324</v>
      </c>
    </row>
    <row r="62" spans="1:8" s="153" customFormat="1" ht="15.75" x14ac:dyDescent="0.25">
      <c r="A62" s="283" t="s">
        <v>273</v>
      </c>
      <c r="B62" s="286" t="s">
        <v>113</v>
      </c>
      <c r="C62" s="251" t="s">
        <v>1323</v>
      </c>
      <c r="D62" s="250" t="s">
        <v>2548</v>
      </c>
      <c r="E62" s="243"/>
      <c r="F62" s="139"/>
      <c r="G62" s="14" t="s">
        <v>327</v>
      </c>
    </row>
    <row r="63" spans="1:8" s="153" customFormat="1" ht="15.75" x14ac:dyDescent="0.25">
      <c r="A63" s="283" t="s">
        <v>276</v>
      </c>
      <c r="B63" s="286" t="s">
        <v>134</v>
      </c>
      <c r="C63" s="251" t="s">
        <v>1328</v>
      </c>
      <c r="D63" s="250" t="s">
        <v>2548</v>
      </c>
      <c r="E63" s="243"/>
      <c r="F63" s="139"/>
      <c r="G63" s="14" t="s">
        <v>331</v>
      </c>
    </row>
    <row r="64" spans="1:8" s="153" customFormat="1" ht="15.75" x14ac:dyDescent="0.25">
      <c r="A64" s="283" t="s">
        <v>280</v>
      </c>
      <c r="B64" s="286" t="s">
        <v>80</v>
      </c>
      <c r="C64" s="251" t="s">
        <v>1321</v>
      </c>
      <c r="D64" s="250" t="s">
        <v>2548</v>
      </c>
      <c r="E64" s="243"/>
      <c r="F64" s="139"/>
      <c r="G64" s="14" t="s">
        <v>333</v>
      </c>
    </row>
    <row r="65" spans="1:8" s="153" customFormat="1" x14ac:dyDescent="0.25">
      <c r="A65" s="283" t="s">
        <v>286</v>
      </c>
      <c r="B65" s="286" t="s">
        <v>58</v>
      </c>
      <c r="C65" s="251" t="s">
        <v>1322</v>
      </c>
      <c r="D65" s="250" t="s">
        <v>2548</v>
      </c>
      <c r="E65" s="243"/>
      <c r="G65" s="14" t="s">
        <v>339</v>
      </c>
    </row>
    <row r="66" spans="1:8" s="153" customFormat="1" ht="15.75" x14ac:dyDescent="0.25">
      <c r="A66" s="283" t="s">
        <v>291</v>
      </c>
      <c r="B66" s="286" t="s">
        <v>70</v>
      </c>
      <c r="C66" s="251" t="s">
        <v>4601</v>
      </c>
      <c r="D66" s="250" t="s">
        <v>3248</v>
      </c>
      <c r="E66" s="243"/>
      <c r="F66" s="139"/>
      <c r="G66" s="14" t="s">
        <v>34</v>
      </c>
    </row>
    <row r="67" spans="1:8" s="153" customFormat="1" ht="15.75" x14ac:dyDescent="0.25">
      <c r="A67" s="283" t="s">
        <v>297</v>
      </c>
      <c r="B67" s="286" t="s">
        <v>38</v>
      </c>
      <c r="C67" s="251" t="s">
        <v>4602</v>
      </c>
      <c r="D67" s="250" t="s">
        <v>3248</v>
      </c>
      <c r="E67" s="243"/>
      <c r="F67" s="275">
        <v>31</v>
      </c>
      <c r="G67" s="14" t="s">
        <v>50</v>
      </c>
    </row>
    <row r="68" spans="1:8" s="153" customFormat="1" ht="16.5" thickBot="1" x14ac:dyDescent="0.3">
      <c r="A68" s="105"/>
      <c r="B68" s="29"/>
      <c r="C68" s="28"/>
      <c r="D68" s="278"/>
      <c r="E68" s="169"/>
      <c r="F68" s="139"/>
      <c r="G68" s="14" t="s">
        <v>56</v>
      </c>
    </row>
    <row r="69" spans="1:8" ht="16.5" thickBot="1" x14ac:dyDescent="0.3">
      <c r="A69" s="2031" t="s">
        <v>1235</v>
      </c>
      <c r="B69" s="2031"/>
      <c r="C69" s="2032" t="s">
        <v>1317</v>
      </c>
      <c r="D69" s="2032"/>
      <c r="E69" s="2032"/>
      <c r="G69" s="14" t="s">
        <v>67</v>
      </c>
    </row>
    <row r="70" spans="1:8" ht="16.5" thickBot="1" x14ac:dyDescent="0.3">
      <c r="A70" s="281" t="s">
        <v>13</v>
      </c>
      <c r="B70" s="281" t="s">
        <v>1235</v>
      </c>
      <c r="C70" s="281" t="s">
        <v>2854</v>
      </c>
      <c r="D70" s="281" t="s">
        <v>1236</v>
      </c>
      <c r="E70" s="281" t="s">
        <v>2855</v>
      </c>
      <c r="G70" s="14" t="s">
        <v>75</v>
      </c>
      <c r="H70" s="179" t="s">
        <v>3220</v>
      </c>
    </row>
    <row r="71" spans="1:8" s="153" customFormat="1" ht="15.75" x14ac:dyDescent="0.25">
      <c r="A71" s="283" t="s">
        <v>301</v>
      </c>
      <c r="B71" s="283" t="s">
        <v>34</v>
      </c>
      <c r="C71" s="811" t="s">
        <v>553</v>
      </c>
      <c r="D71" s="812" t="s">
        <v>1365</v>
      </c>
      <c r="E71" s="293"/>
      <c r="F71" s="139"/>
      <c r="G71" s="14" t="s">
        <v>78</v>
      </c>
    </row>
    <row r="72" spans="1:8" s="153" customFormat="1" ht="15.75" x14ac:dyDescent="0.25">
      <c r="A72" s="283" t="s">
        <v>305</v>
      </c>
      <c r="B72" s="283" t="s">
        <v>50</v>
      </c>
      <c r="C72" s="229" t="s">
        <v>1177</v>
      </c>
      <c r="D72" s="245" t="s">
        <v>1179</v>
      </c>
      <c r="E72" s="236"/>
      <c r="F72" s="139"/>
      <c r="G72" s="14" t="s">
        <v>85</v>
      </c>
      <c r="H72" s="32"/>
    </row>
    <row r="73" spans="1:8" s="184" customFormat="1" ht="15.75" x14ac:dyDescent="0.25">
      <c r="A73" s="283" t="s">
        <v>311</v>
      </c>
      <c r="B73" s="283" t="s">
        <v>56</v>
      </c>
      <c r="C73" s="234" t="s">
        <v>1316</v>
      </c>
      <c r="D73" s="245" t="s">
        <v>2548</v>
      </c>
      <c r="E73" s="269"/>
      <c r="F73" s="183"/>
      <c r="G73" s="14" t="s">
        <v>90</v>
      </c>
    </row>
    <row r="74" spans="1:8" s="184" customFormat="1" ht="15.75" x14ac:dyDescent="0.25">
      <c r="A74" s="283" t="s">
        <v>317</v>
      </c>
      <c r="B74" s="283" t="s">
        <v>67</v>
      </c>
      <c r="C74" s="234" t="s">
        <v>1318</v>
      </c>
      <c r="D74" s="245" t="s">
        <v>2548</v>
      </c>
      <c r="E74" s="269"/>
      <c r="F74" s="183"/>
      <c r="G74" s="14" t="s">
        <v>93</v>
      </c>
    </row>
    <row r="75" spans="1:8" s="153" customFormat="1" ht="15.75" x14ac:dyDescent="0.25">
      <c r="A75" s="283" t="s">
        <v>324</v>
      </c>
      <c r="B75" s="283" t="s">
        <v>75</v>
      </c>
      <c r="C75" s="234" t="s">
        <v>1329</v>
      </c>
      <c r="D75" s="245" t="s">
        <v>2548</v>
      </c>
      <c r="E75" s="236"/>
      <c r="F75" s="139"/>
      <c r="G75" s="14" t="s">
        <v>39</v>
      </c>
    </row>
    <row r="76" spans="1:8" s="153" customFormat="1" ht="15.75" x14ac:dyDescent="0.25">
      <c r="A76" s="283" t="s">
        <v>327</v>
      </c>
      <c r="B76" s="283" t="s">
        <v>78</v>
      </c>
      <c r="C76" s="244" t="s">
        <v>1369</v>
      </c>
      <c r="D76" s="245" t="s">
        <v>2548</v>
      </c>
      <c r="E76" s="243"/>
      <c r="F76" s="183">
        <v>6</v>
      </c>
      <c r="G76" s="14" t="s">
        <v>59</v>
      </c>
      <c r="H76" s="125"/>
    </row>
    <row r="77" spans="1:8" s="153" customFormat="1" ht="16.5" thickBot="1" x14ac:dyDescent="0.3">
      <c r="A77" s="105"/>
      <c r="B77" s="105"/>
      <c r="C77" s="125"/>
      <c r="D77" s="31"/>
      <c r="E77" s="169"/>
      <c r="F77" s="183"/>
      <c r="G77" s="14" t="s">
        <v>111</v>
      </c>
      <c r="H77" s="125"/>
    </row>
    <row r="78" spans="1:8" s="184" customFormat="1" ht="16.5" thickBot="1" x14ac:dyDescent="0.3">
      <c r="A78" s="2033" t="s">
        <v>2258</v>
      </c>
      <c r="B78" s="2034"/>
      <c r="C78" s="2035" t="s">
        <v>1880</v>
      </c>
      <c r="D78" s="2036"/>
      <c r="E78" s="2037"/>
      <c r="F78" s="183"/>
      <c r="G78" s="14" t="s">
        <v>118</v>
      </c>
    </row>
    <row r="79" spans="1:8" s="184" customFormat="1" ht="16.5" thickBot="1" x14ac:dyDescent="0.3">
      <c r="A79" s="281" t="s">
        <v>13</v>
      </c>
      <c r="B79" s="281" t="s">
        <v>1235</v>
      </c>
      <c r="C79" s="281" t="s">
        <v>2854</v>
      </c>
      <c r="D79" s="281" t="s">
        <v>1236</v>
      </c>
      <c r="E79" s="281" t="s">
        <v>2855</v>
      </c>
      <c r="F79" s="183"/>
      <c r="G79" s="14" t="s">
        <v>127</v>
      </c>
    </row>
    <row r="80" spans="1:8" s="184" customFormat="1" ht="15.75" x14ac:dyDescent="0.25">
      <c r="A80" s="283" t="s">
        <v>331</v>
      </c>
      <c r="B80" s="286" t="s">
        <v>34</v>
      </c>
      <c r="C80" s="226" t="s">
        <v>3228</v>
      </c>
      <c r="D80" s="189" t="s">
        <v>1333</v>
      </c>
      <c r="E80" s="227"/>
      <c r="F80" s="238"/>
      <c r="G80" s="14" t="s">
        <v>129</v>
      </c>
    </row>
    <row r="81" spans="1:8" s="153" customFormat="1" ht="15.75" x14ac:dyDescent="0.25">
      <c r="A81" s="283" t="s">
        <v>333</v>
      </c>
      <c r="B81" s="286" t="s">
        <v>50</v>
      </c>
      <c r="C81" s="292" t="s">
        <v>2308</v>
      </c>
      <c r="D81" s="294" t="s">
        <v>1334</v>
      </c>
      <c r="E81" s="297"/>
      <c r="F81" s="238"/>
      <c r="G81" s="14" t="s">
        <v>132</v>
      </c>
      <c r="H81" s="178"/>
    </row>
    <row r="82" spans="1:8" s="184" customFormat="1" ht="15.75" x14ac:dyDescent="0.25">
      <c r="A82" s="283" t="s">
        <v>339</v>
      </c>
      <c r="B82" s="286" t="s">
        <v>56</v>
      </c>
      <c r="C82" s="229" t="s">
        <v>1049</v>
      </c>
      <c r="D82" s="245" t="s">
        <v>1342</v>
      </c>
      <c r="E82" s="243"/>
      <c r="F82" s="238"/>
      <c r="G82" s="14" t="s">
        <v>137</v>
      </c>
    </row>
    <row r="83" spans="1:8" s="184" customFormat="1" ht="15.75" x14ac:dyDescent="0.25">
      <c r="A83" s="283" t="s">
        <v>344</v>
      </c>
      <c r="B83" s="286" t="s">
        <v>67</v>
      </c>
      <c r="C83" s="229" t="s">
        <v>3229</v>
      </c>
      <c r="D83" s="245" t="s">
        <v>1340</v>
      </c>
      <c r="E83" s="243"/>
      <c r="F83" s="238"/>
      <c r="G83" s="14" t="s">
        <v>139</v>
      </c>
    </row>
    <row r="84" spans="1:8" s="184" customFormat="1" ht="15.75" x14ac:dyDescent="0.25">
      <c r="A84" s="283" t="s">
        <v>348</v>
      </c>
      <c r="B84" s="286" t="s">
        <v>75</v>
      </c>
      <c r="C84" s="251" t="s">
        <v>718</v>
      </c>
      <c r="D84" s="250" t="s">
        <v>1335</v>
      </c>
      <c r="E84" s="243"/>
      <c r="F84" s="238"/>
      <c r="G84" s="14" t="s">
        <v>147</v>
      </c>
    </row>
    <row r="85" spans="1:8" s="184" customFormat="1" ht="15.75" x14ac:dyDescent="0.25">
      <c r="A85" s="283" t="s">
        <v>352</v>
      </c>
      <c r="B85" s="286" t="s">
        <v>78</v>
      </c>
      <c r="C85" s="229" t="s">
        <v>1181</v>
      </c>
      <c r="D85" s="245" t="s">
        <v>1344</v>
      </c>
      <c r="E85" s="243"/>
      <c r="F85" s="238"/>
      <c r="G85" s="14" t="s">
        <v>149</v>
      </c>
    </row>
    <row r="86" spans="1:8" ht="15.75" x14ac:dyDescent="0.25">
      <c r="A86" s="283" t="s">
        <v>358</v>
      </c>
      <c r="B86" s="286" t="s">
        <v>85</v>
      </c>
      <c r="C86" s="234" t="s">
        <v>1244</v>
      </c>
      <c r="D86" s="245" t="s">
        <v>3213</v>
      </c>
      <c r="E86" s="243"/>
      <c r="F86" s="238"/>
      <c r="G86" s="14" t="s">
        <v>159</v>
      </c>
      <c r="H86" s="234" t="s">
        <v>4662</v>
      </c>
    </row>
    <row r="87" spans="1:8" ht="15.75" x14ac:dyDescent="0.25">
      <c r="A87" s="283" t="s">
        <v>362</v>
      </c>
      <c r="B87" s="286" t="s">
        <v>90</v>
      </c>
      <c r="C87" s="234" t="s">
        <v>1210</v>
      </c>
      <c r="D87" s="245" t="s">
        <v>1346</v>
      </c>
      <c r="E87" s="243"/>
      <c r="F87" s="238"/>
      <c r="G87" s="14" t="s">
        <v>105</v>
      </c>
    </row>
    <row r="88" spans="1:8" s="1" customFormat="1" ht="15.75" x14ac:dyDescent="0.25">
      <c r="A88" s="283" t="s">
        <v>365</v>
      </c>
      <c r="B88" s="286" t="s">
        <v>93</v>
      </c>
      <c r="C88" s="248" t="s">
        <v>4662</v>
      </c>
      <c r="D88" s="249" t="s">
        <v>4663</v>
      </c>
      <c r="E88" s="243"/>
      <c r="F88" s="238"/>
      <c r="G88" s="14" t="s">
        <v>164</v>
      </c>
      <c r="H88" s="86"/>
    </row>
    <row r="89" spans="1:8" ht="15.75" x14ac:dyDescent="0.25">
      <c r="A89" s="283" t="s">
        <v>369</v>
      </c>
      <c r="B89" s="286" t="s">
        <v>39</v>
      </c>
      <c r="C89" s="234" t="s">
        <v>3230</v>
      </c>
      <c r="D89" s="250" t="s">
        <v>2548</v>
      </c>
      <c r="E89" s="243"/>
      <c r="F89" s="238"/>
      <c r="G89" s="14" t="s">
        <v>162</v>
      </c>
    </row>
    <row r="90" spans="1:8" s="153" customFormat="1" ht="15.75" customHeight="1" x14ac:dyDescent="0.25">
      <c r="A90" s="283" t="s">
        <v>372</v>
      </c>
      <c r="B90" s="286" t="s">
        <v>59</v>
      </c>
      <c r="C90" s="302" t="s">
        <v>3231</v>
      </c>
      <c r="D90" s="289" t="s">
        <v>2548</v>
      </c>
      <c r="E90" s="243"/>
      <c r="F90" s="238"/>
      <c r="G90" s="14" t="s">
        <v>171</v>
      </c>
    </row>
    <row r="91" spans="1:8" s="153" customFormat="1" ht="15.75" x14ac:dyDescent="0.25">
      <c r="A91" s="283" t="s">
        <v>374</v>
      </c>
      <c r="B91" s="286" t="s">
        <v>111</v>
      </c>
      <c r="C91" s="230" t="s">
        <v>2310</v>
      </c>
      <c r="D91" s="250" t="s">
        <v>2548</v>
      </c>
      <c r="E91" s="243"/>
      <c r="F91" s="238"/>
      <c r="G91" s="14" t="s">
        <v>113</v>
      </c>
    </row>
    <row r="92" spans="1:8" s="153" customFormat="1" ht="15.75" x14ac:dyDescent="0.25">
      <c r="A92" s="283" t="s">
        <v>377</v>
      </c>
      <c r="B92" s="286" t="s">
        <v>118</v>
      </c>
      <c r="C92" s="233" t="s">
        <v>1352</v>
      </c>
      <c r="D92" s="250" t="s">
        <v>2548</v>
      </c>
      <c r="E92" s="243"/>
      <c r="F92" s="238"/>
      <c r="G92" s="14" t="s">
        <v>134</v>
      </c>
    </row>
    <row r="93" spans="1:8" s="153" customFormat="1" ht="15.75" x14ac:dyDescent="0.25">
      <c r="A93" s="283" t="s">
        <v>381</v>
      </c>
      <c r="B93" s="286" t="s">
        <v>127</v>
      </c>
      <c r="C93" s="233" t="s">
        <v>3232</v>
      </c>
      <c r="D93" s="250" t="s">
        <v>2548</v>
      </c>
      <c r="E93" s="243"/>
      <c r="F93" s="238"/>
      <c r="G93" s="14" t="s">
        <v>80</v>
      </c>
    </row>
    <row r="94" spans="1:8" s="153" customFormat="1" ht="15.75" x14ac:dyDescent="0.25">
      <c r="A94" s="283" t="s">
        <v>384</v>
      </c>
      <c r="B94" s="286" t="s">
        <v>129</v>
      </c>
      <c r="C94" s="233" t="s">
        <v>3233</v>
      </c>
      <c r="D94" s="250" t="s">
        <v>2548</v>
      </c>
      <c r="E94" s="243"/>
      <c r="F94" s="238"/>
      <c r="G94" s="14" t="s">
        <v>58</v>
      </c>
    </row>
    <row r="95" spans="1:8" s="153" customFormat="1" ht="15.75" x14ac:dyDescent="0.25">
      <c r="A95" s="283" t="s">
        <v>387</v>
      </c>
      <c r="B95" s="286" t="s">
        <v>132</v>
      </c>
      <c r="C95" s="233" t="s">
        <v>1886</v>
      </c>
      <c r="D95" s="250" t="s">
        <v>2548</v>
      </c>
      <c r="E95" s="243"/>
      <c r="F95" s="238"/>
      <c r="G95" s="14" t="s">
        <v>70</v>
      </c>
    </row>
    <row r="96" spans="1:8" s="153" customFormat="1" ht="15.75" x14ac:dyDescent="0.25">
      <c r="A96" s="283" t="s">
        <v>391</v>
      </c>
      <c r="B96" s="286" t="s">
        <v>137</v>
      </c>
      <c r="C96" s="229" t="s">
        <v>1337</v>
      </c>
      <c r="D96" s="250" t="s">
        <v>1336</v>
      </c>
      <c r="E96" s="243"/>
      <c r="F96" s="238"/>
      <c r="G96" s="14" t="s">
        <v>38</v>
      </c>
    </row>
    <row r="97" spans="1:8" s="153" customFormat="1" ht="15.75" x14ac:dyDescent="0.25">
      <c r="A97" s="283" t="s">
        <v>395</v>
      </c>
      <c r="B97" s="286" t="s">
        <v>139</v>
      </c>
      <c r="C97" s="229" t="s">
        <v>1339</v>
      </c>
      <c r="D97" s="250" t="s">
        <v>1338</v>
      </c>
      <c r="E97" s="243"/>
      <c r="F97" s="238"/>
      <c r="G97" s="14" t="s">
        <v>192</v>
      </c>
    </row>
    <row r="98" spans="1:8" s="153" customFormat="1" ht="15.75" x14ac:dyDescent="0.25">
      <c r="A98" s="283" t="s">
        <v>397</v>
      </c>
      <c r="B98" s="286" t="s">
        <v>147</v>
      </c>
      <c r="C98" s="229" t="s">
        <v>1349</v>
      </c>
      <c r="D98" s="250" t="s">
        <v>2548</v>
      </c>
      <c r="E98" s="243"/>
      <c r="F98" s="238"/>
      <c r="G98" s="14" t="s">
        <v>169</v>
      </c>
    </row>
    <row r="99" spans="1:8" s="153" customFormat="1" ht="15.75" x14ac:dyDescent="0.25">
      <c r="A99" s="283" t="s">
        <v>400</v>
      </c>
      <c r="B99" s="286" t="s">
        <v>149</v>
      </c>
      <c r="C99" s="303" t="s">
        <v>1355</v>
      </c>
      <c r="D99" s="250" t="s">
        <v>2548</v>
      </c>
      <c r="E99" s="243"/>
      <c r="F99" s="238"/>
      <c r="G99" s="14" t="s">
        <v>195</v>
      </c>
    </row>
    <row r="100" spans="1:8" s="153" customFormat="1" ht="15.75" x14ac:dyDescent="0.25">
      <c r="A100" s="283" t="s">
        <v>402</v>
      </c>
      <c r="B100" s="286" t="s">
        <v>159</v>
      </c>
      <c r="C100" s="229" t="s">
        <v>3234</v>
      </c>
      <c r="D100" s="250" t="s">
        <v>1358</v>
      </c>
      <c r="E100" s="243"/>
      <c r="F100" s="238"/>
      <c r="G100" s="14" t="s">
        <v>130</v>
      </c>
    </row>
    <row r="101" spans="1:8" s="153" customFormat="1" ht="15.75" x14ac:dyDescent="0.25">
      <c r="A101" s="283" t="s">
        <v>405</v>
      </c>
      <c r="B101" s="286" t="s">
        <v>105</v>
      </c>
      <c r="C101" s="234" t="s">
        <v>1361</v>
      </c>
      <c r="D101" s="250" t="s">
        <v>2548</v>
      </c>
      <c r="E101" s="243"/>
      <c r="F101" s="238"/>
      <c r="G101" s="14" t="s">
        <v>204</v>
      </c>
    </row>
    <row r="102" spans="1:8" s="153" customFormat="1" ht="15.75" x14ac:dyDescent="0.25">
      <c r="A102" s="283" t="s">
        <v>409</v>
      </c>
      <c r="B102" s="286" t="s">
        <v>164</v>
      </c>
      <c r="C102" s="234" t="s">
        <v>2315</v>
      </c>
      <c r="D102" s="250" t="s">
        <v>2548</v>
      </c>
      <c r="E102" s="243"/>
      <c r="F102" s="238" t="s">
        <v>164</v>
      </c>
      <c r="G102" s="14" t="s">
        <v>208</v>
      </c>
    </row>
    <row r="103" spans="1:8" s="153" customFormat="1" ht="16.5" thickBot="1" x14ac:dyDescent="0.3">
      <c r="A103" s="105"/>
      <c r="B103" s="29"/>
      <c r="C103" s="148"/>
      <c r="D103" s="278"/>
      <c r="E103" s="169"/>
      <c r="F103" s="238"/>
      <c r="G103" s="14" t="s">
        <v>213</v>
      </c>
    </row>
    <row r="104" spans="1:8" ht="16.5" thickBot="1" x14ac:dyDescent="0.3">
      <c r="A104" s="2033" t="s">
        <v>1235</v>
      </c>
      <c r="B104" s="2034"/>
      <c r="C104" s="2035" t="s">
        <v>3222</v>
      </c>
      <c r="D104" s="2036"/>
      <c r="E104" s="2037"/>
      <c r="G104" s="14" t="s">
        <v>219</v>
      </c>
      <c r="H104" s="257"/>
    </row>
    <row r="105" spans="1:8" ht="15.75" x14ac:dyDescent="0.25">
      <c r="A105" s="207" t="s">
        <v>13</v>
      </c>
      <c r="B105" s="207" t="s">
        <v>1235</v>
      </c>
      <c r="C105" s="207" t="s">
        <v>2854</v>
      </c>
      <c r="D105" s="207" t="s">
        <v>1236</v>
      </c>
      <c r="E105" s="207" t="s">
        <v>2855</v>
      </c>
      <c r="G105" s="14" t="s">
        <v>224</v>
      </c>
      <c r="H105" s="257"/>
    </row>
    <row r="106" spans="1:8" s="153" customFormat="1" ht="15.75" x14ac:dyDescent="0.25">
      <c r="A106" s="240" t="s">
        <v>412</v>
      </c>
      <c r="B106" s="240" t="s">
        <v>34</v>
      </c>
      <c r="C106" s="232" t="s">
        <v>3223</v>
      </c>
      <c r="D106" s="250" t="s">
        <v>2316</v>
      </c>
      <c r="E106" s="236"/>
      <c r="F106" s="139"/>
      <c r="G106" s="304" t="s">
        <v>231</v>
      </c>
      <c r="H106" s="257"/>
    </row>
    <row r="107" spans="1:8" s="153" customFormat="1" ht="15.75" x14ac:dyDescent="0.25">
      <c r="A107" s="240" t="s">
        <v>415</v>
      </c>
      <c r="B107" s="240" t="s">
        <v>50</v>
      </c>
      <c r="C107" s="251" t="s">
        <v>4562</v>
      </c>
      <c r="D107" s="250" t="s">
        <v>1341</v>
      </c>
      <c r="E107" s="236"/>
      <c r="F107" s="139"/>
      <c r="G107" s="304" t="s">
        <v>233</v>
      </c>
      <c r="H107" s="28"/>
    </row>
    <row r="108" spans="1:8" s="153" customFormat="1" ht="15.75" x14ac:dyDescent="0.25">
      <c r="A108" s="240" t="s">
        <v>418</v>
      </c>
      <c r="B108" s="240" t="s">
        <v>56</v>
      </c>
      <c r="C108" s="244" t="s">
        <v>3224</v>
      </c>
      <c r="D108" s="250" t="s">
        <v>2548</v>
      </c>
      <c r="E108" s="236"/>
      <c r="F108" s="139"/>
      <c r="G108" s="304" t="s">
        <v>237</v>
      </c>
      <c r="H108" s="257"/>
    </row>
    <row r="109" spans="1:8" s="153" customFormat="1" ht="15.75" x14ac:dyDescent="0.25">
      <c r="A109" s="240" t="s">
        <v>421</v>
      </c>
      <c r="B109" s="240" t="s">
        <v>67</v>
      </c>
      <c r="C109" s="232" t="s">
        <v>3225</v>
      </c>
      <c r="D109" s="250" t="s">
        <v>2548</v>
      </c>
      <c r="E109" s="236"/>
      <c r="F109" s="139"/>
      <c r="G109" s="304" t="s">
        <v>242</v>
      </c>
      <c r="H109" s="28"/>
    </row>
    <row r="110" spans="1:8" s="153" customFormat="1" ht="15.75" x14ac:dyDescent="0.25">
      <c r="A110" s="240" t="s">
        <v>426</v>
      </c>
      <c r="B110" s="240" t="s">
        <v>75</v>
      </c>
      <c r="C110" s="251" t="s">
        <v>4563</v>
      </c>
      <c r="D110" s="250" t="s">
        <v>1267</v>
      </c>
      <c r="E110" s="236"/>
      <c r="F110" s="139"/>
      <c r="G110" s="304" t="s">
        <v>246</v>
      </c>
      <c r="H110" s="28"/>
    </row>
    <row r="111" spans="1:8" s="153" customFormat="1" ht="15.75" x14ac:dyDescent="0.25">
      <c r="A111" s="240" t="s">
        <v>432</v>
      </c>
      <c r="B111" s="240" t="s">
        <v>78</v>
      </c>
      <c r="C111" s="251" t="s">
        <v>3226</v>
      </c>
      <c r="D111" s="250" t="s">
        <v>1251</v>
      </c>
      <c r="E111" s="236"/>
      <c r="F111" s="139"/>
      <c r="G111" s="304" t="s">
        <v>249</v>
      </c>
      <c r="H111" s="257"/>
    </row>
    <row r="112" spans="1:8" s="153" customFormat="1" x14ac:dyDescent="0.25">
      <c r="A112" s="240" t="s">
        <v>435</v>
      </c>
      <c r="B112" s="240" t="s">
        <v>85</v>
      </c>
      <c r="C112" s="244" t="s">
        <v>3227</v>
      </c>
      <c r="D112" s="250" t="s">
        <v>2548</v>
      </c>
      <c r="E112" s="297"/>
      <c r="F112" s="208">
        <v>7</v>
      </c>
      <c r="G112" s="304" t="s">
        <v>254</v>
      </c>
    </row>
    <row r="113" spans="1:8" ht="16.5" thickBot="1" x14ac:dyDescent="0.3">
      <c r="A113" s="105"/>
      <c r="B113" s="105"/>
      <c r="C113" s="125"/>
      <c r="D113" s="31"/>
      <c r="E113" s="112"/>
      <c r="G113" s="14" t="s">
        <v>258</v>
      </c>
    </row>
    <row r="114" spans="1:8" s="184" customFormat="1" ht="16.5" thickBot="1" x14ac:dyDescent="0.3">
      <c r="A114" s="2031" t="s">
        <v>2258</v>
      </c>
      <c r="B114" s="2031"/>
      <c r="C114" s="2032" t="s">
        <v>3235</v>
      </c>
      <c r="D114" s="2032"/>
      <c r="E114" s="2032"/>
      <c r="F114" s="183"/>
      <c r="G114" s="14" t="s">
        <v>265</v>
      </c>
    </row>
    <row r="115" spans="1:8" s="184" customFormat="1" ht="16.5" thickBot="1" x14ac:dyDescent="0.3">
      <c r="A115" s="281" t="s">
        <v>13</v>
      </c>
      <c r="B115" s="281" t="s">
        <v>1235</v>
      </c>
      <c r="C115" s="281" t="s">
        <v>2854</v>
      </c>
      <c r="D115" s="281" t="s">
        <v>1236</v>
      </c>
      <c r="E115" s="281" t="s">
        <v>2855</v>
      </c>
      <c r="F115" s="183"/>
      <c r="G115" s="14" t="s">
        <v>271</v>
      </c>
    </row>
    <row r="116" spans="1:8" s="153" customFormat="1" ht="15.75" x14ac:dyDescent="0.25">
      <c r="A116" s="283" t="s">
        <v>438</v>
      </c>
      <c r="B116" s="286" t="s">
        <v>34</v>
      </c>
      <c r="C116" s="305" t="s">
        <v>3236</v>
      </c>
      <c r="D116" s="306" t="s">
        <v>1384</v>
      </c>
      <c r="E116" s="307"/>
      <c r="F116" s="139"/>
      <c r="G116" s="304" t="s">
        <v>273</v>
      </c>
    </row>
    <row r="117" spans="1:8" s="153" customFormat="1" ht="15.75" x14ac:dyDescent="0.25">
      <c r="A117" s="283" t="s">
        <v>442</v>
      </c>
      <c r="B117" s="286" t="s">
        <v>50</v>
      </c>
      <c r="C117" s="268" t="s">
        <v>3237</v>
      </c>
      <c r="D117" s="308" t="s">
        <v>1381</v>
      </c>
      <c r="E117" s="297"/>
      <c r="F117" s="139"/>
      <c r="G117" s="304" t="s">
        <v>276</v>
      </c>
    </row>
    <row r="118" spans="1:8" s="153" customFormat="1" ht="15.75" x14ac:dyDescent="0.25">
      <c r="A118" s="283" t="s">
        <v>448</v>
      </c>
      <c r="B118" s="286" t="s">
        <v>56</v>
      </c>
      <c r="C118" s="268" t="s">
        <v>3238</v>
      </c>
      <c r="D118" s="308" t="s">
        <v>1383</v>
      </c>
      <c r="E118" s="297"/>
      <c r="F118" s="139"/>
      <c r="G118" s="304" t="s">
        <v>280</v>
      </c>
      <c r="H118" s="125"/>
    </row>
    <row r="119" spans="1:8" s="153" customFormat="1" ht="15.75" x14ac:dyDescent="0.25">
      <c r="A119" s="283" t="s">
        <v>454</v>
      </c>
      <c r="B119" s="286" t="s">
        <v>67</v>
      </c>
      <c r="C119" s="268" t="s">
        <v>3239</v>
      </c>
      <c r="D119" s="308" t="s">
        <v>1385</v>
      </c>
      <c r="E119" s="297"/>
      <c r="F119" s="139"/>
      <c r="G119" s="304" t="s">
        <v>286</v>
      </c>
    </row>
    <row r="120" spans="1:8" s="153" customFormat="1" ht="15.75" x14ac:dyDescent="0.25">
      <c r="A120" s="283" t="s">
        <v>458</v>
      </c>
      <c r="B120" s="286" t="s">
        <v>75</v>
      </c>
      <c r="C120" s="270" t="s">
        <v>3240</v>
      </c>
      <c r="D120" s="309" t="s">
        <v>1374</v>
      </c>
      <c r="E120" s="297"/>
      <c r="F120" s="139"/>
      <c r="G120" s="304" t="s">
        <v>291</v>
      </c>
    </row>
    <row r="121" spans="1:8" s="184" customFormat="1" ht="15.75" x14ac:dyDescent="0.25">
      <c r="A121" s="283" t="s">
        <v>465</v>
      </c>
      <c r="B121" s="286" t="s">
        <v>78</v>
      </c>
      <c r="C121" s="268" t="s">
        <v>3241</v>
      </c>
      <c r="D121" s="308" t="s">
        <v>1380</v>
      </c>
      <c r="E121" s="243"/>
      <c r="F121" s="183"/>
      <c r="G121" s="14" t="s">
        <v>297</v>
      </c>
    </row>
    <row r="122" spans="1:8" s="184" customFormat="1" ht="15.75" x14ac:dyDescent="0.25">
      <c r="A122" s="283" t="s">
        <v>468</v>
      </c>
      <c r="B122" s="286" t="s">
        <v>85</v>
      </c>
      <c r="C122" s="268" t="s">
        <v>3242</v>
      </c>
      <c r="D122" s="308" t="s">
        <v>1378</v>
      </c>
      <c r="E122" s="243"/>
      <c r="F122" s="183"/>
      <c r="G122" s="14" t="s">
        <v>301</v>
      </c>
    </row>
    <row r="123" spans="1:8" s="184" customFormat="1" ht="15.75" x14ac:dyDescent="0.25">
      <c r="A123" s="283" t="s">
        <v>472</v>
      </c>
      <c r="B123" s="286" t="s">
        <v>90</v>
      </c>
      <c r="C123" s="270" t="s">
        <v>1399</v>
      </c>
      <c r="D123" s="308" t="s">
        <v>1398</v>
      </c>
      <c r="E123" s="243"/>
      <c r="F123" s="183"/>
      <c r="G123" s="14" t="s">
        <v>305</v>
      </c>
    </row>
    <row r="124" spans="1:8" s="184" customFormat="1" ht="15.75" x14ac:dyDescent="0.25">
      <c r="A124" s="283" t="s">
        <v>475</v>
      </c>
      <c r="B124" s="286" t="s">
        <v>93</v>
      </c>
      <c r="C124" s="270" t="s">
        <v>1171</v>
      </c>
      <c r="D124" s="308" t="s">
        <v>1403</v>
      </c>
      <c r="E124" s="243"/>
      <c r="F124" s="183"/>
      <c r="G124" s="14" t="s">
        <v>311</v>
      </c>
    </row>
    <row r="125" spans="1:8" ht="15.75" x14ac:dyDescent="0.25">
      <c r="A125" s="283" t="s">
        <v>481</v>
      </c>
      <c r="B125" s="286" t="s">
        <v>39</v>
      </c>
      <c r="C125" s="270" t="s">
        <v>1397</v>
      </c>
      <c r="D125" s="308" t="s">
        <v>1396</v>
      </c>
      <c r="E125" s="243"/>
      <c r="G125" s="14" t="s">
        <v>317</v>
      </c>
    </row>
    <row r="126" spans="1:8" ht="15.75" x14ac:dyDescent="0.25">
      <c r="A126" s="283" t="s">
        <v>483</v>
      </c>
      <c r="B126" s="286" t="s">
        <v>59</v>
      </c>
      <c r="C126" s="270" t="s">
        <v>3243</v>
      </c>
      <c r="D126" s="308" t="s">
        <v>1386</v>
      </c>
      <c r="E126" s="243"/>
      <c r="G126" s="14" t="s">
        <v>324</v>
      </c>
    </row>
    <row r="127" spans="1:8" ht="15.75" x14ac:dyDescent="0.25">
      <c r="A127" s="283" t="s">
        <v>487</v>
      </c>
      <c r="B127" s="286" t="s">
        <v>111</v>
      </c>
      <c r="C127" s="310" t="s">
        <v>1531</v>
      </c>
      <c r="D127" s="311" t="s">
        <v>1530</v>
      </c>
      <c r="E127" s="243"/>
      <c r="G127" s="14" t="s">
        <v>327</v>
      </c>
    </row>
    <row r="128" spans="1:8" s="153" customFormat="1" ht="15.75" customHeight="1" x14ac:dyDescent="0.25">
      <c r="A128" s="283" t="s">
        <v>491</v>
      </c>
      <c r="B128" s="286" t="s">
        <v>118</v>
      </c>
      <c r="C128" s="241" t="s">
        <v>1173</v>
      </c>
      <c r="D128" s="308" t="s">
        <v>1402</v>
      </c>
      <c r="E128" s="243"/>
      <c r="F128" s="139"/>
      <c r="G128" s="14" t="s">
        <v>331</v>
      </c>
      <c r="H128" s="191"/>
    </row>
    <row r="129" spans="1:11" s="153" customFormat="1" ht="15.75" x14ac:dyDescent="0.25">
      <c r="A129" s="283" t="s">
        <v>493</v>
      </c>
      <c r="B129" s="286" t="s">
        <v>127</v>
      </c>
      <c r="C129" s="241" t="s">
        <v>1220</v>
      </c>
      <c r="D129" s="308" t="s">
        <v>1599</v>
      </c>
      <c r="E129" s="243"/>
      <c r="F129" s="139"/>
      <c r="G129" s="14" t="s">
        <v>333</v>
      </c>
    </row>
    <row r="130" spans="1:11" s="153" customFormat="1" ht="15.75" x14ac:dyDescent="0.25">
      <c r="A130" s="283" t="s">
        <v>496</v>
      </c>
      <c r="B130" s="286" t="s">
        <v>129</v>
      </c>
      <c r="C130" s="270" t="s">
        <v>3249</v>
      </c>
      <c r="D130" s="242" t="s">
        <v>2548</v>
      </c>
      <c r="E130" s="243"/>
      <c r="F130" s="139"/>
      <c r="G130" s="14" t="s">
        <v>339</v>
      </c>
    </row>
    <row r="131" spans="1:11" s="153" customFormat="1" x14ac:dyDescent="0.25">
      <c r="A131" s="283" t="s">
        <v>497</v>
      </c>
      <c r="B131" s="286" t="s">
        <v>132</v>
      </c>
      <c r="C131" s="270" t="s">
        <v>1422</v>
      </c>
      <c r="D131" s="242" t="s">
        <v>2548</v>
      </c>
      <c r="E131" s="243"/>
      <c r="G131" s="14" t="s">
        <v>34</v>
      </c>
    </row>
    <row r="132" spans="1:11" s="153" customFormat="1" ht="15.75" x14ac:dyDescent="0.25">
      <c r="A132" s="283" t="s">
        <v>500</v>
      </c>
      <c r="B132" s="286" t="s">
        <v>137</v>
      </c>
      <c r="C132" s="270" t="s">
        <v>3244</v>
      </c>
      <c r="D132" s="242" t="s">
        <v>3184</v>
      </c>
      <c r="E132" s="243"/>
      <c r="F132" s="139"/>
      <c r="G132" s="14" t="s">
        <v>50</v>
      </c>
    </row>
    <row r="133" spans="1:11" s="153" customFormat="1" ht="15.75" x14ac:dyDescent="0.25">
      <c r="A133" s="283" t="s">
        <v>502</v>
      </c>
      <c r="B133" s="286" t="s">
        <v>139</v>
      </c>
      <c r="C133" s="270" t="s">
        <v>1413</v>
      </c>
      <c r="D133" s="242" t="s">
        <v>3248</v>
      </c>
      <c r="E133" s="243"/>
      <c r="F133" s="139"/>
      <c r="G133" s="14" t="s">
        <v>56</v>
      </c>
    </row>
    <row r="134" spans="1:11" s="153" customFormat="1" ht="15.75" x14ac:dyDescent="0.25">
      <c r="A134" s="283" t="s">
        <v>505</v>
      </c>
      <c r="B134" s="286" t="s">
        <v>147</v>
      </c>
      <c r="C134" s="270" t="s">
        <v>3245</v>
      </c>
      <c r="D134" s="242" t="s">
        <v>3248</v>
      </c>
      <c r="E134" s="243"/>
      <c r="F134" s="139"/>
      <c r="G134" s="14" t="s">
        <v>67</v>
      </c>
    </row>
    <row r="135" spans="1:11" s="153" customFormat="1" ht="15.75" x14ac:dyDescent="0.25">
      <c r="A135" s="283" t="s">
        <v>507</v>
      </c>
      <c r="B135" s="286" t="s">
        <v>149</v>
      </c>
      <c r="C135" s="270" t="s">
        <v>3246</v>
      </c>
      <c r="D135" s="242" t="s">
        <v>3248</v>
      </c>
      <c r="E135" s="243"/>
      <c r="F135" s="139"/>
      <c r="G135" s="14" t="s">
        <v>75</v>
      </c>
    </row>
    <row r="136" spans="1:11" s="153" customFormat="1" ht="15.75" x14ac:dyDescent="0.25">
      <c r="A136" s="283" t="s">
        <v>513</v>
      </c>
      <c r="B136" s="286" t="s">
        <v>159</v>
      </c>
      <c r="C136" s="270" t="s">
        <v>2345</v>
      </c>
      <c r="D136" s="242" t="s">
        <v>3248</v>
      </c>
      <c r="E136" s="243"/>
      <c r="F136" s="139"/>
      <c r="G136" s="14" t="s">
        <v>78</v>
      </c>
    </row>
    <row r="137" spans="1:11" s="153" customFormat="1" ht="15.75" x14ac:dyDescent="0.25">
      <c r="A137" s="283" t="s">
        <v>515</v>
      </c>
      <c r="B137" s="286" t="s">
        <v>105</v>
      </c>
      <c r="C137" s="270" t="s">
        <v>2320</v>
      </c>
      <c r="D137" s="242" t="s">
        <v>3248</v>
      </c>
      <c r="E137" s="243"/>
      <c r="F137" s="139"/>
      <c r="G137" s="14" t="s">
        <v>85</v>
      </c>
    </row>
    <row r="138" spans="1:11" s="153" customFormat="1" ht="15.75" x14ac:dyDescent="0.25">
      <c r="A138" s="283" t="s">
        <v>517</v>
      </c>
      <c r="B138" s="286" t="s">
        <v>164</v>
      </c>
      <c r="C138" s="270" t="s">
        <v>1414</v>
      </c>
      <c r="D138" s="242" t="s">
        <v>3248</v>
      </c>
      <c r="E138" s="243"/>
      <c r="F138" s="139"/>
      <c r="G138" s="14" t="s">
        <v>90</v>
      </c>
    </row>
    <row r="139" spans="1:11" s="153" customFormat="1" ht="15.75" x14ac:dyDescent="0.25">
      <c r="A139" s="283" t="s">
        <v>519</v>
      </c>
      <c r="B139" s="286" t="s">
        <v>162</v>
      </c>
      <c r="C139" s="270" t="s">
        <v>1423</v>
      </c>
      <c r="D139" s="242" t="s">
        <v>3248</v>
      </c>
      <c r="E139" s="243"/>
      <c r="F139" s="139"/>
      <c r="G139" s="14" t="s">
        <v>93</v>
      </c>
    </row>
    <row r="140" spans="1:11" s="153" customFormat="1" ht="15.75" x14ac:dyDescent="0.25">
      <c r="A140" s="283" t="s">
        <v>521</v>
      </c>
      <c r="B140" s="286" t="s">
        <v>171</v>
      </c>
      <c r="C140" s="270" t="s">
        <v>1424</v>
      </c>
      <c r="D140" s="242" t="s">
        <v>3248</v>
      </c>
      <c r="E140" s="243"/>
      <c r="F140" s="139"/>
      <c r="G140" s="14" t="s">
        <v>39</v>
      </c>
    </row>
    <row r="141" spans="1:11" s="153" customFormat="1" ht="15.75" x14ac:dyDescent="0.25">
      <c r="A141" s="283" t="s">
        <v>523</v>
      </c>
      <c r="B141" s="286" t="s">
        <v>113</v>
      </c>
      <c r="C141" s="270" t="s">
        <v>3247</v>
      </c>
      <c r="D141" s="242" t="s">
        <v>3248</v>
      </c>
      <c r="E141" s="243"/>
      <c r="F141" s="139"/>
      <c r="G141" s="14" t="s">
        <v>59</v>
      </c>
    </row>
    <row r="142" spans="1:11" s="153" customFormat="1" ht="15.75" x14ac:dyDescent="0.25">
      <c r="A142" s="283" t="s">
        <v>527</v>
      </c>
      <c r="B142" s="286" t="s">
        <v>134</v>
      </c>
      <c r="C142" s="241" t="s">
        <v>2714</v>
      </c>
      <c r="D142" s="242" t="s">
        <v>3248</v>
      </c>
      <c r="E142" s="243"/>
      <c r="F142" s="139"/>
      <c r="G142" s="14" t="s">
        <v>111</v>
      </c>
      <c r="I142" s="12"/>
      <c r="J142" s="12"/>
      <c r="K142" s="12"/>
    </row>
    <row r="143" spans="1:11" s="153" customFormat="1" ht="15.75" x14ac:dyDescent="0.25">
      <c r="A143" s="283" t="s">
        <v>533</v>
      </c>
      <c r="B143" s="286" t="s">
        <v>80</v>
      </c>
      <c r="C143" s="241" t="s">
        <v>2713</v>
      </c>
      <c r="D143" s="242" t="s">
        <v>3248</v>
      </c>
      <c r="E143" s="243"/>
      <c r="F143" s="139"/>
      <c r="G143" s="14" t="s">
        <v>118</v>
      </c>
      <c r="I143" s="12"/>
      <c r="J143" s="12"/>
      <c r="K143" s="12"/>
    </row>
    <row r="144" spans="1:11" s="153" customFormat="1" ht="15.75" x14ac:dyDescent="0.25">
      <c r="A144" s="283" t="s">
        <v>538</v>
      </c>
      <c r="B144" s="286" t="s">
        <v>58</v>
      </c>
      <c r="C144" s="241" t="s">
        <v>2715</v>
      </c>
      <c r="D144" s="242" t="s">
        <v>3248</v>
      </c>
      <c r="E144" s="243"/>
      <c r="F144" s="139"/>
      <c r="G144" s="14" t="s">
        <v>127</v>
      </c>
      <c r="I144" s="12"/>
      <c r="J144" s="12"/>
      <c r="K144" s="12"/>
    </row>
    <row r="145" spans="1:11" s="153" customFormat="1" ht="15.75" x14ac:dyDescent="0.25">
      <c r="A145" s="283" t="s">
        <v>542</v>
      </c>
      <c r="B145" s="286" t="s">
        <v>70</v>
      </c>
      <c r="C145" s="241" t="s">
        <v>2716</v>
      </c>
      <c r="D145" s="242" t="s">
        <v>3248</v>
      </c>
      <c r="E145" s="243"/>
      <c r="F145" s="139"/>
      <c r="G145" s="14" t="s">
        <v>129</v>
      </c>
      <c r="I145" s="12"/>
      <c r="J145" s="12"/>
      <c r="K145" s="12"/>
    </row>
    <row r="146" spans="1:11" s="153" customFormat="1" ht="15.75" x14ac:dyDescent="0.25">
      <c r="A146" s="283" t="s">
        <v>544</v>
      </c>
      <c r="B146" s="286" t="s">
        <v>38</v>
      </c>
      <c r="C146" s="241" t="s">
        <v>2717</v>
      </c>
      <c r="D146" s="242" t="s">
        <v>3248</v>
      </c>
      <c r="E146" s="243"/>
      <c r="F146" s="139"/>
      <c r="G146" s="14" t="s">
        <v>132</v>
      </c>
      <c r="I146" s="12"/>
      <c r="J146" s="12"/>
      <c r="K146" s="12"/>
    </row>
    <row r="147" spans="1:11" s="153" customFormat="1" ht="15.75" x14ac:dyDescent="0.25">
      <c r="A147" s="283" t="s">
        <v>547</v>
      </c>
      <c r="B147" s="286" t="s">
        <v>192</v>
      </c>
      <c r="C147" s="241" t="s">
        <v>2712</v>
      </c>
      <c r="D147" s="242" t="s">
        <v>3248</v>
      </c>
      <c r="E147" s="243"/>
      <c r="F147" s="139"/>
      <c r="G147" s="14" t="s">
        <v>137</v>
      </c>
      <c r="I147" s="12"/>
      <c r="J147" s="12"/>
      <c r="K147" s="12"/>
    </row>
    <row r="148" spans="1:11" s="153" customFormat="1" ht="15.75" x14ac:dyDescent="0.25">
      <c r="A148" s="283" t="s">
        <v>552</v>
      </c>
      <c r="B148" s="286" t="s">
        <v>169</v>
      </c>
      <c r="C148" s="241" t="s">
        <v>2711</v>
      </c>
      <c r="D148" s="242" t="s">
        <v>3248</v>
      </c>
      <c r="E148" s="243"/>
      <c r="F148" s="139">
        <v>33</v>
      </c>
      <c r="G148" s="14" t="s">
        <v>139</v>
      </c>
      <c r="I148" s="12"/>
      <c r="J148" s="12"/>
      <c r="K148" s="12"/>
    </row>
    <row r="149" spans="1:11" s="153" customFormat="1" ht="16.5" thickBot="1" x14ac:dyDescent="0.3">
      <c r="A149" s="105"/>
      <c r="B149" s="29"/>
      <c r="C149" s="209"/>
      <c r="D149" s="277"/>
      <c r="E149" s="169"/>
      <c r="F149" s="139"/>
      <c r="G149" s="14" t="s">
        <v>147</v>
      </c>
    </row>
    <row r="150" spans="1:11" s="153" customFormat="1" ht="16.5" thickBot="1" x14ac:dyDescent="0.3">
      <c r="A150" s="2031" t="s">
        <v>1235</v>
      </c>
      <c r="B150" s="2031"/>
      <c r="C150" s="2038" t="s">
        <v>4863</v>
      </c>
      <c r="D150" s="2038"/>
      <c r="E150" s="2039"/>
      <c r="F150" s="139"/>
      <c r="G150" s="14" t="s">
        <v>149</v>
      </c>
      <c r="I150" s="12"/>
      <c r="J150" s="12"/>
      <c r="K150" s="12"/>
    </row>
    <row r="151" spans="1:11" s="153" customFormat="1" ht="16.5" thickBot="1" x14ac:dyDescent="0.3">
      <c r="A151" s="280" t="s">
        <v>13</v>
      </c>
      <c r="B151" s="281" t="s">
        <v>1235</v>
      </c>
      <c r="C151" s="281" t="s">
        <v>2854</v>
      </c>
      <c r="D151" s="281" t="s">
        <v>1236</v>
      </c>
      <c r="E151" s="281" t="s">
        <v>2855</v>
      </c>
      <c r="F151" s="139"/>
      <c r="G151" s="14" t="s">
        <v>159</v>
      </c>
      <c r="I151" s="12"/>
      <c r="J151" s="12"/>
      <c r="K151" s="12"/>
    </row>
    <row r="152" spans="1:11" s="153" customFormat="1" ht="15.75" x14ac:dyDescent="0.25">
      <c r="A152" s="5" t="s">
        <v>555</v>
      </c>
      <c r="B152" s="158" t="s">
        <v>34</v>
      </c>
      <c r="C152" s="244" t="s">
        <v>1389</v>
      </c>
      <c r="D152" s="245" t="s">
        <v>1388</v>
      </c>
      <c r="E152" s="243"/>
      <c r="F152" s="139"/>
      <c r="G152" s="14" t="s">
        <v>105</v>
      </c>
      <c r="I152" s="12"/>
      <c r="J152" s="12"/>
      <c r="K152" s="12"/>
    </row>
    <row r="153" spans="1:11" s="153" customFormat="1" x14ac:dyDescent="0.25">
      <c r="A153" s="5" t="s">
        <v>560</v>
      </c>
      <c r="B153" s="158" t="s">
        <v>50</v>
      </c>
      <c r="C153" s="244" t="s">
        <v>3186</v>
      </c>
      <c r="D153" s="156" t="s">
        <v>1394</v>
      </c>
      <c r="E153" s="243"/>
      <c r="F153" s="12"/>
      <c r="G153" s="14" t="s">
        <v>164</v>
      </c>
      <c r="I153" s="12"/>
      <c r="J153" s="12"/>
      <c r="K153" s="12"/>
    </row>
    <row r="154" spans="1:11" s="153" customFormat="1" ht="15.75" x14ac:dyDescent="0.25">
      <c r="A154" s="5" t="s">
        <v>564</v>
      </c>
      <c r="B154" s="158" t="s">
        <v>56</v>
      </c>
      <c r="C154" s="312" t="s">
        <v>3187</v>
      </c>
      <c r="D154" s="263" t="s">
        <v>1391</v>
      </c>
      <c r="E154" s="313"/>
      <c r="F154" s="139"/>
      <c r="G154" s="14" t="s">
        <v>162</v>
      </c>
      <c r="I154" s="12"/>
      <c r="J154" s="12"/>
      <c r="K154" s="12"/>
    </row>
    <row r="155" spans="1:11" s="153" customFormat="1" ht="15.75" x14ac:dyDescent="0.25">
      <c r="A155" s="2040"/>
      <c r="B155" s="2041"/>
      <c r="C155" s="2042" t="s">
        <v>4702</v>
      </c>
      <c r="D155" s="2042"/>
      <c r="E155" s="2043"/>
      <c r="F155" s="139"/>
      <c r="G155" s="14" t="s">
        <v>171</v>
      </c>
      <c r="I155" s="12"/>
      <c r="J155" s="12"/>
      <c r="K155" s="12"/>
    </row>
    <row r="156" spans="1:11" s="153" customFormat="1" ht="15.75" x14ac:dyDescent="0.25">
      <c r="A156" s="5" t="s">
        <v>570</v>
      </c>
      <c r="B156" s="158" t="s">
        <v>67</v>
      </c>
      <c r="C156" s="163" t="s">
        <v>3183</v>
      </c>
      <c r="D156" s="156" t="s">
        <v>1390</v>
      </c>
      <c r="E156" s="155"/>
      <c r="F156" s="139"/>
      <c r="G156" s="14" t="s">
        <v>113</v>
      </c>
      <c r="I156" s="12"/>
      <c r="J156" s="12"/>
      <c r="K156" s="12"/>
    </row>
    <row r="157" spans="1:11" s="153" customFormat="1" ht="15.75" x14ac:dyDescent="0.25">
      <c r="A157" s="5" t="s">
        <v>576</v>
      </c>
      <c r="B157" s="158" t="s">
        <v>75</v>
      </c>
      <c r="C157" s="27" t="s">
        <v>739</v>
      </c>
      <c r="D157" s="180" t="s">
        <v>1400</v>
      </c>
      <c r="E157" s="243"/>
      <c r="F157" s="139"/>
      <c r="G157" s="14" t="s">
        <v>134</v>
      </c>
      <c r="I157" s="12"/>
      <c r="J157" s="12"/>
      <c r="K157" s="12"/>
    </row>
    <row r="158" spans="1:11" s="153" customFormat="1" ht="15.75" x14ac:dyDescent="0.25">
      <c r="A158" s="5" t="s">
        <v>578</v>
      </c>
      <c r="B158" s="158" t="s">
        <v>78</v>
      </c>
      <c r="C158" s="234" t="s">
        <v>1055</v>
      </c>
      <c r="D158" s="156" t="s">
        <v>1404</v>
      </c>
      <c r="E158" s="243"/>
      <c r="F158" s="139"/>
      <c r="G158" s="14" t="s">
        <v>80</v>
      </c>
      <c r="I158" s="12"/>
      <c r="J158" s="12"/>
      <c r="K158" s="12"/>
    </row>
    <row r="159" spans="1:11" s="153" customFormat="1" ht="15.75" x14ac:dyDescent="0.25">
      <c r="A159" s="5" t="s">
        <v>580</v>
      </c>
      <c r="B159" s="158" t="s">
        <v>85</v>
      </c>
      <c r="C159" s="229" t="s">
        <v>1230</v>
      </c>
      <c r="D159" s="156" t="s">
        <v>1409</v>
      </c>
      <c r="E159" s="243"/>
      <c r="F159" s="139"/>
      <c r="G159" s="14" t="s">
        <v>58</v>
      </c>
      <c r="I159" s="12"/>
      <c r="J159" s="12"/>
      <c r="K159" s="12"/>
    </row>
    <row r="160" spans="1:11" s="153" customFormat="1" ht="15.75" x14ac:dyDescent="0.25">
      <c r="A160" s="5" t="s">
        <v>584</v>
      </c>
      <c r="B160" s="158" t="s">
        <v>90</v>
      </c>
      <c r="C160" s="251" t="s">
        <v>1419</v>
      </c>
      <c r="D160" s="245" t="s">
        <v>2548</v>
      </c>
      <c r="E160" s="243"/>
      <c r="F160" s="139"/>
      <c r="G160" s="14" t="s">
        <v>70</v>
      </c>
      <c r="I160" s="12"/>
      <c r="J160" s="12"/>
      <c r="K160" s="12"/>
    </row>
    <row r="161" spans="1:8" ht="15.75" x14ac:dyDescent="0.25">
      <c r="A161" s="5" t="s">
        <v>587</v>
      </c>
      <c r="B161" s="158" t="s">
        <v>93</v>
      </c>
      <c r="C161" s="251" t="s">
        <v>1421</v>
      </c>
      <c r="D161" s="245" t="s">
        <v>2548</v>
      </c>
      <c r="E161" s="243"/>
      <c r="G161" s="14" t="s">
        <v>38</v>
      </c>
    </row>
    <row r="162" spans="1:8" ht="15.75" x14ac:dyDescent="0.25">
      <c r="A162" s="5" t="s">
        <v>589</v>
      </c>
      <c r="B162" s="158" t="s">
        <v>39</v>
      </c>
      <c r="C162" s="229" t="s">
        <v>2324</v>
      </c>
      <c r="D162" s="245" t="s">
        <v>3184</v>
      </c>
      <c r="E162" s="243"/>
      <c r="G162" s="14" t="s">
        <v>192</v>
      </c>
    </row>
    <row r="163" spans="1:8" ht="15.75" x14ac:dyDescent="0.25">
      <c r="A163" s="5" t="s">
        <v>591</v>
      </c>
      <c r="B163" s="158" t="s">
        <v>59</v>
      </c>
      <c r="C163" s="229" t="s">
        <v>1415</v>
      </c>
      <c r="D163" s="245" t="s">
        <v>3184</v>
      </c>
      <c r="E163" s="243"/>
      <c r="G163" s="14" t="s">
        <v>169</v>
      </c>
    </row>
    <row r="164" spans="1:8" ht="15.75" x14ac:dyDescent="0.25">
      <c r="A164" s="12"/>
      <c r="B164" s="12"/>
      <c r="C164" s="2044" t="s">
        <v>4703</v>
      </c>
      <c r="D164" s="2044"/>
      <c r="E164" s="2044"/>
      <c r="G164" s="14" t="s">
        <v>195</v>
      </c>
    </row>
    <row r="165" spans="1:8" ht="15.75" x14ac:dyDescent="0.25">
      <c r="A165" s="240" t="s">
        <v>594</v>
      </c>
      <c r="B165" s="249" t="s">
        <v>111</v>
      </c>
      <c r="C165" s="234" t="s">
        <v>3185</v>
      </c>
      <c r="D165" s="245" t="s">
        <v>1406</v>
      </c>
      <c r="E165" s="243"/>
      <c r="G165" s="14" t="s">
        <v>130</v>
      </c>
    </row>
    <row r="166" spans="1:8" ht="15.75" x14ac:dyDescent="0.25">
      <c r="A166" s="240" t="s">
        <v>596</v>
      </c>
      <c r="B166" s="249" t="s">
        <v>118</v>
      </c>
      <c r="C166" s="232" t="s">
        <v>1164</v>
      </c>
      <c r="D166" s="250" t="s">
        <v>1405</v>
      </c>
      <c r="E166" s="243"/>
      <c r="G166" s="14" t="s">
        <v>204</v>
      </c>
    </row>
    <row r="167" spans="1:8" ht="15.75" x14ac:dyDescent="0.25">
      <c r="A167" s="240" t="s">
        <v>600</v>
      </c>
      <c r="B167" s="249" t="s">
        <v>127</v>
      </c>
      <c r="C167" s="232" t="s">
        <v>1191</v>
      </c>
      <c r="D167" s="250" t="s">
        <v>1407</v>
      </c>
      <c r="E167" s="243"/>
      <c r="G167" s="14" t="s">
        <v>208</v>
      </c>
    </row>
    <row r="168" spans="1:8" ht="15.75" x14ac:dyDescent="0.25">
      <c r="A168" s="240" t="s">
        <v>604</v>
      </c>
      <c r="B168" s="249" t="s">
        <v>129</v>
      </c>
      <c r="C168" s="232" t="s">
        <v>1417</v>
      </c>
      <c r="D168" s="245" t="s">
        <v>2548</v>
      </c>
      <c r="E168" s="243"/>
      <c r="G168" s="14" t="s">
        <v>213</v>
      </c>
    </row>
    <row r="169" spans="1:8" ht="15.75" x14ac:dyDescent="0.25">
      <c r="A169" s="240" t="s">
        <v>609</v>
      </c>
      <c r="B169" s="249" t="s">
        <v>132</v>
      </c>
      <c r="C169" s="229" t="s">
        <v>1859</v>
      </c>
      <c r="D169" s="245" t="s">
        <v>2548</v>
      </c>
      <c r="E169" s="243"/>
      <c r="F169" s="139">
        <v>16</v>
      </c>
      <c r="G169" s="14" t="s">
        <v>219</v>
      </c>
    </row>
    <row r="170" spans="1:8" ht="16.5" thickBot="1" x14ac:dyDescent="0.3">
      <c r="A170" s="105"/>
      <c r="B170" s="168"/>
      <c r="C170" s="32"/>
      <c r="D170" s="31"/>
      <c r="E170" s="169"/>
      <c r="G170" s="14" t="s">
        <v>224</v>
      </c>
    </row>
    <row r="171" spans="1:8" ht="16.5" thickBot="1" x14ac:dyDescent="0.3">
      <c r="A171" s="2031" t="s">
        <v>1235</v>
      </c>
      <c r="B171" s="2031"/>
      <c r="C171" s="2032" t="s">
        <v>3163</v>
      </c>
      <c r="D171" s="2032"/>
      <c r="E171" s="2032"/>
      <c r="G171" s="14" t="s">
        <v>231</v>
      </c>
    </row>
    <row r="172" spans="1:8" ht="16.5" thickBot="1" x14ac:dyDescent="0.3">
      <c r="A172" s="281" t="s">
        <v>13</v>
      </c>
      <c r="B172" s="281" t="s">
        <v>1235</v>
      </c>
      <c r="C172" s="281" t="s">
        <v>2854</v>
      </c>
      <c r="D172" s="281" t="s">
        <v>1236</v>
      </c>
      <c r="E172" s="281" t="s">
        <v>2855</v>
      </c>
      <c r="G172" s="14" t="s">
        <v>233</v>
      </c>
    </row>
    <row r="173" spans="1:8" ht="15.75" x14ac:dyDescent="0.25">
      <c r="A173" s="5" t="s">
        <v>611</v>
      </c>
      <c r="B173" s="117" t="s">
        <v>34</v>
      </c>
      <c r="C173" s="229" t="s">
        <v>4697</v>
      </c>
      <c r="D173" s="26" t="s">
        <v>1429</v>
      </c>
      <c r="E173" s="243"/>
      <c r="G173" s="14" t="s">
        <v>237</v>
      </c>
      <c r="H173" s="12"/>
    </row>
    <row r="174" spans="1:8" ht="15.75" x14ac:dyDescent="0.25">
      <c r="A174" s="5" t="s">
        <v>618</v>
      </c>
      <c r="B174" s="117" t="s">
        <v>50</v>
      </c>
      <c r="C174" s="229" t="s">
        <v>4698</v>
      </c>
      <c r="D174" s="250" t="s">
        <v>1431</v>
      </c>
      <c r="E174" s="243"/>
      <c r="G174" s="14" t="s">
        <v>242</v>
      </c>
      <c r="H174" s="12"/>
    </row>
    <row r="175" spans="1:8" ht="15.75" x14ac:dyDescent="0.25">
      <c r="A175" s="5" t="s">
        <v>622</v>
      </c>
      <c r="B175" s="117" t="s">
        <v>56</v>
      </c>
      <c r="C175" s="314" t="s">
        <v>4699</v>
      </c>
      <c r="D175" s="157" t="s">
        <v>1432</v>
      </c>
      <c r="E175" s="243"/>
      <c r="G175" s="14" t="s">
        <v>246</v>
      </c>
    </row>
    <row r="176" spans="1:8" ht="15.75" x14ac:dyDescent="0.25">
      <c r="A176" s="5" t="s">
        <v>623</v>
      </c>
      <c r="B176" s="117" t="s">
        <v>67</v>
      </c>
      <c r="C176" s="244" t="s">
        <v>4700</v>
      </c>
      <c r="D176" s="236" t="s">
        <v>2282</v>
      </c>
      <c r="E176" s="243"/>
      <c r="G176" s="14" t="s">
        <v>249</v>
      </c>
    </row>
    <row r="177" spans="1:8" ht="15.75" x14ac:dyDescent="0.25">
      <c r="A177" s="5" t="s">
        <v>626</v>
      </c>
      <c r="B177" s="117" t="s">
        <v>75</v>
      </c>
      <c r="C177" s="270" t="s">
        <v>3164</v>
      </c>
      <c r="D177" s="250" t="s">
        <v>1440</v>
      </c>
      <c r="E177" s="155"/>
      <c r="G177" s="14" t="s">
        <v>254</v>
      </c>
    </row>
    <row r="178" spans="1:8" ht="15.75" x14ac:dyDescent="0.25">
      <c r="A178" s="5" t="s">
        <v>631</v>
      </c>
      <c r="B178" s="117" t="s">
        <v>78</v>
      </c>
      <c r="C178" s="241" t="s">
        <v>3165</v>
      </c>
      <c r="D178" s="250" t="s">
        <v>1438</v>
      </c>
      <c r="E178" s="243"/>
      <c r="G178" s="14" t="s">
        <v>258</v>
      </c>
    </row>
    <row r="179" spans="1:8" ht="15.75" x14ac:dyDescent="0.25">
      <c r="A179" s="5" t="s">
        <v>634</v>
      </c>
      <c r="B179" s="117" t="s">
        <v>85</v>
      </c>
      <c r="C179" s="270" t="s">
        <v>3166</v>
      </c>
      <c r="D179" s="250" t="s">
        <v>1435</v>
      </c>
      <c r="E179" s="243"/>
      <c r="G179" s="14" t="s">
        <v>265</v>
      </c>
    </row>
    <row r="180" spans="1:8" ht="15.75" x14ac:dyDescent="0.25">
      <c r="A180" s="5" t="s">
        <v>638</v>
      </c>
      <c r="B180" s="117" t="s">
        <v>90</v>
      </c>
      <c r="C180" s="241" t="s">
        <v>3167</v>
      </c>
      <c r="D180" s="250" t="s">
        <v>1442</v>
      </c>
      <c r="E180" s="243"/>
      <c r="G180" s="14" t="s">
        <v>271</v>
      </c>
    </row>
    <row r="181" spans="1:8" ht="15.75" x14ac:dyDescent="0.25">
      <c r="A181" s="5" t="s">
        <v>642</v>
      </c>
      <c r="B181" s="117" t="s">
        <v>93</v>
      </c>
      <c r="C181" s="241" t="s">
        <v>3168</v>
      </c>
      <c r="D181" s="250" t="s">
        <v>1446</v>
      </c>
      <c r="E181" s="243"/>
      <c r="G181" s="14" t="s">
        <v>273</v>
      </c>
    </row>
    <row r="182" spans="1:8" ht="15.75" x14ac:dyDescent="0.25">
      <c r="A182" s="5" t="s">
        <v>646</v>
      </c>
      <c r="B182" s="117" t="s">
        <v>39</v>
      </c>
      <c r="C182" s="241" t="s">
        <v>3169</v>
      </c>
      <c r="D182" s="250" t="s">
        <v>3170</v>
      </c>
      <c r="E182" s="243"/>
      <c r="G182" s="14" t="s">
        <v>276</v>
      </c>
    </row>
    <row r="183" spans="1:8" ht="15.75" x14ac:dyDescent="0.25">
      <c r="A183" s="5" t="s">
        <v>649</v>
      </c>
      <c r="B183" s="117" t="s">
        <v>59</v>
      </c>
      <c r="C183" s="241" t="s">
        <v>3171</v>
      </c>
      <c r="D183" s="250" t="s">
        <v>1448</v>
      </c>
      <c r="E183" s="243"/>
      <c r="G183" s="14" t="s">
        <v>280</v>
      </c>
    </row>
    <row r="184" spans="1:8" ht="15.75" x14ac:dyDescent="0.25">
      <c r="A184" s="5" t="s">
        <v>652</v>
      </c>
      <c r="B184" s="117" t="s">
        <v>111</v>
      </c>
      <c r="C184" s="241" t="s">
        <v>3172</v>
      </c>
      <c r="D184" s="250" t="s">
        <v>1445</v>
      </c>
      <c r="E184" s="243"/>
      <c r="G184" s="14" t="s">
        <v>286</v>
      </c>
    </row>
    <row r="185" spans="1:8" ht="15.75" x14ac:dyDescent="0.25">
      <c r="A185" s="5" t="s">
        <v>656</v>
      </c>
      <c r="B185" s="117" t="s">
        <v>118</v>
      </c>
      <c r="C185" s="241" t="s">
        <v>3173</v>
      </c>
      <c r="D185" s="250" t="s">
        <v>1441</v>
      </c>
      <c r="E185" s="243"/>
      <c r="G185" s="14" t="s">
        <v>291</v>
      </c>
    </row>
    <row r="186" spans="1:8" ht="15.75" x14ac:dyDescent="0.25">
      <c r="A186" s="5" t="s">
        <v>658</v>
      </c>
      <c r="B186" s="117" t="s">
        <v>127</v>
      </c>
      <c r="C186" s="315" t="s">
        <v>3174</v>
      </c>
      <c r="D186" s="228" t="s">
        <v>1449</v>
      </c>
      <c r="E186" s="243"/>
      <c r="G186" s="14" t="s">
        <v>297</v>
      </c>
    </row>
    <row r="187" spans="1:8" ht="15.75" x14ac:dyDescent="0.25">
      <c r="A187" s="5" t="s">
        <v>661</v>
      </c>
      <c r="B187" s="117" t="s">
        <v>129</v>
      </c>
      <c r="C187" s="316" t="s">
        <v>3175</v>
      </c>
      <c r="D187" s="250" t="s">
        <v>1451</v>
      </c>
      <c r="E187" s="243"/>
      <c r="G187" s="14" t="s">
        <v>301</v>
      </c>
    </row>
    <row r="188" spans="1:8" ht="15.75" x14ac:dyDescent="0.25">
      <c r="A188" s="5" t="s">
        <v>665</v>
      </c>
      <c r="B188" s="117" t="s">
        <v>132</v>
      </c>
      <c r="C188" s="270" t="s">
        <v>3176</v>
      </c>
      <c r="D188" s="250" t="s">
        <v>1444</v>
      </c>
      <c r="E188" s="243"/>
      <c r="G188" s="14" t="s">
        <v>305</v>
      </c>
    </row>
    <row r="189" spans="1:8" ht="15.75" x14ac:dyDescent="0.25">
      <c r="A189" s="5" t="s">
        <v>668</v>
      </c>
      <c r="B189" s="117" t="s">
        <v>137</v>
      </c>
      <c r="C189" s="241" t="s">
        <v>3177</v>
      </c>
      <c r="D189" s="250" t="s">
        <v>1452</v>
      </c>
      <c r="E189" s="243"/>
      <c r="G189" s="14" t="s">
        <v>311</v>
      </c>
      <c r="H189" s="179"/>
    </row>
    <row r="190" spans="1:8" ht="15.75" x14ac:dyDescent="0.25">
      <c r="A190" s="5" t="s">
        <v>671</v>
      </c>
      <c r="B190" s="117" t="s">
        <v>139</v>
      </c>
      <c r="C190" s="241" t="s">
        <v>3178</v>
      </c>
      <c r="D190" s="250" t="s">
        <v>2547</v>
      </c>
      <c r="E190" s="243"/>
      <c r="G190" s="14" t="s">
        <v>317</v>
      </c>
    </row>
    <row r="191" spans="1:8" ht="15.75" x14ac:dyDescent="0.25">
      <c r="A191" s="5" t="s">
        <v>674</v>
      </c>
      <c r="B191" s="117" t="s">
        <v>147</v>
      </c>
      <c r="C191" s="270" t="s">
        <v>4840</v>
      </c>
      <c r="D191" s="250" t="s">
        <v>2548</v>
      </c>
      <c r="E191" s="243"/>
      <c r="G191" s="14" t="s">
        <v>324</v>
      </c>
    </row>
    <row r="192" spans="1:8" ht="15.75" x14ac:dyDescent="0.25">
      <c r="A192" s="5" t="s">
        <v>677</v>
      </c>
      <c r="B192" s="117" t="s">
        <v>149</v>
      </c>
      <c r="C192" s="268" t="s">
        <v>3179</v>
      </c>
      <c r="D192" s="250" t="s">
        <v>2548</v>
      </c>
      <c r="E192" s="243"/>
      <c r="G192" s="14" t="s">
        <v>327</v>
      </c>
    </row>
    <row r="193" spans="1:8" x14ac:dyDescent="0.25">
      <c r="A193" s="5" t="s">
        <v>681</v>
      </c>
      <c r="B193" s="117" t="s">
        <v>159</v>
      </c>
      <c r="C193" s="268" t="s">
        <v>3180</v>
      </c>
      <c r="D193" s="250" t="s">
        <v>2548</v>
      </c>
      <c r="E193" s="243"/>
      <c r="F193" s="12"/>
      <c r="G193" s="14" t="s">
        <v>331</v>
      </c>
    </row>
    <row r="194" spans="1:8" ht="15.75" x14ac:dyDescent="0.25">
      <c r="A194" s="5" t="s">
        <v>685</v>
      </c>
      <c r="B194" s="117" t="s">
        <v>105</v>
      </c>
      <c r="C194" s="268" t="s">
        <v>3181</v>
      </c>
      <c r="D194" s="250" t="s">
        <v>2548</v>
      </c>
      <c r="E194" s="236"/>
      <c r="G194" s="14" t="s">
        <v>333</v>
      </c>
    </row>
    <row r="195" spans="1:8" ht="15.75" x14ac:dyDescent="0.25">
      <c r="A195" s="5" t="s">
        <v>690</v>
      </c>
      <c r="B195" s="117" t="s">
        <v>164</v>
      </c>
      <c r="C195" s="317" t="s">
        <v>3182</v>
      </c>
      <c r="D195" s="250" t="s">
        <v>2548</v>
      </c>
      <c r="E195" s="236"/>
      <c r="F195" s="139">
        <v>23</v>
      </c>
      <c r="G195" s="14" t="s">
        <v>339</v>
      </c>
    </row>
    <row r="196" spans="1:8" ht="15.75" x14ac:dyDescent="0.25">
      <c r="A196" s="105"/>
      <c r="B196" s="29"/>
      <c r="C196" s="318"/>
      <c r="D196" s="278"/>
      <c r="E196" s="112"/>
      <c r="G196" s="14"/>
    </row>
    <row r="197" spans="1:8" ht="16.5" thickBot="1" x14ac:dyDescent="0.3">
      <c r="B197" s="111"/>
      <c r="C197" s="35"/>
      <c r="D197" s="112"/>
      <c r="E197" s="112"/>
      <c r="G197" s="14"/>
    </row>
    <row r="198" spans="1:8" ht="16.5" thickBot="1" x14ac:dyDescent="0.3">
      <c r="A198" s="2031" t="s">
        <v>1235</v>
      </c>
      <c r="B198" s="2031"/>
      <c r="C198" s="2032" t="s">
        <v>2892</v>
      </c>
      <c r="D198" s="2032"/>
      <c r="E198" s="2032"/>
      <c r="G198" s="14" t="s">
        <v>34</v>
      </c>
    </row>
    <row r="199" spans="1:8" ht="16.5" thickBot="1" x14ac:dyDescent="0.3">
      <c r="A199" s="281" t="s">
        <v>13</v>
      </c>
      <c r="B199" s="281" t="s">
        <v>1235</v>
      </c>
      <c r="C199" s="281" t="s">
        <v>2854</v>
      </c>
      <c r="D199" s="281" t="s">
        <v>1236</v>
      </c>
      <c r="E199" s="281" t="s">
        <v>2855</v>
      </c>
      <c r="G199" s="14" t="s">
        <v>50</v>
      </c>
    </row>
    <row r="200" spans="1:8" s="153" customFormat="1" ht="15.75" x14ac:dyDescent="0.25">
      <c r="A200" s="5" t="s">
        <v>694</v>
      </c>
      <c r="B200" s="5" t="s">
        <v>34</v>
      </c>
      <c r="C200" s="229" t="s">
        <v>459</v>
      </c>
      <c r="D200" s="245" t="s">
        <v>1455</v>
      </c>
      <c r="E200" s="157"/>
      <c r="F200" s="139"/>
      <c r="G200" s="14" t="s">
        <v>56</v>
      </c>
    </row>
    <row r="201" spans="1:8" s="153" customFormat="1" ht="15.75" x14ac:dyDescent="0.25">
      <c r="A201" s="5" t="s">
        <v>696</v>
      </c>
      <c r="B201" s="5" t="s">
        <v>50</v>
      </c>
      <c r="C201" s="229" t="s">
        <v>466</v>
      </c>
      <c r="D201" s="245" t="s">
        <v>1459</v>
      </c>
      <c r="E201" s="236"/>
      <c r="F201" s="139"/>
      <c r="G201" s="14" t="s">
        <v>67</v>
      </c>
    </row>
    <row r="202" spans="1:8" s="153" customFormat="1" ht="15.75" x14ac:dyDescent="0.25">
      <c r="A202" s="5" t="s">
        <v>699</v>
      </c>
      <c r="B202" s="5" t="s">
        <v>56</v>
      </c>
      <c r="C202" s="229" t="s">
        <v>4897</v>
      </c>
      <c r="D202" s="245" t="s">
        <v>1460</v>
      </c>
      <c r="E202" s="236"/>
      <c r="F202" s="139"/>
      <c r="G202" s="14" t="s">
        <v>75</v>
      </c>
    </row>
    <row r="203" spans="1:8" s="153" customFormat="1" ht="15.75" x14ac:dyDescent="0.25">
      <c r="A203" s="5" t="s">
        <v>701</v>
      </c>
      <c r="B203" s="5" t="s">
        <v>67</v>
      </c>
      <c r="C203" s="229" t="s">
        <v>469</v>
      </c>
      <c r="D203" s="245" t="s">
        <v>1458</v>
      </c>
      <c r="E203" s="236"/>
      <c r="F203" s="139"/>
      <c r="G203" s="14" t="s">
        <v>78</v>
      </c>
    </row>
    <row r="204" spans="1:8" s="153" customFormat="1" ht="15.75" x14ac:dyDescent="0.25">
      <c r="A204" s="5" t="s">
        <v>702</v>
      </c>
      <c r="B204" s="5" t="s">
        <v>75</v>
      </c>
      <c r="C204" s="229" t="s">
        <v>3188</v>
      </c>
      <c r="D204" s="245" t="s">
        <v>3189</v>
      </c>
      <c r="E204" s="236"/>
      <c r="F204" s="139"/>
      <c r="G204" s="14" t="s">
        <v>85</v>
      </c>
    </row>
    <row r="205" spans="1:8" s="153" customFormat="1" ht="15.75" x14ac:dyDescent="0.25">
      <c r="A205" s="5" t="s">
        <v>704</v>
      </c>
      <c r="B205" s="5" t="s">
        <v>78</v>
      </c>
      <c r="C205" s="229" t="s">
        <v>1473</v>
      </c>
      <c r="D205" s="156" t="s">
        <v>4551</v>
      </c>
      <c r="E205" s="236"/>
      <c r="F205" s="139"/>
      <c r="G205" s="14" t="s">
        <v>90</v>
      </c>
    </row>
    <row r="206" spans="1:8" s="153" customFormat="1" ht="15.75" x14ac:dyDescent="0.25">
      <c r="A206" s="5" t="s">
        <v>705</v>
      </c>
      <c r="B206" s="5" t="s">
        <v>85</v>
      </c>
      <c r="C206" s="229" t="s">
        <v>1863</v>
      </c>
      <c r="D206" s="156" t="s">
        <v>3248</v>
      </c>
      <c r="E206" s="236"/>
      <c r="F206" s="139"/>
      <c r="G206" s="14" t="s">
        <v>93</v>
      </c>
      <c r="H206" s="271" t="s">
        <v>4898</v>
      </c>
    </row>
    <row r="207" spans="1:8" s="153" customFormat="1" ht="15.75" x14ac:dyDescent="0.25">
      <c r="A207" s="5" t="s">
        <v>707</v>
      </c>
      <c r="B207" s="5" t="s">
        <v>90</v>
      </c>
      <c r="C207" s="229" t="s">
        <v>4560</v>
      </c>
      <c r="D207" s="245" t="s">
        <v>3248</v>
      </c>
      <c r="E207" s="236"/>
      <c r="F207" s="139"/>
      <c r="G207" s="14" t="s">
        <v>39</v>
      </c>
      <c r="H207" s="32"/>
    </row>
    <row r="208" spans="1:8" s="153" customFormat="1" ht="15.75" x14ac:dyDescent="0.25">
      <c r="A208" s="5" t="s">
        <v>709</v>
      </c>
      <c r="B208" s="5" t="s">
        <v>93</v>
      </c>
      <c r="C208" s="229" t="s">
        <v>4561</v>
      </c>
      <c r="D208" s="245" t="s">
        <v>3248</v>
      </c>
      <c r="E208" s="236"/>
      <c r="F208" s="139">
        <v>9</v>
      </c>
      <c r="G208" s="14" t="s">
        <v>59</v>
      </c>
      <c r="H208" s="32"/>
    </row>
    <row r="209" spans="1:11" ht="16.5" thickBot="1" x14ac:dyDescent="0.3">
      <c r="A209" s="105"/>
      <c r="B209" s="168"/>
      <c r="D209" s="31"/>
      <c r="E209" s="112"/>
      <c r="G209" s="14" t="s">
        <v>111</v>
      </c>
    </row>
    <row r="210" spans="1:11" ht="16.5" thickBot="1" x14ac:dyDescent="0.3">
      <c r="A210" s="2031" t="s">
        <v>1235</v>
      </c>
      <c r="B210" s="2031"/>
      <c r="C210" s="2032" t="s">
        <v>4566</v>
      </c>
      <c r="D210" s="2032"/>
      <c r="E210" s="2032"/>
      <c r="G210" s="14" t="s">
        <v>118</v>
      </c>
      <c r="H210" s="257"/>
    </row>
    <row r="211" spans="1:11" ht="16.5" thickBot="1" x14ac:dyDescent="0.3">
      <c r="A211" s="281" t="s">
        <v>13</v>
      </c>
      <c r="B211" s="281" t="s">
        <v>1235</v>
      </c>
      <c r="C211" s="281" t="s">
        <v>2854</v>
      </c>
      <c r="D211" s="281" t="s">
        <v>1236</v>
      </c>
      <c r="E211" s="281" t="s">
        <v>2855</v>
      </c>
      <c r="G211" s="14" t="s">
        <v>127</v>
      </c>
      <c r="H211" s="257"/>
    </row>
    <row r="212" spans="1:11" s="153" customFormat="1" ht="15.75" x14ac:dyDescent="0.25">
      <c r="A212" s="5" t="s">
        <v>711</v>
      </c>
      <c r="B212" s="5" t="s">
        <v>34</v>
      </c>
      <c r="C212" s="251" t="s">
        <v>3191</v>
      </c>
      <c r="D212" s="250" t="s">
        <v>1464</v>
      </c>
      <c r="E212" s="157"/>
      <c r="F212" s="139"/>
      <c r="G212" s="14" t="s">
        <v>129</v>
      </c>
    </row>
    <row r="213" spans="1:11" s="184" customFormat="1" ht="15.75" x14ac:dyDescent="0.25">
      <c r="A213" s="5" t="s">
        <v>715</v>
      </c>
      <c r="B213" s="5" t="s">
        <v>50</v>
      </c>
      <c r="C213" s="251" t="s">
        <v>3192</v>
      </c>
      <c r="D213" s="250" t="s">
        <v>1465</v>
      </c>
      <c r="E213" s="269"/>
      <c r="F213" s="183"/>
      <c r="G213" s="14" t="s">
        <v>132</v>
      </c>
    </row>
    <row r="214" spans="1:11" s="184" customFormat="1" ht="15.75" x14ac:dyDescent="0.25">
      <c r="A214" s="5" t="s">
        <v>717</v>
      </c>
      <c r="B214" s="5" t="s">
        <v>56</v>
      </c>
      <c r="C214" s="251" t="s">
        <v>3193</v>
      </c>
      <c r="D214" s="250" t="s">
        <v>1462</v>
      </c>
      <c r="E214" s="269"/>
      <c r="F214" s="183"/>
      <c r="G214" s="14" t="s">
        <v>137</v>
      </c>
    </row>
    <row r="215" spans="1:11" s="153" customFormat="1" ht="15.75" x14ac:dyDescent="0.25">
      <c r="A215" s="5" t="s">
        <v>720</v>
      </c>
      <c r="B215" s="5" t="s">
        <v>67</v>
      </c>
      <c r="C215" s="251" t="s">
        <v>899</v>
      </c>
      <c r="D215" s="236" t="s">
        <v>1467</v>
      </c>
      <c r="E215" s="236"/>
      <c r="F215" s="139"/>
      <c r="G215" s="14" t="s">
        <v>139</v>
      </c>
    </row>
    <row r="216" spans="1:11" s="153" customFormat="1" ht="15.75" x14ac:dyDescent="0.25">
      <c r="A216" s="5" t="s">
        <v>724</v>
      </c>
      <c r="B216" s="5" t="s">
        <v>75</v>
      </c>
      <c r="C216" s="251" t="s">
        <v>4522</v>
      </c>
      <c r="D216" s="240" t="s">
        <v>4516</v>
      </c>
      <c r="E216" s="236"/>
      <c r="F216" s="139"/>
      <c r="G216" s="14" t="s">
        <v>147</v>
      </c>
      <c r="H216" s="35"/>
      <c r="I216" s="111"/>
      <c r="J216" s="9"/>
      <c r="K216" s="10"/>
    </row>
    <row r="217" spans="1:11" s="184" customFormat="1" ht="15.75" x14ac:dyDescent="0.25">
      <c r="A217" s="5" t="s">
        <v>728</v>
      </c>
      <c r="B217" s="240" t="s">
        <v>78</v>
      </c>
      <c r="C217" s="251" t="s">
        <v>3194</v>
      </c>
      <c r="D217" s="250" t="s">
        <v>1468</v>
      </c>
      <c r="E217" s="269"/>
      <c r="F217" s="183">
        <v>6</v>
      </c>
      <c r="G217" s="14" t="s">
        <v>149</v>
      </c>
    </row>
    <row r="218" spans="1:11" s="184" customFormat="1" ht="16.5" thickBot="1" x14ac:dyDescent="0.3">
      <c r="A218" s="105"/>
      <c r="B218" s="105"/>
      <c r="C218" s="28"/>
      <c r="D218" s="278"/>
      <c r="E218" s="186"/>
      <c r="F218" s="183"/>
      <c r="G218" s="14" t="s">
        <v>159</v>
      </c>
    </row>
    <row r="219" spans="1:11" ht="16.5" thickBot="1" x14ac:dyDescent="0.3">
      <c r="A219" s="2031" t="s">
        <v>1235</v>
      </c>
      <c r="B219" s="2031"/>
      <c r="C219" s="2032" t="s">
        <v>3209</v>
      </c>
      <c r="D219" s="2032"/>
      <c r="E219" s="2032"/>
      <c r="G219" s="14" t="s">
        <v>105</v>
      </c>
    </row>
    <row r="220" spans="1:11" ht="16.5" thickBot="1" x14ac:dyDescent="0.3">
      <c r="A220" s="281" t="s">
        <v>13</v>
      </c>
      <c r="B220" s="281" t="s">
        <v>1235</v>
      </c>
      <c r="C220" s="281" t="s">
        <v>2854</v>
      </c>
      <c r="D220" s="281" t="s">
        <v>1236</v>
      </c>
      <c r="E220" s="281" t="s">
        <v>2855</v>
      </c>
      <c r="G220" s="14" t="s">
        <v>164</v>
      </c>
    </row>
    <row r="221" spans="1:11" s="153" customFormat="1" ht="15.75" x14ac:dyDescent="0.25">
      <c r="A221" s="5" t="s">
        <v>733</v>
      </c>
      <c r="B221" s="5" t="s">
        <v>34</v>
      </c>
      <c r="C221" s="188" t="s">
        <v>1282</v>
      </c>
      <c r="D221" s="189" t="s">
        <v>1281</v>
      </c>
      <c r="E221" s="157"/>
      <c r="F221" s="139"/>
      <c r="G221" s="14" t="s">
        <v>162</v>
      </c>
    </row>
    <row r="222" spans="1:11" s="153" customFormat="1" ht="15.75" x14ac:dyDescent="0.25">
      <c r="A222" s="5" t="s">
        <v>737</v>
      </c>
      <c r="B222" s="5" t="s">
        <v>50</v>
      </c>
      <c r="C222" s="232" t="s">
        <v>1290</v>
      </c>
      <c r="D222" s="250" t="s">
        <v>1289</v>
      </c>
      <c r="E222" s="236"/>
      <c r="F222" s="139"/>
      <c r="G222" s="14" t="s">
        <v>171</v>
      </c>
    </row>
    <row r="223" spans="1:11" s="153" customFormat="1" ht="15.75" x14ac:dyDescent="0.25">
      <c r="A223" s="5" t="s">
        <v>738</v>
      </c>
      <c r="B223" s="5" t="s">
        <v>56</v>
      </c>
      <c r="C223" s="232" t="s">
        <v>1292</v>
      </c>
      <c r="D223" s="250" t="s">
        <v>1291</v>
      </c>
      <c r="E223" s="236"/>
      <c r="F223" s="139"/>
      <c r="G223" s="14" t="s">
        <v>113</v>
      </c>
    </row>
    <row r="224" spans="1:11" s="153" customFormat="1" ht="15.75" x14ac:dyDescent="0.25">
      <c r="A224" s="5" t="s">
        <v>741</v>
      </c>
      <c r="B224" s="5" t="s">
        <v>67</v>
      </c>
      <c r="C224" s="229" t="s">
        <v>548</v>
      </c>
      <c r="D224" s="245" t="s">
        <v>1271</v>
      </c>
      <c r="E224" s="236"/>
      <c r="F224" s="139"/>
      <c r="G224" s="14" t="s">
        <v>134</v>
      </c>
    </row>
    <row r="225" spans="1:11" s="153" customFormat="1" ht="15.75" x14ac:dyDescent="0.25">
      <c r="A225" s="5" t="s">
        <v>745</v>
      </c>
      <c r="B225" s="5" t="s">
        <v>75</v>
      </c>
      <c r="C225" s="190" t="s">
        <v>1454</v>
      </c>
      <c r="D225" s="26" t="s">
        <v>1453</v>
      </c>
      <c r="E225" s="236"/>
      <c r="F225" s="139"/>
      <c r="G225" s="14" t="s">
        <v>80</v>
      </c>
    </row>
    <row r="226" spans="1:11" s="153" customFormat="1" ht="15.75" x14ac:dyDescent="0.25">
      <c r="A226" s="5" t="s">
        <v>750</v>
      </c>
      <c r="B226" s="5" t="s">
        <v>78</v>
      </c>
      <c r="C226" s="232" t="s">
        <v>1226</v>
      </c>
      <c r="D226" s="250" t="s">
        <v>1408</v>
      </c>
      <c r="E226" s="236"/>
      <c r="F226" s="139">
        <v>6</v>
      </c>
      <c r="G226" s="14" t="s">
        <v>58</v>
      </c>
    </row>
    <row r="227" spans="1:11" s="153" customFormat="1" ht="16.5" thickBot="1" x14ac:dyDescent="0.3">
      <c r="A227" s="105"/>
      <c r="B227" s="105"/>
      <c r="C227" s="196"/>
      <c r="D227" s="112"/>
      <c r="E227" s="112"/>
      <c r="F227" s="139"/>
      <c r="G227" s="14" t="s">
        <v>70</v>
      </c>
    </row>
    <row r="228" spans="1:11" ht="15.75" thickBot="1" x14ac:dyDescent="0.3">
      <c r="A228" s="2033" t="s">
        <v>1235</v>
      </c>
      <c r="B228" s="2034"/>
      <c r="C228" s="2035" t="s">
        <v>2857</v>
      </c>
      <c r="D228" s="2036"/>
      <c r="E228" s="2037"/>
      <c r="F228" s="12"/>
      <c r="G228" s="14" t="s">
        <v>38</v>
      </c>
      <c r="H228" s="12"/>
      <c r="J228" s="25"/>
      <c r="K228" s="25"/>
    </row>
    <row r="229" spans="1:11" ht="16.5" thickBot="1" x14ac:dyDescent="0.3">
      <c r="A229" s="281" t="s">
        <v>13</v>
      </c>
      <c r="B229" s="281" t="s">
        <v>1235</v>
      </c>
      <c r="C229" s="281" t="s">
        <v>2854</v>
      </c>
      <c r="D229" s="281"/>
      <c r="E229" s="281" t="s">
        <v>2855</v>
      </c>
      <c r="G229" s="14" t="s">
        <v>192</v>
      </c>
      <c r="H229" s="35"/>
      <c r="J229" s="25"/>
      <c r="K229" s="25"/>
    </row>
    <row r="230" spans="1:11" s="153" customFormat="1" ht="15.75" x14ac:dyDescent="0.25">
      <c r="A230" s="5" t="s">
        <v>751</v>
      </c>
      <c r="B230" s="117" t="s">
        <v>34</v>
      </c>
      <c r="C230" s="230" t="s">
        <v>2923</v>
      </c>
      <c r="D230" s="250" t="s">
        <v>2806</v>
      </c>
      <c r="E230" s="297" t="s">
        <v>4899</v>
      </c>
      <c r="F230" s="139"/>
      <c r="G230" s="14" t="s">
        <v>169</v>
      </c>
      <c r="H230" s="35"/>
    </row>
    <row r="231" spans="1:11" s="153" customFormat="1" ht="15.75" x14ac:dyDescent="0.25">
      <c r="A231" s="5" t="s">
        <v>754</v>
      </c>
      <c r="B231" s="117" t="s">
        <v>50</v>
      </c>
      <c r="C231" s="319" t="s">
        <v>2900</v>
      </c>
      <c r="D231" s="320" t="s">
        <v>2833</v>
      </c>
      <c r="E231" s="321" t="s">
        <v>4900</v>
      </c>
      <c r="F231" s="139"/>
      <c r="G231" s="14" t="s">
        <v>195</v>
      </c>
      <c r="H231" s="195"/>
      <c r="I231" s="111"/>
      <c r="J231" s="36"/>
    </row>
    <row r="232" spans="1:11" ht="15.75" x14ac:dyDescent="0.25">
      <c r="A232" s="5" t="s">
        <v>757</v>
      </c>
      <c r="B232" s="117" t="s">
        <v>56</v>
      </c>
      <c r="C232" s="322" t="s">
        <v>2902</v>
      </c>
      <c r="D232" s="320" t="s">
        <v>1492</v>
      </c>
      <c r="E232" s="321" t="s">
        <v>4900</v>
      </c>
      <c r="G232" s="14" t="s">
        <v>130</v>
      </c>
      <c r="H232" s="195"/>
      <c r="I232" s="111"/>
      <c r="J232" s="36"/>
    </row>
    <row r="233" spans="1:11" ht="15.75" x14ac:dyDescent="0.25">
      <c r="A233" s="5" t="s">
        <v>760</v>
      </c>
      <c r="B233" s="117" t="s">
        <v>67</v>
      </c>
      <c r="C233" s="322" t="s">
        <v>2904</v>
      </c>
      <c r="D233" s="320" t="s">
        <v>1495</v>
      </c>
      <c r="E233" s="321" t="s">
        <v>4900</v>
      </c>
      <c r="G233" s="14" t="s">
        <v>204</v>
      </c>
      <c r="H233" s="195"/>
      <c r="I233" s="111"/>
      <c r="J233" s="9"/>
    </row>
    <row r="234" spans="1:11" ht="15.75" x14ac:dyDescent="0.25">
      <c r="A234" s="5" t="s">
        <v>765</v>
      </c>
      <c r="B234" s="117" t="s">
        <v>75</v>
      </c>
      <c r="C234" s="323" t="s">
        <v>2914</v>
      </c>
      <c r="D234" s="324" t="s">
        <v>2287</v>
      </c>
      <c r="E234" s="321" t="s">
        <v>4900</v>
      </c>
      <c r="G234" s="14" t="s">
        <v>208</v>
      </c>
      <c r="H234" s="195"/>
      <c r="I234" s="111"/>
      <c r="J234" s="9"/>
    </row>
    <row r="235" spans="1:11" ht="15.75" x14ac:dyDescent="0.25">
      <c r="A235" s="5" t="s">
        <v>766</v>
      </c>
      <c r="B235" s="117" t="s">
        <v>78</v>
      </c>
      <c r="C235" s="325" t="s">
        <v>2894</v>
      </c>
      <c r="D235" s="326" t="s">
        <v>1480</v>
      </c>
      <c r="E235" s="321" t="s">
        <v>4900</v>
      </c>
      <c r="G235" s="14" t="s">
        <v>213</v>
      </c>
      <c r="H235" s="195"/>
      <c r="I235" s="111"/>
      <c r="J235" s="9"/>
    </row>
    <row r="236" spans="1:11" ht="15.75" x14ac:dyDescent="0.25">
      <c r="A236" s="5" t="s">
        <v>768</v>
      </c>
      <c r="B236" s="117" t="s">
        <v>85</v>
      </c>
      <c r="C236" s="327" t="s">
        <v>2899</v>
      </c>
      <c r="D236" s="320" t="s">
        <v>1482</v>
      </c>
      <c r="E236" s="321" t="s">
        <v>4900</v>
      </c>
      <c r="G236" s="14" t="s">
        <v>219</v>
      </c>
      <c r="H236" s="195"/>
      <c r="I236" s="111"/>
      <c r="J236" s="9"/>
    </row>
    <row r="237" spans="1:11" ht="15.75" x14ac:dyDescent="0.25">
      <c r="A237" s="5" t="s">
        <v>769</v>
      </c>
      <c r="B237" s="117" t="s">
        <v>90</v>
      </c>
      <c r="C237" s="328" t="s">
        <v>2908</v>
      </c>
      <c r="D237" s="326" t="s">
        <v>1484</v>
      </c>
      <c r="E237" s="321" t="s">
        <v>4900</v>
      </c>
      <c r="G237" s="14" t="s">
        <v>231</v>
      </c>
      <c r="H237" s="701" t="s">
        <v>4977</v>
      </c>
      <c r="I237" s="111"/>
      <c r="J237" s="36"/>
    </row>
    <row r="238" spans="1:11" ht="15.75" x14ac:dyDescent="0.25">
      <c r="A238" s="5" t="s">
        <v>773</v>
      </c>
      <c r="B238" s="117" t="s">
        <v>93</v>
      </c>
      <c r="C238" s="325" t="s">
        <v>4901</v>
      </c>
      <c r="D238" s="329" t="s">
        <v>2891</v>
      </c>
      <c r="E238" s="330" t="s">
        <v>4902</v>
      </c>
      <c r="G238" s="14" t="s">
        <v>233</v>
      </c>
      <c r="H238" s="195"/>
      <c r="I238" s="111"/>
      <c r="J238" s="36"/>
    </row>
    <row r="239" spans="1:11" ht="15.75" x14ac:dyDescent="0.25">
      <c r="A239" s="5" t="s">
        <v>775</v>
      </c>
      <c r="B239" s="117" t="s">
        <v>39</v>
      </c>
      <c r="C239" s="325" t="s">
        <v>4903</v>
      </c>
      <c r="D239" s="329" t="s">
        <v>2893</v>
      </c>
      <c r="E239" s="330" t="s">
        <v>4902</v>
      </c>
      <c r="G239" s="14" t="s">
        <v>237</v>
      </c>
      <c r="H239" s="195"/>
      <c r="I239" s="111"/>
      <c r="J239" s="36"/>
    </row>
    <row r="240" spans="1:11" ht="15.75" x14ac:dyDescent="0.25">
      <c r="A240" s="5" t="s">
        <v>780</v>
      </c>
      <c r="B240" s="117" t="s">
        <v>59</v>
      </c>
      <c r="C240" s="331" t="s">
        <v>4904</v>
      </c>
      <c r="D240" s="332" t="s">
        <v>1550</v>
      </c>
      <c r="E240" s="330" t="s">
        <v>4902</v>
      </c>
      <c r="G240" s="14" t="s">
        <v>242</v>
      </c>
      <c r="H240" s="195"/>
      <c r="I240" s="111"/>
      <c r="J240" s="36"/>
    </row>
    <row r="241" spans="1:11" ht="15.75" x14ac:dyDescent="0.25">
      <c r="A241" s="5" t="s">
        <v>783</v>
      </c>
      <c r="B241" s="117" t="s">
        <v>111</v>
      </c>
      <c r="C241" s="333" t="s">
        <v>4905</v>
      </c>
      <c r="D241" s="334" t="s">
        <v>1551</v>
      </c>
      <c r="E241" s="330" t="s">
        <v>4902</v>
      </c>
      <c r="G241" s="14" t="s">
        <v>246</v>
      </c>
      <c r="H241" s="195"/>
      <c r="I241" s="111"/>
      <c r="J241" s="36"/>
      <c r="K241" s="25"/>
    </row>
    <row r="242" spans="1:11" ht="15.75" x14ac:dyDescent="0.25">
      <c r="A242" s="5" t="s">
        <v>786</v>
      </c>
      <c r="B242" s="117" t="s">
        <v>118</v>
      </c>
      <c r="C242" s="325" t="s">
        <v>4906</v>
      </c>
      <c r="D242" s="329" t="s">
        <v>1553</v>
      </c>
      <c r="E242" s="330" t="s">
        <v>4902</v>
      </c>
      <c r="G242" s="14" t="s">
        <v>249</v>
      </c>
      <c r="H242" s="195"/>
      <c r="I242" s="111"/>
      <c r="J242" s="36"/>
    </row>
    <row r="243" spans="1:11" ht="15.75" x14ac:dyDescent="0.25">
      <c r="A243" s="5" t="s">
        <v>790</v>
      </c>
      <c r="B243" s="117" t="s">
        <v>127</v>
      </c>
      <c r="C243" s="325" t="s">
        <v>4907</v>
      </c>
      <c r="D243" s="329" t="s">
        <v>1552</v>
      </c>
      <c r="E243" s="330" t="s">
        <v>4902</v>
      </c>
      <c r="G243" s="14" t="s">
        <v>254</v>
      </c>
      <c r="H243" s="195"/>
      <c r="I243" s="111"/>
      <c r="J243" s="36"/>
    </row>
    <row r="244" spans="1:11" ht="15.75" x14ac:dyDescent="0.25">
      <c r="A244" s="5" t="s">
        <v>793</v>
      </c>
      <c r="B244" s="117" t="s">
        <v>129</v>
      </c>
      <c r="C244" s="331" t="s">
        <v>4908</v>
      </c>
      <c r="D244" s="335" t="s">
        <v>1556</v>
      </c>
      <c r="E244" s="330" t="s">
        <v>4902</v>
      </c>
      <c r="G244" s="14" t="s">
        <v>258</v>
      </c>
    </row>
    <row r="245" spans="1:11" ht="15.75" x14ac:dyDescent="0.25">
      <c r="A245" s="5" t="s">
        <v>796</v>
      </c>
      <c r="B245" s="117" t="s">
        <v>132</v>
      </c>
      <c r="C245" s="333" t="s">
        <v>4701</v>
      </c>
      <c r="D245" s="336" t="s">
        <v>1557</v>
      </c>
      <c r="E245" s="330" t="s">
        <v>4902</v>
      </c>
      <c r="G245" s="14" t="s">
        <v>265</v>
      </c>
      <c r="H245" s="12"/>
    </row>
    <row r="246" spans="1:11" ht="15.75" x14ac:dyDescent="0.25">
      <c r="A246" s="5" t="s">
        <v>799</v>
      </c>
      <c r="B246" s="117" t="s">
        <v>137</v>
      </c>
      <c r="C246" s="337" t="s">
        <v>2897</v>
      </c>
      <c r="D246" s="26" t="s">
        <v>1548</v>
      </c>
      <c r="E246" s="338" t="s">
        <v>4902</v>
      </c>
      <c r="G246" s="14" t="s">
        <v>271</v>
      </c>
    </row>
    <row r="247" spans="1:11" ht="15.75" x14ac:dyDescent="0.25">
      <c r="A247" s="5" t="s">
        <v>803</v>
      </c>
      <c r="B247" s="117" t="s">
        <v>139</v>
      </c>
      <c r="C247" s="339" t="s">
        <v>4552</v>
      </c>
      <c r="D247" s="340" t="s">
        <v>4443</v>
      </c>
      <c r="E247" s="330" t="s">
        <v>4902</v>
      </c>
      <c r="G247" s="14" t="s">
        <v>273</v>
      </c>
    </row>
    <row r="248" spans="1:11" ht="15.75" x14ac:dyDescent="0.25">
      <c r="A248" s="5" t="s">
        <v>806</v>
      </c>
      <c r="B248" s="117" t="s">
        <v>147</v>
      </c>
      <c r="C248" s="331" t="s">
        <v>2912</v>
      </c>
      <c r="D248" s="341" t="s">
        <v>1559</v>
      </c>
      <c r="E248" s="330" t="s">
        <v>4902</v>
      </c>
      <c r="G248" s="14" t="s">
        <v>276</v>
      </c>
    </row>
    <row r="249" spans="1:11" ht="15.75" x14ac:dyDescent="0.25">
      <c r="A249" s="5" t="s">
        <v>809</v>
      </c>
      <c r="B249" s="117" t="s">
        <v>149</v>
      </c>
      <c r="C249" s="331" t="s">
        <v>2911</v>
      </c>
      <c r="D249" s="342" t="s">
        <v>1560</v>
      </c>
      <c r="E249" s="330" t="s">
        <v>4902</v>
      </c>
      <c r="G249" s="14" t="s">
        <v>280</v>
      </c>
    </row>
    <row r="250" spans="1:11" ht="15.75" x14ac:dyDescent="0.25">
      <c r="A250" s="5" t="s">
        <v>813</v>
      </c>
      <c r="B250" s="117" t="s">
        <v>159</v>
      </c>
      <c r="C250" s="331" t="s">
        <v>2909</v>
      </c>
      <c r="D250" s="341" t="s">
        <v>1562</v>
      </c>
      <c r="E250" s="330" t="s">
        <v>4902</v>
      </c>
      <c r="G250" s="14" t="s">
        <v>286</v>
      </c>
    </row>
    <row r="251" spans="1:11" ht="15.75" x14ac:dyDescent="0.25">
      <c r="A251" s="5" t="s">
        <v>816</v>
      </c>
      <c r="B251" s="117" t="s">
        <v>105</v>
      </c>
      <c r="C251" s="331" t="s">
        <v>2910</v>
      </c>
      <c r="D251" s="341" t="s">
        <v>1564</v>
      </c>
      <c r="E251" s="330" t="s">
        <v>4902</v>
      </c>
      <c r="G251" s="14" t="s">
        <v>291</v>
      </c>
    </row>
    <row r="252" spans="1:11" ht="15.75" x14ac:dyDescent="0.25">
      <c r="A252" s="5" t="s">
        <v>819</v>
      </c>
      <c r="B252" s="117" t="s">
        <v>164</v>
      </c>
      <c r="C252" s="331" t="s">
        <v>2913</v>
      </c>
      <c r="D252" s="341" t="s">
        <v>1566</v>
      </c>
      <c r="E252" s="330" t="s">
        <v>4902</v>
      </c>
      <c r="G252" s="14" t="s">
        <v>297</v>
      </c>
    </row>
    <row r="253" spans="1:11" ht="15.75" x14ac:dyDescent="0.25">
      <c r="A253" s="5" t="s">
        <v>822</v>
      </c>
      <c r="B253" s="117" t="s">
        <v>162</v>
      </c>
      <c r="C253" s="325" t="s">
        <v>2916</v>
      </c>
      <c r="D253" s="343" t="s">
        <v>1569</v>
      </c>
      <c r="E253" s="330" t="s">
        <v>4902</v>
      </c>
      <c r="G253" s="14" t="s">
        <v>301</v>
      </c>
    </row>
    <row r="254" spans="1:11" ht="15.75" x14ac:dyDescent="0.25">
      <c r="A254" s="5" t="s">
        <v>827</v>
      </c>
      <c r="B254" s="117" t="s">
        <v>171</v>
      </c>
      <c r="C254" s="339" t="s">
        <v>2917</v>
      </c>
      <c r="D254" s="343" t="s">
        <v>1570</v>
      </c>
      <c r="E254" s="330" t="s">
        <v>4902</v>
      </c>
      <c r="G254" s="14" t="s">
        <v>305</v>
      </c>
    </row>
    <row r="255" spans="1:11" ht="15.75" x14ac:dyDescent="0.25">
      <c r="A255" s="5" t="s">
        <v>831</v>
      </c>
      <c r="B255" s="117" t="s">
        <v>113</v>
      </c>
      <c r="C255" s="339" t="s">
        <v>2915</v>
      </c>
      <c r="D255" s="343" t="s">
        <v>1568</v>
      </c>
      <c r="E255" s="330" t="s">
        <v>4902</v>
      </c>
      <c r="G255" s="14" t="s">
        <v>311</v>
      </c>
    </row>
    <row r="256" spans="1:11" s="153" customFormat="1" ht="15.75" x14ac:dyDescent="0.25">
      <c r="A256" s="5" t="s">
        <v>836</v>
      </c>
      <c r="B256" s="117" t="s">
        <v>134</v>
      </c>
      <c r="C256" s="325" t="s">
        <v>2918</v>
      </c>
      <c r="D256" s="343" t="s">
        <v>1571</v>
      </c>
      <c r="E256" s="330" t="s">
        <v>4902</v>
      </c>
      <c r="F256" s="139"/>
      <c r="G256" s="14" t="s">
        <v>317</v>
      </c>
      <c r="I256" s="12"/>
      <c r="J256" s="12"/>
      <c r="K256" s="12"/>
    </row>
    <row r="257" spans="1:11" s="153" customFormat="1" ht="15.75" x14ac:dyDescent="0.25">
      <c r="A257" s="5" t="s">
        <v>839</v>
      </c>
      <c r="B257" s="117" t="s">
        <v>80</v>
      </c>
      <c r="C257" s="325" t="s">
        <v>2919</v>
      </c>
      <c r="D257" s="343" t="s">
        <v>1567</v>
      </c>
      <c r="E257" s="330" t="s">
        <v>4902</v>
      </c>
      <c r="F257" s="139"/>
      <c r="G257" s="14" t="s">
        <v>324</v>
      </c>
      <c r="I257" s="12"/>
      <c r="J257" s="12"/>
      <c r="K257" s="12"/>
    </row>
    <row r="258" spans="1:11" s="153" customFormat="1" ht="15.75" x14ac:dyDescent="0.25">
      <c r="A258" s="5" t="s">
        <v>842</v>
      </c>
      <c r="B258" s="117" t="s">
        <v>58</v>
      </c>
      <c r="C258" s="344" t="s">
        <v>2921</v>
      </c>
      <c r="D258" s="342" t="s">
        <v>1572</v>
      </c>
      <c r="E258" s="330" t="s">
        <v>4902</v>
      </c>
      <c r="F258" s="139"/>
      <c r="G258" s="14" t="s">
        <v>327</v>
      </c>
      <c r="I258" s="12"/>
      <c r="J258" s="12"/>
      <c r="K258" s="12"/>
    </row>
    <row r="259" spans="1:11" s="153" customFormat="1" ht="15.75" x14ac:dyDescent="0.25">
      <c r="A259" s="5" t="s">
        <v>845</v>
      </c>
      <c r="B259" s="117" t="s">
        <v>70</v>
      </c>
      <c r="C259" s="345" t="s">
        <v>2907</v>
      </c>
      <c r="D259" s="250" t="s">
        <v>1555</v>
      </c>
      <c r="E259" s="338" t="s">
        <v>4902</v>
      </c>
      <c r="F259" s="139"/>
      <c r="G259" s="14" t="s">
        <v>331</v>
      </c>
      <c r="I259" s="12"/>
      <c r="J259" s="12"/>
      <c r="K259" s="12"/>
    </row>
    <row r="260" spans="1:11" s="153" customFormat="1" ht="15.75" x14ac:dyDescent="0.25">
      <c r="A260" s="5" t="s">
        <v>848</v>
      </c>
      <c r="B260" s="117" t="s">
        <v>38</v>
      </c>
      <c r="C260" s="346" t="s">
        <v>2922</v>
      </c>
      <c r="D260" s="347" t="s">
        <v>2377</v>
      </c>
      <c r="E260" s="348" t="s">
        <v>4902</v>
      </c>
      <c r="F260" s="139"/>
      <c r="G260" s="14" t="s">
        <v>333</v>
      </c>
      <c r="I260" s="12"/>
      <c r="J260" s="12"/>
      <c r="K260" s="12"/>
    </row>
    <row r="261" spans="1:11" s="153" customFormat="1" ht="15.75" x14ac:dyDescent="0.25">
      <c r="A261" s="5" t="s">
        <v>850</v>
      </c>
      <c r="B261" s="117" t="s">
        <v>192</v>
      </c>
      <c r="C261" s="349" t="s">
        <v>2920</v>
      </c>
      <c r="D261" s="350" t="s">
        <v>1521</v>
      </c>
      <c r="E261" s="351"/>
      <c r="F261" s="139"/>
      <c r="G261" s="14" t="s">
        <v>339</v>
      </c>
      <c r="I261" s="12"/>
      <c r="J261" s="12"/>
      <c r="K261" s="12"/>
    </row>
    <row r="262" spans="1:11" s="153" customFormat="1" ht="15.75" x14ac:dyDescent="0.25">
      <c r="A262" s="5" t="s">
        <v>852</v>
      </c>
      <c r="B262" s="117" t="s">
        <v>169</v>
      </c>
      <c r="C262" s="352" t="s">
        <v>2924</v>
      </c>
      <c r="D262" s="353" t="s">
        <v>2548</v>
      </c>
      <c r="E262" s="354"/>
      <c r="F262" s="139"/>
      <c r="G262" s="14" t="s">
        <v>34</v>
      </c>
      <c r="I262" s="12"/>
      <c r="J262" s="12"/>
      <c r="K262" s="12"/>
    </row>
    <row r="263" spans="1:11" s="153" customFormat="1" ht="15.75" x14ac:dyDescent="0.25">
      <c r="A263" s="5" t="s">
        <v>856</v>
      </c>
      <c r="B263" s="117" t="s">
        <v>195</v>
      </c>
      <c r="C263" s="355" t="s">
        <v>2925</v>
      </c>
      <c r="D263" s="236" t="s">
        <v>2548</v>
      </c>
      <c r="E263" s="243"/>
      <c r="F263" s="139"/>
      <c r="G263" s="14" t="s">
        <v>50</v>
      </c>
      <c r="I263" s="12"/>
      <c r="J263" s="12"/>
      <c r="K263" s="12"/>
    </row>
    <row r="264" spans="1:11" s="153" customFormat="1" ht="15.75" x14ac:dyDescent="0.25">
      <c r="A264" s="5" t="s">
        <v>857</v>
      </c>
      <c r="B264" s="117" t="s">
        <v>130</v>
      </c>
      <c r="C264" s="232" t="s">
        <v>2926</v>
      </c>
      <c r="D264" s="236" t="s">
        <v>2548</v>
      </c>
      <c r="E264" s="243"/>
      <c r="F264" s="139"/>
      <c r="G264" s="14" t="s">
        <v>56</v>
      </c>
      <c r="I264" s="12"/>
      <c r="J264" s="12"/>
      <c r="K264" s="12"/>
    </row>
    <row r="265" spans="1:11" s="153" customFormat="1" ht="15.75" x14ac:dyDescent="0.25">
      <c r="A265" s="5" t="s">
        <v>859</v>
      </c>
      <c r="B265" s="117" t="s">
        <v>204</v>
      </c>
      <c r="C265" s="231" t="s">
        <v>2927</v>
      </c>
      <c r="D265" s="236" t="s">
        <v>2548</v>
      </c>
      <c r="E265" s="243"/>
      <c r="F265" s="139">
        <v>37</v>
      </c>
      <c r="G265" s="14" t="s">
        <v>67</v>
      </c>
      <c r="I265" s="12"/>
      <c r="J265" s="12"/>
      <c r="K265" s="12"/>
    </row>
    <row r="266" spans="1:11" s="153" customFormat="1" ht="16.5" thickBot="1" x14ac:dyDescent="0.3">
      <c r="A266" s="105"/>
      <c r="B266" s="29"/>
      <c r="C266" s="115"/>
      <c r="D266" s="112"/>
      <c r="E266" s="169"/>
      <c r="F266" s="139"/>
      <c r="G266" s="14" t="s">
        <v>75</v>
      </c>
      <c r="I266" s="12"/>
      <c r="J266" s="12"/>
      <c r="K266" s="12"/>
    </row>
    <row r="267" spans="1:11" s="153" customFormat="1" ht="16.5" thickBot="1" x14ac:dyDescent="0.3">
      <c r="A267" s="2031" t="s">
        <v>1235</v>
      </c>
      <c r="B267" s="2031"/>
      <c r="C267" s="2032" t="s">
        <v>4909</v>
      </c>
      <c r="D267" s="2032"/>
      <c r="E267" s="2032"/>
      <c r="F267" s="139"/>
      <c r="G267" s="14" t="s">
        <v>78</v>
      </c>
      <c r="I267" s="12"/>
      <c r="J267" s="12"/>
      <c r="K267" s="12"/>
    </row>
    <row r="268" spans="1:11" s="153" customFormat="1" ht="16.5" thickBot="1" x14ac:dyDescent="0.3">
      <c r="A268" s="281" t="s">
        <v>13</v>
      </c>
      <c r="B268" s="281" t="s">
        <v>1235</v>
      </c>
      <c r="C268" s="281" t="s">
        <v>2854</v>
      </c>
      <c r="D268" s="281" t="s">
        <v>1236</v>
      </c>
      <c r="E268" s="281" t="s">
        <v>2855</v>
      </c>
      <c r="F268" s="139"/>
      <c r="G268" s="14" t="s">
        <v>85</v>
      </c>
      <c r="I268" s="12"/>
      <c r="J268" s="12"/>
      <c r="K268" s="12"/>
    </row>
    <row r="269" spans="1:11" s="153" customFormat="1" ht="15.75" x14ac:dyDescent="0.25">
      <c r="A269" s="5">
        <v>222</v>
      </c>
      <c r="B269" s="5" t="s">
        <v>34</v>
      </c>
      <c r="C269" s="232" t="s">
        <v>334</v>
      </c>
      <c r="D269" s="250" t="s">
        <v>1499</v>
      </c>
      <c r="E269" s="157"/>
      <c r="F269" s="139"/>
      <c r="G269" s="14" t="s">
        <v>90</v>
      </c>
    </row>
    <row r="270" spans="1:11" s="153" customFormat="1" ht="15.75" x14ac:dyDescent="0.25">
      <c r="A270" s="5">
        <v>223</v>
      </c>
      <c r="B270" s="5" t="s">
        <v>50</v>
      </c>
      <c r="C270" s="232" t="s">
        <v>392</v>
      </c>
      <c r="D270" s="250" t="s">
        <v>1500</v>
      </c>
      <c r="E270" s="236"/>
      <c r="F270" s="139"/>
      <c r="G270" s="14" t="s">
        <v>93</v>
      </c>
    </row>
    <row r="271" spans="1:11" s="153" customFormat="1" ht="15.75" x14ac:dyDescent="0.25">
      <c r="A271" s="5">
        <v>224</v>
      </c>
      <c r="B271" s="5" t="s">
        <v>56</v>
      </c>
      <c r="C271" s="232" t="s">
        <v>1085</v>
      </c>
      <c r="D271" s="250" t="s">
        <v>1502</v>
      </c>
      <c r="E271" s="236"/>
      <c r="F271" s="139"/>
      <c r="G271" s="14" t="s">
        <v>39</v>
      </c>
    </row>
    <row r="272" spans="1:11" s="153" customFormat="1" ht="15.75" x14ac:dyDescent="0.25">
      <c r="A272" s="5">
        <v>225</v>
      </c>
      <c r="B272" s="5" t="s">
        <v>67</v>
      </c>
      <c r="C272" s="232" t="s">
        <v>1098</v>
      </c>
      <c r="D272" s="250" t="s">
        <v>1504</v>
      </c>
      <c r="E272" s="236"/>
      <c r="F272" s="139"/>
      <c r="G272" s="14" t="s">
        <v>59</v>
      </c>
    </row>
    <row r="273" spans="1:8" s="153" customFormat="1" ht="15.75" x14ac:dyDescent="0.25">
      <c r="A273" s="5">
        <v>226</v>
      </c>
      <c r="B273" s="5" t="s">
        <v>75</v>
      </c>
      <c r="C273" s="182" t="s">
        <v>2339</v>
      </c>
      <c r="D273" s="236" t="s">
        <v>2548</v>
      </c>
      <c r="E273" s="236"/>
      <c r="F273" s="139">
        <v>6</v>
      </c>
      <c r="G273" s="14" t="s">
        <v>111</v>
      </c>
    </row>
    <row r="274" spans="1:8" s="153" customFormat="1" ht="15.75" x14ac:dyDescent="0.25">
      <c r="A274" s="5">
        <v>227</v>
      </c>
      <c r="B274" s="5" t="s">
        <v>78</v>
      </c>
      <c r="C274" s="232" t="s">
        <v>4910</v>
      </c>
      <c r="D274" s="236" t="s">
        <v>2548</v>
      </c>
      <c r="E274" s="236"/>
      <c r="F274" s="139"/>
      <c r="G274" s="14" t="s">
        <v>118</v>
      </c>
    </row>
    <row r="275" spans="1:8" ht="16.5" thickBot="1" x14ac:dyDescent="0.3">
      <c r="A275" s="105"/>
      <c r="B275" s="168"/>
      <c r="C275" s="181"/>
      <c r="D275" s="31"/>
      <c r="E275" s="112"/>
      <c r="G275" s="14" t="s">
        <v>127</v>
      </c>
    </row>
    <row r="276" spans="1:8" ht="16.5" thickBot="1" x14ac:dyDescent="0.3">
      <c r="A276" s="2031" t="s">
        <v>1235</v>
      </c>
      <c r="B276" s="2031"/>
      <c r="C276" s="2032" t="s">
        <v>4778</v>
      </c>
      <c r="D276" s="2032"/>
      <c r="E276" s="2032"/>
      <c r="G276" s="14" t="s">
        <v>129</v>
      </c>
    </row>
    <row r="277" spans="1:8" ht="16.5" thickBot="1" x14ac:dyDescent="0.3">
      <c r="A277" s="281" t="s">
        <v>13</v>
      </c>
      <c r="B277" s="281" t="s">
        <v>1235</v>
      </c>
      <c r="C277" s="281" t="s">
        <v>2854</v>
      </c>
      <c r="D277" s="281" t="s">
        <v>1236</v>
      </c>
      <c r="E277" s="281" t="s">
        <v>2855</v>
      </c>
      <c r="G277" s="14" t="s">
        <v>132</v>
      </c>
      <c r="H277" s="257"/>
    </row>
    <row r="278" spans="1:8" s="153" customFormat="1" ht="15.75" x14ac:dyDescent="0.25">
      <c r="A278" s="5">
        <v>228</v>
      </c>
      <c r="B278" s="5" t="s">
        <v>34</v>
      </c>
      <c r="C278" s="204" t="s">
        <v>3190</v>
      </c>
      <c r="D278" s="156" t="s">
        <v>1528</v>
      </c>
      <c r="E278" s="157"/>
      <c r="F278" s="139"/>
      <c r="G278" s="14" t="s">
        <v>137</v>
      </c>
      <c r="H278" s="178"/>
    </row>
    <row r="279" spans="1:8" s="153" customFormat="1" ht="15.75" x14ac:dyDescent="0.25">
      <c r="A279" s="5">
        <v>229</v>
      </c>
      <c r="B279" s="5" t="s">
        <v>50</v>
      </c>
      <c r="C279" s="251" t="s">
        <v>758</v>
      </c>
      <c r="D279" s="250" t="s">
        <v>1529</v>
      </c>
      <c r="E279" s="236"/>
      <c r="F279" s="139"/>
      <c r="G279" s="14" t="s">
        <v>139</v>
      </c>
      <c r="H279" s="187"/>
    </row>
    <row r="280" spans="1:8" s="153" customFormat="1" ht="15.75" x14ac:dyDescent="0.25">
      <c r="A280" s="5">
        <v>230</v>
      </c>
      <c r="B280" s="5" t="s">
        <v>56</v>
      </c>
      <c r="C280" s="229" t="s">
        <v>1216</v>
      </c>
      <c r="D280" s="245" t="s">
        <v>1532</v>
      </c>
      <c r="E280" s="236"/>
      <c r="F280" s="139"/>
      <c r="G280" s="14" t="s">
        <v>147</v>
      </c>
      <c r="H280" s="257"/>
    </row>
    <row r="281" spans="1:8" s="153" customFormat="1" ht="15.75" x14ac:dyDescent="0.25">
      <c r="A281" s="5">
        <v>231</v>
      </c>
      <c r="B281" s="5" t="s">
        <v>67</v>
      </c>
      <c r="C281" s="234" t="s">
        <v>1320</v>
      </c>
      <c r="D281" s="245" t="s">
        <v>2548</v>
      </c>
      <c r="E281" s="236"/>
      <c r="F281" s="139">
        <v>4</v>
      </c>
      <c r="G281" s="14" t="s">
        <v>149</v>
      </c>
      <c r="H281" s="148"/>
    </row>
    <row r="282" spans="1:8" s="184" customFormat="1" ht="16.5" thickBot="1" x14ac:dyDescent="0.3">
      <c r="A282" s="185"/>
      <c r="B282" s="185"/>
      <c r="C282" s="32"/>
      <c r="D282" s="31"/>
      <c r="E282" s="186"/>
      <c r="F282" s="183"/>
      <c r="G282" s="14" t="s">
        <v>159</v>
      </c>
    </row>
    <row r="283" spans="1:8" s="184" customFormat="1" ht="16.5" thickBot="1" x14ac:dyDescent="0.3">
      <c r="A283" s="2031" t="s">
        <v>2258</v>
      </c>
      <c r="B283" s="2031"/>
      <c r="C283" s="2032" t="s">
        <v>2896</v>
      </c>
      <c r="D283" s="2032"/>
      <c r="E283" s="2032"/>
      <c r="F283" s="183"/>
      <c r="G283" s="14" t="s">
        <v>105</v>
      </c>
    </row>
    <row r="284" spans="1:8" s="184" customFormat="1" ht="16.5" thickBot="1" x14ac:dyDescent="0.3">
      <c r="A284" s="281" t="s">
        <v>13</v>
      </c>
      <c r="B284" s="281" t="s">
        <v>1235</v>
      </c>
      <c r="C284" s="281" t="s">
        <v>2854</v>
      </c>
      <c r="D284" s="281" t="s">
        <v>1236</v>
      </c>
      <c r="E284" s="281" t="s">
        <v>2855</v>
      </c>
      <c r="F284" s="183"/>
      <c r="G284" s="14" t="s">
        <v>164</v>
      </c>
    </row>
    <row r="285" spans="1:8" s="184" customFormat="1" ht="15.75" x14ac:dyDescent="0.25">
      <c r="A285" s="5">
        <v>232</v>
      </c>
      <c r="B285" s="117" t="s">
        <v>34</v>
      </c>
      <c r="C285" s="252" t="s">
        <v>3195</v>
      </c>
      <c r="D285" s="255" t="s">
        <v>1506</v>
      </c>
      <c r="E285" s="155"/>
      <c r="F285" s="238"/>
      <c r="G285" s="14" t="s">
        <v>162</v>
      </c>
    </row>
    <row r="286" spans="1:8" s="153" customFormat="1" ht="15.75" x14ac:dyDescent="0.25">
      <c r="A286" s="5">
        <v>233</v>
      </c>
      <c r="B286" s="117" t="s">
        <v>50</v>
      </c>
      <c r="C286" s="356" t="s">
        <v>3196</v>
      </c>
      <c r="D286" s="357" t="s">
        <v>1508</v>
      </c>
      <c r="E286" s="297"/>
      <c r="F286" s="238"/>
      <c r="G286" s="14" t="s">
        <v>171</v>
      </c>
    </row>
    <row r="287" spans="1:8" s="184" customFormat="1" ht="15.75" x14ac:dyDescent="0.25">
      <c r="A287" s="5">
        <v>234</v>
      </c>
      <c r="B287" s="117" t="s">
        <v>56</v>
      </c>
      <c r="C287" s="358" t="s">
        <v>3197</v>
      </c>
      <c r="D287" s="255" t="s">
        <v>1510</v>
      </c>
      <c r="E287" s="243"/>
      <c r="F287" s="238"/>
      <c r="G287" s="14" t="s">
        <v>113</v>
      </c>
    </row>
    <row r="288" spans="1:8" s="184" customFormat="1" ht="15.75" x14ac:dyDescent="0.25">
      <c r="A288" s="5">
        <v>235</v>
      </c>
      <c r="B288" s="117" t="s">
        <v>67</v>
      </c>
      <c r="C288" s="358" t="s">
        <v>3198</v>
      </c>
      <c r="D288" s="255" t="s">
        <v>1516</v>
      </c>
      <c r="E288" s="243"/>
      <c r="F288" s="238"/>
      <c r="G288" s="14" t="s">
        <v>134</v>
      </c>
    </row>
    <row r="289" spans="1:8" s="184" customFormat="1" ht="15.75" x14ac:dyDescent="0.25">
      <c r="A289" s="5">
        <v>236</v>
      </c>
      <c r="B289" s="117" t="s">
        <v>75</v>
      </c>
      <c r="C289" s="356" t="s">
        <v>3199</v>
      </c>
      <c r="D289" s="255" t="s">
        <v>1511</v>
      </c>
      <c r="E289" s="243"/>
      <c r="F289" s="238"/>
      <c r="G289" s="14" t="s">
        <v>80</v>
      </c>
    </row>
    <row r="290" spans="1:8" s="184" customFormat="1" ht="15.75" x14ac:dyDescent="0.25">
      <c r="A290" s="5">
        <v>237</v>
      </c>
      <c r="B290" s="117" t="s">
        <v>78</v>
      </c>
      <c r="C290" s="356" t="s">
        <v>3200</v>
      </c>
      <c r="D290" s="359" t="s">
        <v>1512</v>
      </c>
      <c r="E290" s="360"/>
      <c r="F290" s="238"/>
      <c r="G290" s="14" t="s">
        <v>58</v>
      </c>
      <c r="H290" s="184" t="s">
        <v>4660</v>
      </c>
    </row>
    <row r="291" spans="1:8" s="184" customFormat="1" ht="15.75" x14ac:dyDescent="0.25">
      <c r="A291" s="5">
        <v>238</v>
      </c>
      <c r="B291" s="117" t="s">
        <v>85</v>
      </c>
      <c r="C291" s="246" t="s">
        <v>4660</v>
      </c>
      <c r="D291" s="247" t="s">
        <v>4661</v>
      </c>
      <c r="E291" s="265"/>
      <c r="F291" s="238"/>
      <c r="G291" s="14" t="s">
        <v>70</v>
      </c>
      <c r="H291" s="361" t="s">
        <v>4848</v>
      </c>
    </row>
    <row r="292" spans="1:8" s="184" customFormat="1" ht="15.75" x14ac:dyDescent="0.25">
      <c r="A292" s="5">
        <v>239</v>
      </c>
      <c r="B292" s="117" t="s">
        <v>90</v>
      </c>
      <c r="C292" s="258" t="s">
        <v>4848</v>
      </c>
      <c r="D292" s="266" t="s">
        <v>4849</v>
      </c>
      <c r="E292" s="265"/>
      <c r="F292" s="238"/>
      <c r="G292" s="14" t="s">
        <v>38</v>
      </c>
    </row>
    <row r="293" spans="1:8" s="184" customFormat="1" ht="15.75" x14ac:dyDescent="0.25">
      <c r="A293" s="5">
        <v>240</v>
      </c>
      <c r="B293" s="117" t="s">
        <v>93</v>
      </c>
      <c r="C293" s="356" t="s">
        <v>3201</v>
      </c>
      <c r="D293" s="359" t="s">
        <v>1514</v>
      </c>
      <c r="E293" s="243"/>
      <c r="F293" s="238"/>
      <c r="G293" s="14" t="s">
        <v>192</v>
      </c>
    </row>
    <row r="294" spans="1:8" s="153" customFormat="1" ht="15.75" x14ac:dyDescent="0.25">
      <c r="A294" s="5">
        <v>241</v>
      </c>
      <c r="B294" s="117" t="s">
        <v>39</v>
      </c>
      <c r="C294" s="254" t="s">
        <v>1073</v>
      </c>
      <c r="D294" s="255" t="s">
        <v>1518</v>
      </c>
      <c r="E294" s="243"/>
      <c r="F294" s="238"/>
      <c r="G294" s="14" t="s">
        <v>169</v>
      </c>
    </row>
    <row r="295" spans="1:8" s="153" customFormat="1" ht="15.75" x14ac:dyDescent="0.25">
      <c r="A295" s="5">
        <v>242</v>
      </c>
      <c r="B295" s="117" t="s">
        <v>59</v>
      </c>
      <c r="C295" s="362" t="s">
        <v>3202</v>
      </c>
      <c r="D295" s="255" t="s">
        <v>1520</v>
      </c>
      <c r="E295" s="243"/>
      <c r="F295" s="238"/>
      <c r="G295" s="14" t="s">
        <v>195</v>
      </c>
    </row>
    <row r="296" spans="1:8" s="184" customFormat="1" ht="15.75" x14ac:dyDescent="0.25">
      <c r="A296" s="5">
        <v>243</v>
      </c>
      <c r="B296" s="117" t="s">
        <v>111</v>
      </c>
      <c r="C296" s="358" t="s">
        <v>770</v>
      </c>
      <c r="D296" s="255" t="s">
        <v>1522</v>
      </c>
      <c r="E296" s="243"/>
      <c r="F296" s="238"/>
      <c r="G296" s="14" t="s">
        <v>130</v>
      </c>
      <c r="H296" s="187"/>
    </row>
    <row r="297" spans="1:8" ht="15.75" x14ac:dyDescent="0.25">
      <c r="A297" s="5">
        <v>244</v>
      </c>
      <c r="B297" s="117" t="s">
        <v>118</v>
      </c>
      <c r="C297" s="252" t="s">
        <v>1524</v>
      </c>
      <c r="D297" s="6" t="s">
        <v>1523</v>
      </c>
      <c r="E297" s="243"/>
      <c r="F297" s="238"/>
      <c r="G297" s="14" t="s">
        <v>204</v>
      </c>
    </row>
    <row r="298" spans="1:8" ht="15.75" x14ac:dyDescent="0.25">
      <c r="A298" s="5">
        <v>245</v>
      </c>
      <c r="B298" s="117" t="s">
        <v>127</v>
      </c>
      <c r="C298" s="358" t="s">
        <v>1167</v>
      </c>
      <c r="D298" s="255" t="s">
        <v>1527</v>
      </c>
      <c r="E298" s="243"/>
      <c r="F298" s="238"/>
      <c r="G298" s="14" t="s">
        <v>208</v>
      </c>
    </row>
    <row r="299" spans="1:8" s="153" customFormat="1" ht="15.75" customHeight="1" x14ac:dyDescent="0.25">
      <c r="A299" s="5">
        <v>246</v>
      </c>
      <c r="B299" s="117" t="s">
        <v>129</v>
      </c>
      <c r="C299" s="252" t="s">
        <v>1526</v>
      </c>
      <c r="D299" s="253" t="s">
        <v>1525</v>
      </c>
      <c r="E299" s="243"/>
      <c r="F299" s="238"/>
      <c r="G299" s="14" t="s">
        <v>213</v>
      </c>
    </row>
    <row r="300" spans="1:8" s="153" customFormat="1" ht="15.75" x14ac:dyDescent="0.25">
      <c r="A300" s="5">
        <v>247</v>
      </c>
      <c r="B300" s="117" t="s">
        <v>132</v>
      </c>
      <c r="C300" s="362" t="s">
        <v>3203</v>
      </c>
      <c r="D300" s="255" t="s">
        <v>2547</v>
      </c>
      <c r="E300" s="243"/>
      <c r="F300" s="238"/>
      <c r="G300" s="14" t="s">
        <v>219</v>
      </c>
    </row>
    <row r="301" spans="1:8" s="153" customFormat="1" ht="15.75" x14ac:dyDescent="0.25">
      <c r="A301" s="5">
        <v>248</v>
      </c>
      <c r="B301" s="117" t="s">
        <v>137</v>
      </c>
      <c r="C301" s="362" t="s">
        <v>3204</v>
      </c>
      <c r="D301" s="255" t="s">
        <v>2548</v>
      </c>
      <c r="E301" s="243"/>
      <c r="F301" s="238"/>
      <c r="G301" s="14" t="s">
        <v>224</v>
      </c>
    </row>
    <row r="302" spans="1:8" s="153" customFormat="1" ht="15.75" x14ac:dyDescent="0.25">
      <c r="A302" s="5">
        <v>249</v>
      </c>
      <c r="B302" s="117" t="s">
        <v>139</v>
      </c>
      <c r="C302" s="362" t="s">
        <v>1846</v>
      </c>
      <c r="D302" s="255" t="s">
        <v>2548</v>
      </c>
      <c r="E302" s="243"/>
      <c r="F302" s="238"/>
      <c r="G302" s="14" t="s">
        <v>231</v>
      </c>
      <c r="H302" s="257"/>
    </row>
    <row r="303" spans="1:8" s="153" customFormat="1" ht="15.75" x14ac:dyDescent="0.25">
      <c r="A303" s="5">
        <v>250</v>
      </c>
      <c r="B303" s="117" t="s">
        <v>147</v>
      </c>
      <c r="C303" s="362" t="s">
        <v>3205</v>
      </c>
      <c r="D303" s="255" t="s">
        <v>2548</v>
      </c>
      <c r="E303" s="243"/>
      <c r="F303" s="238"/>
      <c r="G303" s="14" t="s">
        <v>233</v>
      </c>
      <c r="H303" s="3"/>
    </row>
    <row r="304" spans="1:8" s="153" customFormat="1" ht="15.75" x14ac:dyDescent="0.25">
      <c r="A304" s="5">
        <v>251</v>
      </c>
      <c r="B304" s="117" t="s">
        <v>149</v>
      </c>
      <c r="C304" s="362" t="s">
        <v>3206</v>
      </c>
      <c r="D304" s="255" t="s">
        <v>2548</v>
      </c>
      <c r="E304" s="243"/>
      <c r="F304" s="238"/>
      <c r="G304" s="14" t="s">
        <v>237</v>
      </c>
      <c r="H304" s="257"/>
    </row>
    <row r="305" spans="1:9" s="153" customFormat="1" ht="15.75" x14ac:dyDescent="0.25">
      <c r="A305" s="5">
        <v>252</v>
      </c>
      <c r="B305" s="117" t="s">
        <v>159</v>
      </c>
      <c r="C305" s="362" t="s">
        <v>3207</v>
      </c>
      <c r="D305" s="255" t="s">
        <v>2548</v>
      </c>
      <c r="E305" s="243"/>
      <c r="F305" s="238"/>
      <c r="G305" s="14" t="s">
        <v>242</v>
      </c>
      <c r="H305" s="257"/>
    </row>
    <row r="306" spans="1:9" s="153" customFormat="1" ht="15.75" x14ac:dyDescent="0.25">
      <c r="A306" s="5">
        <v>253</v>
      </c>
      <c r="B306" s="117" t="s">
        <v>105</v>
      </c>
      <c r="C306" s="362" t="s">
        <v>1534</v>
      </c>
      <c r="D306" s="255" t="s">
        <v>2548</v>
      </c>
      <c r="E306" s="243"/>
      <c r="F306" s="238"/>
      <c r="G306" s="14" t="s">
        <v>246</v>
      </c>
      <c r="H306" s="3"/>
    </row>
    <row r="307" spans="1:9" s="153" customFormat="1" ht="15.75" x14ac:dyDescent="0.25">
      <c r="A307" s="5">
        <v>254</v>
      </c>
      <c r="B307" s="117" t="s">
        <v>164</v>
      </c>
      <c r="C307" s="358" t="s">
        <v>3208</v>
      </c>
      <c r="D307" s="255" t="s">
        <v>2548</v>
      </c>
      <c r="E307" s="243"/>
      <c r="F307" s="238"/>
      <c r="G307" s="14" t="s">
        <v>249</v>
      </c>
      <c r="H307" s="257"/>
    </row>
    <row r="308" spans="1:9" s="153" customFormat="1" ht="15.75" x14ac:dyDescent="0.25">
      <c r="A308" s="5">
        <v>255</v>
      </c>
      <c r="B308" s="117" t="s">
        <v>162</v>
      </c>
      <c r="C308" s="362" t="s">
        <v>1542</v>
      </c>
      <c r="D308" s="255" t="s">
        <v>2548</v>
      </c>
      <c r="E308" s="243"/>
      <c r="F308" s="238"/>
      <c r="G308" s="14" t="s">
        <v>254</v>
      </c>
      <c r="H308" s="257"/>
    </row>
    <row r="309" spans="1:9" s="153" customFormat="1" ht="15.75" x14ac:dyDescent="0.25">
      <c r="A309" s="5">
        <v>256</v>
      </c>
      <c r="B309" s="117" t="s">
        <v>171</v>
      </c>
      <c r="C309" s="356" t="s">
        <v>1538</v>
      </c>
      <c r="D309" s="255" t="s">
        <v>2548</v>
      </c>
      <c r="E309" s="243"/>
      <c r="F309" s="238"/>
      <c r="G309" s="14" t="s">
        <v>258</v>
      </c>
      <c r="H309" s="257"/>
    </row>
    <row r="310" spans="1:9" s="153" customFormat="1" ht="15.75" x14ac:dyDescent="0.25">
      <c r="A310" s="5">
        <v>257</v>
      </c>
      <c r="B310" s="117" t="s">
        <v>113</v>
      </c>
      <c r="C310" s="356" t="s">
        <v>1539</v>
      </c>
      <c r="D310" s="255" t="s">
        <v>2548</v>
      </c>
      <c r="E310" s="243"/>
      <c r="F310" s="238"/>
      <c r="G310" s="14" t="s">
        <v>265</v>
      </c>
      <c r="H310" s="257"/>
    </row>
    <row r="311" spans="1:9" s="153" customFormat="1" ht="15.75" x14ac:dyDescent="0.25">
      <c r="A311" s="5">
        <v>258</v>
      </c>
      <c r="B311" s="117" t="s">
        <v>134</v>
      </c>
      <c r="C311" s="356" t="s">
        <v>1540</v>
      </c>
      <c r="D311" s="255" t="s">
        <v>2548</v>
      </c>
      <c r="E311" s="243"/>
      <c r="F311" s="238"/>
      <c r="G311" s="14" t="s">
        <v>271</v>
      </c>
    </row>
    <row r="312" spans="1:9" s="153" customFormat="1" ht="15.75" x14ac:dyDescent="0.25">
      <c r="A312" s="5">
        <v>259</v>
      </c>
      <c r="B312" s="117" t="s">
        <v>80</v>
      </c>
      <c r="C312" s="362" t="s">
        <v>1543</v>
      </c>
      <c r="D312" s="255" t="s">
        <v>3184</v>
      </c>
      <c r="E312" s="243"/>
      <c r="F312" s="238"/>
      <c r="G312" s="14" t="s">
        <v>273</v>
      </c>
    </row>
    <row r="313" spans="1:9" s="153" customFormat="1" ht="15.75" x14ac:dyDescent="0.25">
      <c r="A313" s="5">
        <v>260</v>
      </c>
      <c r="B313" s="117" t="s">
        <v>58</v>
      </c>
      <c r="C313" s="356" t="s">
        <v>4611</v>
      </c>
      <c r="D313" s="255" t="s">
        <v>3184</v>
      </c>
      <c r="E313" s="243"/>
      <c r="F313" s="238"/>
      <c r="G313" s="14" t="s">
        <v>276</v>
      </c>
    </row>
    <row r="314" spans="1:9" s="153" customFormat="1" ht="15.75" x14ac:dyDescent="0.25">
      <c r="A314" s="5">
        <v>261</v>
      </c>
      <c r="B314" s="117" t="s">
        <v>70</v>
      </c>
      <c r="C314" s="362" t="s">
        <v>4604</v>
      </c>
      <c r="D314" s="255" t="s">
        <v>3184</v>
      </c>
      <c r="E314" s="243"/>
      <c r="F314" s="238">
        <v>30</v>
      </c>
      <c r="G314" s="14" t="s">
        <v>280</v>
      </c>
    </row>
    <row r="315" spans="1:9" s="153" customFormat="1" ht="16.5" thickBot="1" x14ac:dyDescent="0.3">
      <c r="A315" s="105"/>
      <c r="B315" s="29"/>
      <c r="C315" s="197"/>
      <c r="D315" s="7"/>
      <c r="E315" s="169"/>
      <c r="F315" s="238"/>
      <c r="G315" s="14" t="s">
        <v>286</v>
      </c>
    </row>
    <row r="316" spans="1:9" ht="16.5" thickBot="1" x14ac:dyDescent="0.3">
      <c r="A316" s="2031" t="s">
        <v>1235</v>
      </c>
      <c r="B316" s="2031"/>
      <c r="C316" s="2032" t="s">
        <v>4911</v>
      </c>
      <c r="D316" s="2032"/>
      <c r="E316" s="2032"/>
      <c r="G316" s="14" t="s">
        <v>291</v>
      </c>
      <c r="H316" s="257"/>
    </row>
    <row r="317" spans="1:9" ht="16.5" thickBot="1" x14ac:dyDescent="0.3">
      <c r="A317" s="281" t="s">
        <v>13</v>
      </c>
      <c r="B317" s="281" t="s">
        <v>1235</v>
      </c>
      <c r="C317" s="281" t="s">
        <v>2854</v>
      </c>
      <c r="D317" s="281" t="s">
        <v>1236</v>
      </c>
      <c r="E317" s="281" t="s">
        <v>2855</v>
      </c>
      <c r="G317" s="14" t="s">
        <v>297</v>
      </c>
      <c r="H317" s="257"/>
    </row>
    <row r="318" spans="1:9" ht="15.75" x14ac:dyDescent="0.25">
      <c r="A318" s="5">
        <v>262</v>
      </c>
      <c r="B318" s="5" t="s">
        <v>34</v>
      </c>
      <c r="C318" s="30" t="s">
        <v>2971</v>
      </c>
      <c r="D318" s="157" t="s">
        <v>1608</v>
      </c>
      <c r="E318" s="157"/>
      <c r="G318" s="14" t="s">
        <v>301</v>
      </c>
      <c r="H318" s="257"/>
    </row>
    <row r="319" spans="1:9" ht="15.75" x14ac:dyDescent="0.25">
      <c r="A319" s="5"/>
      <c r="B319" s="5"/>
      <c r="C319" s="30" t="s">
        <v>4912</v>
      </c>
      <c r="D319" s="157"/>
      <c r="E319" s="157"/>
      <c r="G319" s="14" t="s">
        <v>305</v>
      </c>
      <c r="H319" s="257"/>
    </row>
    <row r="320" spans="1:9" s="260" customFormat="1" ht="15.75" x14ac:dyDescent="0.25">
      <c r="A320" s="5">
        <v>263</v>
      </c>
      <c r="B320" s="5" t="s">
        <v>50</v>
      </c>
      <c r="C320" s="234" t="s">
        <v>3153</v>
      </c>
      <c r="D320" s="245" t="s">
        <v>1748</v>
      </c>
      <c r="E320" s="236"/>
      <c r="F320" s="139"/>
      <c r="G320" s="14" t="s">
        <v>311</v>
      </c>
      <c r="H320" s="257"/>
      <c r="I320" s="12"/>
    </row>
    <row r="321" spans="1:9" ht="15.75" x14ac:dyDescent="0.25">
      <c r="A321" s="5">
        <v>264</v>
      </c>
      <c r="B321" s="5" t="s">
        <v>56</v>
      </c>
      <c r="C321" s="232" t="s">
        <v>2978</v>
      </c>
      <c r="D321" s="236" t="s">
        <v>1780</v>
      </c>
      <c r="E321" s="243"/>
      <c r="G321" s="14" t="s">
        <v>317</v>
      </c>
      <c r="H321" s="257"/>
    </row>
    <row r="322" spans="1:9" ht="15.75" x14ac:dyDescent="0.25">
      <c r="A322" s="5">
        <v>265</v>
      </c>
      <c r="B322" s="240" t="s">
        <v>67</v>
      </c>
      <c r="C322" s="251" t="s">
        <v>2974</v>
      </c>
      <c r="D322" s="245" t="s">
        <v>2548</v>
      </c>
      <c r="E322" s="236"/>
      <c r="G322" s="14" t="s">
        <v>324</v>
      </c>
      <c r="H322" s="257"/>
    </row>
    <row r="323" spans="1:9" ht="15.75" x14ac:dyDescent="0.25">
      <c r="A323" s="240"/>
      <c r="B323" s="240"/>
      <c r="C323" s="251" t="s">
        <v>4913</v>
      </c>
      <c r="D323" s="245"/>
      <c r="E323" s="236"/>
      <c r="G323" s="14" t="s">
        <v>327</v>
      </c>
      <c r="H323" s="257"/>
    </row>
    <row r="324" spans="1:9" ht="15.75" x14ac:dyDescent="0.25">
      <c r="A324" s="5">
        <v>266</v>
      </c>
      <c r="B324" s="5" t="s">
        <v>75</v>
      </c>
      <c r="C324" s="231" t="s">
        <v>2975</v>
      </c>
      <c r="D324" s="236" t="s">
        <v>2976</v>
      </c>
      <c r="E324" s="236"/>
      <c r="G324" s="14" t="s">
        <v>331</v>
      </c>
      <c r="H324" s="257"/>
    </row>
    <row r="325" spans="1:9" ht="15.75" x14ac:dyDescent="0.25">
      <c r="A325" s="5">
        <v>267</v>
      </c>
      <c r="B325" s="5" t="s">
        <v>78</v>
      </c>
      <c r="C325" s="232" t="s">
        <v>2972</v>
      </c>
      <c r="D325" s="363" t="s">
        <v>1663</v>
      </c>
      <c r="E325" s="236"/>
      <c r="G325" s="14" t="s">
        <v>333</v>
      </c>
      <c r="H325" s="257"/>
    </row>
    <row r="326" spans="1:9" s="260" customFormat="1" ht="15.75" x14ac:dyDescent="0.25">
      <c r="A326" s="5">
        <v>268</v>
      </c>
      <c r="B326" s="240" t="s">
        <v>85</v>
      </c>
      <c r="C326" s="244" t="s">
        <v>4857</v>
      </c>
      <c r="D326" s="250" t="s">
        <v>1781</v>
      </c>
      <c r="E326" s="236"/>
      <c r="F326" s="139"/>
      <c r="G326" s="14" t="s">
        <v>339</v>
      </c>
      <c r="H326" s="257"/>
      <c r="I326" s="12"/>
    </row>
    <row r="327" spans="1:9" ht="15.75" x14ac:dyDescent="0.25">
      <c r="A327" s="5">
        <v>269</v>
      </c>
      <c r="B327" s="240" t="s">
        <v>90</v>
      </c>
      <c r="C327" s="229" t="s">
        <v>2979</v>
      </c>
      <c r="D327" s="245" t="s">
        <v>2548</v>
      </c>
      <c r="E327" s="243"/>
      <c r="G327" s="14" t="s">
        <v>34</v>
      </c>
      <c r="H327" s="257"/>
    </row>
    <row r="328" spans="1:9" ht="15.75" x14ac:dyDescent="0.25">
      <c r="A328" s="5"/>
      <c r="B328" s="5"/>
      <c r="C328" s="229" t="s">
        <v>4914</v>
      </c>
      <c r="D328" s="245"/>
      <c r="E328" s="243"/>
      <c r="G328" s="14" t="s">
        <v>50</v>
      </c>
      <c r="H328" s="257"/>
    </row>
    <row r="329" spans="1:9" ht="15.75" x14ac:dyDescent="0.25">
      <c r="A329" s="5">
        <v>270</v>
      </c>
      <c r="B329" s="158">
        <v>9</v>
      </c>
      <c r="C329" s="364" t="s">
        <v>4554</v>
      </c>
      <c r="D329" s="365" t="s">
        <v>4553</v>
      </c>
      <c r="E329" s="243"/>
      <c r="G329" s="14" t="s">
        <v>56</v>
      </c>
      <c r="H329" s="262"/>
    </row>
    <row r="330" spans="1:9" ht="15.75" x14ac:dyDescent="0.25">
      <c r="A330" s="5"/>
      <c r="B330" s="158"/>
      <c r="C330" s="364" t="s">
        <v>4915</v>
      </c>
      <c r="D330" s="365"/>
      <c r="E330" s="243"/>
      <c r="G330" s="14" t="s">
        <v>67</v>
      </c>
      <c r="H330" s="262"/>
    </row>
    <row r="331" spans="1:9" ht="15.75" x14ac:dyDescent="0.25">
      <c r="A331" s="5">
        <v>271</v>
      </c>
      <c r="B331" s="5">
        <v>10</v>
      </c>
      <c r="C331" s="232" t="s">
        <v>2980</v>
      </c>
      <c r="D331" s="245" t="s">
        <v>1594</v>
      </c>
      <c r="E331" s="243"/>
      <c r="G331" s="14" t="s">
        <v>75</v>
      </c>
      <c r="H331" s="178"/>
    </row>
    <row r="332" spans="1:9" ht="15.75" x14ac:dyDescent="0.25">
      <c r="A332" s="5"/>
      <c r="B332" s="5"/>
      <c r="C332" s="232" t="s">
        <v>4916</v>
      </c>
      <c r="D332" s="245"/>
      <c r="E332" s="243"/>
      <c r="G332" s="14" t="s">
        <v>78</v>
      </c>
      <c r="H332" s="178"/>
    </row>
    <row r="333" spans="1:9" ht="15.75" x14ac:dyDescent="0.25">
      <c r="A333" s="240">
        <v>272</v>
      </c>
      <c r="B333" s="240" t="s">
        <v>59</v>
      </c>
      <c r="C333" s="229" t="s">
        <v>2982</v>
      </c>
      <c r="D333" s="245" t="s">
        <v>1485</v>
      </c>
      <c r="E333" s="243"/>
      <c r="G333" s="14" t="s">
        <v>85</v>
      </c>
    </row>
    <row r="334" spans="1:9" ht="15.75" x14ac:dyDescent="0.25">
      <c r="A334" s="240">
        <v>273</v>
      </c>
      <c r="B334" s="240" t="s">
        <v>111</v>
      </c>
      <c r="C334" s="229" t="s">
        <v>2983</v>
      </c>
      <c r="D334" s="245" t="s">
        <v>1487</v>
      </c>
      <c r="E334" s="243"/>
      <c r="G334" s="14" t="s">
        <v>90</v>
      </c>
    </row>
    <row r="335" spans="1:9" ht="15.75" x14ac:dyDescent="0.25">
      <c r="A335" s="240">
        <v>274</v>
      </c>
      <c r="B335" s="240" t="s">
        <v>118</v>
      </c>
      <c r="C335" s="229" t="s">
        <v>2984</v>
      </c>
      <c r="D335" s="245" t="s">
        <v>1489</v>
      </c>
      <c r="E335" s="243"/>
      <c r="G335" s="14" t="s">
        <v>93</v>
      </c>
    </row>
    <row r="336" spans="1:9" ht="15.75" x14ac:dyDescent="0.25">
      <c r="A336" s="5"/>
      <c r="B336" s="5"/>
      <c r="C336" s="229" t="s">
        <v>4917</v>
      </c>
      <c r="D336" s="245"/>
      <c r="E336" s="243"/>
      <c r="G336" s="14" t="s">
        <v>39</v>
      </c>
    </row>
    <row r="337" spans="1:8" ht="15.75" x14ac:dyDescent="0.25">
      <c r="A337" s="5">
        <v>273</v>
      </c>
      <c r="B337" s="5" t="s">
        <v>127</v>
      </c>
      <c r="C337" s="229" t="s">
        <v>2985</v>
      </c>
      <c r="D337" s="245" t="s">
        <v>1597</v>
      </c>
      <c r="E337" s="243"/>
      <c r="G337" s="14" t="s">
        <v>59</v>
      </c>
    </row>
    <row r="338" spans="1:8" ht="15.75" x14ac:dyDescent="0.25">
      <c r="A338" s="5">
        <v>274</v>
      </c>
      <c r="B338" s="5" t="s">
        <v>129</v>
      </c>
      <c r="C338" s="232" t="s">
        <v>2981</v>
      </c>
      <c r="D338" s="245" t="s">
        <v>1345</v>
      </c>
      <c r="E338" s="243"/>
      <c r="F338" s="139">
        <v>15</v>
      </c>
      <c r="G338" s="14" t="s">
        <v>111</v>
      </c>
    </row>
    <row r="339" spans="1:8" ht="16.5" thickBot="1" x14ac:dyDescent="0.3">
      <c r="A339" s="211"/>
      <c r="B339" s="211"/>
      <c r="C339" s="366"/>
      <c r="D339" s="203"/>
      <c r="E339" s="213"/>
      <c r="G339" s="14" t="s">
        <v>118</v>
      </c>
    </row>
    <row r="340" spans="1:8" s="162" customFormat="1" ht="15" customHeight="1" thickBot="1" x14ac:dyDescent="0.3">
      <c r="A340" s="2031" t="s">
        <v>1235</v>
      </c>
      <c r="B340" s="2031"/>
      <c r="C340" s="2032" t="s">
        <v>4918</v>
      </c>
      <c r="D340" s="2032"/>
      <c r="E340" s="2032"/>
      <c r="F340" s="160"/>
      <c r="G340" s="14" t="s">
        <v>127</v>
      </c>
      <c r="H340" s="161"/>
    </row>
    <row r="341" spans="1:8" s="162" customFormat="1" ht="15" customHeight="1" thickBot="1" x14ac:dyDescent="0.3">
      <c r="A341" s="281" t="s">
        <v>13</v>
      </c>
      <c r="B341" s="281" t="s">
        <v>1235</v>
      </c>
      <c r="C341" s="281" t="s">
        <v>2854</v>
      </c>
      <c r="D341" s="281" t="s">
        <v>1236</v>
      </c>
      <c r="E341" s="281" t="s">
        <v>2855</v>
      </c>
      <c r="F341" s="160"/>
      <c r="G341" s="14" t="s">
        <v>129</v>
      </c>
      <c r="H341" s="161"/>
    </row>
    <row r="342" spans="1:8" s="162" customFormat="1" ht="15" customHeight="1" x14ac:dyDescent="0.25">
      <c r="A342" s="5">
        <v>275</v>
      </c>
      <c r="B342" s="158" t="s">
        <v>34</v>
      </c>
      <c r="C342" s="163" t="s">
        <v>2957</v>
      </c>
      <c r="D342" s="156" t="s">
        <v>1619</v>
      </c>
      <c r="E342" s="155"/>
      <c r="F342" s="160"/>
      <c r="G342" s="14" t="s">
        <v>132</v>
      </c>
      <c r="H342" s="161"/>
    </row>
    <row r="343" spans="1:8" s="162" customFormat="1" ht="15" customHeight="1" x14ac:dyDescent="0.25">
      <c r="A343" s="5">
        <v>276</v>
      </c>
      <c r="B343" s="158" t="s">
        <v>50</v>
      </c>
      <c r="C343" s="234" t="s">
        <v>2958</v>
      </c>
      <c r="D343" s="245" t="s">
        <v>1582</v>
      </c>
      <c r="E343" s="243"/>
      <c r="F343" s="164"/>
      <c r="G343" s="14" t="s">
        <v>137</v>
      </c>
      <c r="H343" s="161"/>
    </row>
    <row r="344" spans="1:8" s="162" customFormat="1" ht="15" customHeight="1" x14ac:dyDescent="0.25">
      <c r="A344" s="5">
        <v>277</v>
      </c>
      <c r="B344" s="158" t="s">
        <v>56</v>
      </c>
      <c r="C344" s="229" t="s">
        <v>2959</v>
      </c>
      <c r="D344" s="245" t="s">
        <v>1667</v>
      </c>
      <c r="E344" s="243"/>
      <c r="F344" s="164"/>
      <c r="G344" s="14" t="s">
        <v>139</v>
      </c>
      <c r="H344" s="161"/>
    </row>
    <row r="345" spans="1:8" s="162" customFormat="1" ht="15" customHeight="1" x14ac:dyDescent="0.25">
      <c r="A345" s="5">
        <v>278</v>
      </c>
      <c r="B345" s="158" t="s">
        <v>67</v>
      </c>
      <c r="C345" s="229" t="s">
        <v>4887</v>
      </c>
      <c r="D345" s="245" t="s">
        <v>1583</v>
      </c>
      <c r="E345" s="243"/>
      <c r="F345" s="164"/>
      <c r="G345" s="14" t="s">
        <v>147</v>
      </c>
      <c r="H345" s="161"/>
    </row>
    <row r="346" spans="1:8" s="162" customFormat="1" ht="15" customHeight="1" x14ac:dyDescent="0.25">
      <c r="A346" s="5">
        <v>279</v>
      </c>
      <c r="B346" s="158" t="s">
        <v>75</v>
      </c>
      <c r="C346" s="229" t="s">
        <v>2960</v>
      </c>
      <c r="D346" s="245" t="s">
        <v>1685</v>
      </c>
      <c r="E346" s="243"/>
      <c r="F346" s="164"/>
      <c r="G346" s="14" t="s">
        <v>149</v>
      </c>
      <c r="H346" s="161"/>
    </row>
    <row r="347" spans="1:8" s="162" customFormat="1" ht="15" customHeight="1" x14ac:dyDescent="0.25">
      <c r="A347" s="5">
        <v>280</v>
      </c>
      <c r="B347" s="158" t="s">
        <v>78</v>
      </c>
      <c r="C347" s="229" t="s">
        <v>2961</v>
      </c>
      <c r="D347" s="245" t="s">
        <v>1585</v>
      </c>
      <c r="E347" s="243"/>
      <c r="F347" s="164"/>
      <c r="G347" s="14" t="s">
        <v>159</v>
      </c>
      <c r="H347" s="161"/>
    </row>
    <row r="348" spans="1:8" s="162" customFormat="1" ht="15" customHeight="1" x14ac:dyDescent="0.25">
      <c r="A348" s="5">
        <v>281</v>
      </c>
      <c r="B348" s="158" t="s">
        <v>85</v>
      </c>
      <c r="C348" s="229" t="s">
        <v>2962</v>
      </c>
      <c r="D348" s="245" t="s">
        <v>1587</v>
      </c>
      <c r="E348" s="243"/>
      <c r="F348" s="164"/>
      <c r="G348" s="14" t="s">
        <v>105</v>
      </c>
      <c r="H348" s="161"/>
    </row>
    <row r="349" spans="1:8" s="162" customFormat="1" ht="15" customHeight="1" x14ac:dyDescent="0.25">
      <c r="A349" s="5">
        <v>282</v>
      </c>
      <c r="B349" s="158" t="s">
        <v>90</v>
      </c>
      <c r="C349" s="229" t="s">
        <v>2963</v>
      </c>
      <c r="D349" s="245" t="s">
        <v>1783</v>
      </c>
      <c r="E349" s="243"/>
      <c r="F349" s="164"/>
      <c r="G349" s="14" t="s">
        <v>164</v>
      </c>
      <c r="H349" s="161"/>
    </row>
    <row r="350" spans="1:8" s="162" customFormat="1" ht="15" customHeight="1" x14ac:dyDescent="0.25">
      <c r="A350" s="5">
        <v>283</v>
      </c>
      <c r="B350" s="158" t="s">
        <v>93</v>
      </c>
      <c r="C350" s="234" t="s">
        <v>2964</v>
      </c>
      <c r="D350" s="245" t="s">
        <v>2548</v>
      </c>
      <c r="E350" s="243"/>
      <c r="F350" s="164"/>
      <c r="G350" s="14" t="s">
        <v>162</v>
      </c>
      <c r="H350" s="161"/>
    </row>
    <row r="351" spans="1:8" s="162" customFormat="1" ht="15" customHeight="1" x14ac:dyDescent="0.25">
      <c r="A351" s="5">
        <v>284</v>
      </c>
      <c r="B351" s="158" t="s">
        <v>39</v>
      </c>
      <c r="C351" s="229" t="s">
        <v>2965</v>
      </c>
      <c r="D351" s="245" t="s">
        <v>2548</v>
      </c>
      <c r="E351" s="243"/>
      <c r="F351" s="164"/>
      <c r="G351" s="14" t="s">
        <v>171</v>
      </c>
      <c r="H351" s="161"/>
    </row>
    <row r="352" spans="1:8" s="162" customFormat="1" ht="15" customHeight="1" x14ac:dyDescent="0.25">
      <c r="A352" s="5">
        <v>285</v>
      </c>
      <c r="B352" s="158" t="s">
        <v>59</v>
      </c>
      <c r="C352" s="229" t="s">
        <v>2966</v>
      </c>
      <c r="D352" s="245" t="s">
        <v>2548</v>
      </c>
      <c r="E352" s="243"/>
      <c r="F352" s="164"/>
      <c r="G352" s="14" t="s">
        <v>113</v>
      </c>
      <c r="H352" s="161"/>
    </row>
    <row r="353" spans="1:8" s="162" customFormat="1" x14ac:dyDescent="0.25">
      <c r="A353" s="5">
        <v>286</v>
      </c>
      <c r="B353" s="158" t="s">
        <v>111</v>
      </c>
      <c r="C353" s="229" t="s">
        <v>2967</v>
      </c>
      <c r="D353" s="245" t="s">
        <v>2968</v>
      </c>
      <c r="E353" s="243"/>
      <c r="F353" s="164"/>
      <c r="G353" s="14" t="s">
        <v>134</v>
      </c>
      <c r="H353" s="272"/>
    </row>
    <row r="354" spans="1:8" s="162" customFormat="1" x14ac:dyDescent="0.25">
      <c r="A354" s="5">
        <v>287</v>
      </c>
      <c r="B354" s="158" t="s">
        <v>118</v>
      </c>
      <c r="C354" s="229" t="s">
        <v>2969</v>
      </c>
      <c r="D354" s="245" t="s">
        <v>1598</v>
      </c>
      <c r="E354" s="243"/>
      <c r="F354" s="164"/>
      <c r="G354" s="14" t="s">
        <v>80</v>
      </c>
      <c r="H354" s="272"/>
    </row>
    <row r="355" spans="1:8" s="184" customFormat="1" ht="15.75" x14ac:dyDescent="0.25">
      <c r="A355" s="5">
        <v>288</v>
      </c>
      <c r="B355" s="158" t="s">
        <v>127</v>
      </c>
      <c r="C355" s="251" t="s">
        <v>4865</v>
      </c>
      <c r="D355" s="250" t="s">
        <v>2548</v>
      </c>
      <c r="E355" s="243"/>
      <c r="F355" s="183"/>
      <c r="G355" s="14" t="s">
        <v>58</v>
      </c>
      <c r="H355" s="28"/>
    </row>
    <row r="356" spans="1:8" s="162" customFormat="1" ht="15.75" x14ac:dyDescent="0.25">
      <c r="A356" s="5">
        <v>289</v>
      </c>
      <c r="B356" s="158" t="s">
        <v>129</v>
      </c>
      <c r="C356" s="229" t="s">
        <v>2970</v>
      </c>
      <c r="D356" s="245" t="s">
        <v>2548</v>
      </c>
      <c r="E356" s="243"/>
      <c r="F356" s="139">
        <v>15</v>
      </c>
      <c r="G356" s="14" t="s">
        <v>70</v>
      </c>
      <c r="H356" s="272"/>
    </row>
    <row r="357" spans="1:8" ht="16.5" thickBot="1" x14ac:dyDescent="0.3">
      <c r="A357" s="211"/>
      <c r="B357" s="367"/>
      <c r="C357" s="366"/>
      <c r="D357" s="203"/>
      <c r="E357" s="213"/>
      <c r="G357" s="14" t="s">
        <v>38</v>
      </c>
      <c r="H357" s="257"/>
    </row>
    <row r="358" spans="1:8" ht="16.5" thickBot="1" x14ac:dyDescent="0.3">
      <c r="A358" s="2031" t="s">
        <v>1235</v>
      </c>
      <c r="B358" s="2031"/>
      <c r="C358" s="2032" t="s">
        <v>3024</v>
      </c>
      <c r="D358" s="2032"/>
      <c r="E358" s="2032"/>
      <c r="G358" s="14" t="s">
        <v>192</v>
      </c>
    </row>
    <row r="359" spans="1:8" ht="16.5" thickBot="1" x14ac:dyDescent="0.3">
      <c r="A359" s="281" t="s">
        <v>13</v>
      </c>
      <c r="B359" s="281" t="s">
        <v>1235</v>
      </c>
      <c r="C359" s="281" t="s">
        <v>2854</v>
      </c>
      <c r="D359" s="281"/>
      <c r="E359" s="281" t="s">
        <v>2855</v>
      </c>
      <c r="G359" s="14" t="s">
        <v>169</v>
      </c>
    </row>
    <row r="360" spans="1:8" ht="15.75" x14ac:dyDescent="0.25">
      <c r="A360" s="5">
        <v>290</v>
      </c>
      <c r="B360" s="158" t="s">
        <v>34</v>
      </c>
      <c r="C360" s="163" t="s">
        <v>3025</v>
      </c>
      <c r="D360" s="156" t="s">
        <v>1613</v>
      </c>
      <c r="E360" s="156"/>
      <c r="G360" s="14" t="s">
        <v>195</v>
      </c>
    </row>
    <row r="361" spans="1:8" ht="15.75" x14ac:dyDescent="0.25">
      <c r="A361" s="5">
        <v>291</v>
      </c>
      <c r="B361" s="158" t="s">
        <v>50</v>
      </c>
      <c r="C361" s="229" t="s">
        <v>3026</v>
      </c>
      <c r="D361" s="245" t="s">
        <v>1641</v>
      </c>
      <c r="E361" s="245"/>
      <c r="G361" s="14" t="s">
        <v>130</v>
      </c>
    </row>
    <row r="362" spans="1:8" ht="15.75" x14ac:dyDescent="0.25">
      <c r="A362" s="5">
        <v>292</v>
      </c>
      <c r="B362" s="249" t="s">
        <v>56</v>
      </c>
      <c r="C362" s="234" t="s">
        <v>3027</v>
      </c>
      <c r="D362" s="245" t="s">
        <v>3028</v>
      </c>
      <c r="E362" s="245"/>
      <c r="F362" s="139">
        <v>3</v>
      </c>
      <c r="G362" s="14" t="s">
        <v>204</v>
      </c>
    </row>
    <row r="363" spans="1:8" ht="16.5" thickBot="1" x14ac:dyDescent="0.3">
      <c r="A363" s="105"/>
      <c r="B363" s="168"/>
      <c r="C363" s="148"/>
      <c r="D363" s="31"/>
      <c r="E363" s="31"/>
      <c r="G363" s="14" t="s">
        <v>208</v>
      </c>
    </row>
    <row r="364" spans="1:8" ht="16.5" thickBot="1" x14ac:dyDescent="0.3">
      <c r="A364" s="2031" t="s">
        <v>1235</v>
      </c>
      <c r="B364" s="2031"/>
      <c r="C364" s="2032" t="s">
        <v>4860</v>
      </c>
      <c r="D364" s="2032"/>
      <c r="E364" s="2032"/>
      <c r="G364" s="14" t="s">
        <v>213</v>
      </c>
    </row>
    <row r="365" spans="1:8" ht="16.5" thickBot="1" x14ac:dyDescent="0.3">
      <c r="A365" s="281" t="s">
        <v>13</v>
      </c>
      <c r="B365" s="281" t="s">
        <v>1235</v>
      </c>
      <c r="C365" s="281" t="s">
        <v>2854</v>
      </c>
      <c r="D365" s="281"/>
      <c r="E365" s="281" t="s">
        <v>2855</v>
      </c>
      <c r="G365" s="14" t="s">
        <v>219</v>
      </c>
    </row>
    <row r="366" spans="1:8" ht="15.75" x14ac:dyDescent="0.25">
      <c r="A366" s="5">
        <v>293</v>
      </c>
      <c r="B366" s="158" t="s">
        <v>34</v>
      </c>
      <c r="C366" s="30" t="s">
        <v>1617</v>
      </c>
      <c r="D366" s="156" t="s">
        <v>1616</v>
      </c>
      <c r="E366" s="156"/>
      <c r="G366" s="14" t="s">
        <v>224</v>
      </c>
    </row>
    <row r="367" spans="1:8" ht="15.75" x14ac:dyDescent="0.25">
      <c r="A367" s="5">
        <v>294</v>
      </c>
      <c r="B367" s="158" t="s">
        <v>50</v>
      </c>
      <c r="C367" s="229" t="s">
        <v>4803</v>
      </c>
      <c r="D367" s="245" t="s">
        <v>1630</v>
      </c>
      <c r="E367" s="245"/>
      <c r="G367" s="14" t="s">
        <v>231</v>
      </c>
    </row>
    <row r="368" spans="1:8" ht="15.75" x14ac:dyDescent="0.25">
      <c r="A368" s="5">
        <v>295</v>
      </c>
      <c r="B368" s="158" t="s">
        <v>56</v>
      </c>
      <c r="C368" s="229" t="s">
        <v>1593</v>
      </c>
      <c r="D368" s="245" t="s">
        <v>1592</v>
      </c>
      <c r="E368" s="245"/>
      <c r="F368" s="139">
        <v>3</v>
      </c>
      <c r="G368" s="14" t="s">
        <v>233</v>
      </c>
    </row>
    <row r="369" spans="1:11" ht="16.5" thickBot="1" x14ac:dyDescent="0.3">
      <c r="A369" s="105"/>
      <c r="B369" s="168"/>
      <c r="C369" s="32"/>
      <c r="D369" s="173"/>
      <c r="E369" s="169"/>
      <c r="G369" s="14" t="s">
        <v>237</v>
      </c>
    </row>
    <row r="370" spans="1:11" ht="16.5" thickBot="1" x14ac:dyDescent="0.3">
      <c r="A370" s="2031" t="s">
        <v>1235</v>
      </c>
      <c r="B370" s="2031"/>
      <c r="C370" s="2032" t="s">
        <v>3029</v>
      </c>
      <c r="D370" s="2032"/>
      <c r="E370" s="2032"/>
      <c r="G370" s="14" t="s">
        <v>242</v>
      </c>
    </row>
    <row r="371" spans="1:11" ht="16.5" thickBot="1" x14ac:dyDescent="0.3">
      <c r="A371" s="281" t="s">
        <v>13</v>
      </c>
      <c r="B371" s="281" t="s">
        <v>1235</v>
      </c>
      <c r="C371" s="281" t="s">
        <v>2854</v>
      </c>
      <c r="D371" s="281"/>
      <c r="E371" s="281" t="s">
        <v>2855</v>
      </c>
      <c r="G371" s="14" t="s">
        <v>246</v>
      </c>
    </row>
    <row r="372" spans="1:11" ht="15.75" x14ac:dyDescent="0.25">
      <c r="A372" s="5">
        <v>296</v>
      </c>
      <c r="B372" s="5" t="s">
        <v>34</v>
      </c>
      <c r="C372" s="159" t="s">
        <v>3030</v>
      </c>
      <c r="D372" s="26" t="s">
        <v>1605</v>
      </c>
      <c r="E372" s="157"/>
      <c r="G372" s="14" t="s">
        <v>249</v>
      </c>
    </row>
    <row r="373" spans="1:11" ht="15.75" x14ac:dyDescent="0.25">
      <c r="A373" s="5">
        <v>297</v>
      </c>
      <c r="B373" s="5" t="s">
        <v>50</v>
      </c>
      <c r="C373" s="251" t="s">
        <v>3031</v>
      </c>
      <c r="D373" s="250" t="s">
        <v>1647</v>
      </c>
      <c r="E373" s="236"/>
      <c r="F373" s="174"/>
      <c r="G373" s="14" t="s">
        <v>254</v>
      </c>
    </row>
    <row r="374" spans="1:11" ht="15.75" x14ac:dyDescent="0.25">
      <c r="A374" s="5">
        <v>298</v>
      </c>
      <c r="B374" s="5" t="s">
        <v>56</v>
      </c>
      <c r="C374" s="232" t="s">
        <v>3032</v>
      </c>
      <c r="D374" s="250" t="s">
        <v>1622</v>
      </c>
      <c r="E374" s="157"/>
      <c r="G374" s="14" t="s">
        <v>258</v>
      </c>
    </row>
    <row r="375" spans="1:11" ht="15.75" x14ac:dyDescent="0.25">
      <c r="A375" s="5">
        <v>299</v>
      </c>
      <c r="B375" s="5" t="s">
        <v>67</v>
      </c>
      <c r="C375" s="232" t="s">
        <v>3033</v>
      </c>
      <c r="D375" s="250" t="s">
        <v>2381</v>
      </c>
      <c r="E375" s="236"/>
      <c r="G375" s="14" t="s">
        <v>265</v>
      </c>
    </row>
    <row r="376" spans="1:11" ht="15.75" x14ac:dyDescent="0.25">
      <c r="A376" s="5">
        <v>300</v>
      </c>
      <c r="B376" s="5" t="s">
        <v>75</v>
      </c>
      <c r="C376" s="234" t="s">
        <v>3034</v>
      </c>
      <c r="D376" s="245" t="s">
        <v>1768</v>
      </c>
      <c r="E376" s="236"/>
      <c r="G376" s="14" t="s">
        <v>271</v>
      </c>
    </row>
    <row r="377" spans="1:11" ht="15.75" x14ac:dyDescent="0.25">
      <c r="A377" s="5">
        <v>301</v>
      </c>
      <c r="B377" s="5" t="s">
        <v>78</v>
      </c>
      <c r="C377" s="251" t="s">
        <v>3035</v>
      </c>
      <c r="D377" s="250" t="s">
        <v>2547</v>
      </c>
      <c r="E377" s="236"/>
      <c r="G377" s="14" t="s">
        <v>273</v>
      </c>
    </row>
    <row r="378" spans="1:11" s="260" customFormat="1" ht="15.75" x14ac:dyDescent="0.25">
      <c r="A378" s="5">
        <v>302</v>
      </c>
      <c r="B378" s="5" t="s">
        <v>85</v>
      </c>
      <c r="C378" s="229" t="s">
        <v>4858</v>
      </c>
      <c r="D378" s="250" t="s">
        <v>2547</v>
      </c>
      <c r="E378" s="243"/>
      <c r="F378" s="139"/>
      <c r="G378" s="14" t="s">
        <v>276</v>
      </c>
      <c r="H378" s="153"/>
      <c r="I378" s="12"/>
    </row>
    <row r="379" spans="1:11" ht="15.75" x14ac:dyDescent="0.25">
      <c r="A379" s="5">
        <v>303</v>
      </c>
      <c r="B379" s="5" t="s">
        <v>90</v>
      </c>
      <c r="C379" s="244" t="s">
        <v>3037</v>
      </c>
      <c r="D379" s="236" t="s">
        <v>2548</v>
      </c>
      <c r="E379" s="236"/>
      <c r="G379" s="14" t="s">
        <v>280</v>
      </c>
    </row>
    <row r="380" spans="1:11" ht="15.75" x14ac:dyDescent="0.25">
      <c r="A380" s="5">
        <v>304</v>
      </c>
      <c r="B380" s="5" t="s">
        <v>93</v>
      </c>
      <c r="C380" s="244" t="s">
        <v>3038</v>
      </c>
      <c r="D380" s="236" t="s">
        <v>2548</v>
      </c>
      <c r="E380" s="236"/>
      <c r="G380" s="14" t="s">
        <v>286</v>
      </c>
    </row>
    <row r="381" spans="1:11" ht="15.75" x14ac:dyDescent="0.25">
      <c r="A381" s="5">
        <v>305</v>
      </c>
      <c r="B381" s="5" t="s">
        <v>39</v>
      </c>
      <c r="C381" s="251" t="s">
        <v>3039</v>
      </c>
      <c r="D381" s="236" t="s">
        <v>2548</v>
      </c>
      <c r="E381" s="236"/>
      <c r="G381" s="14" t="s">
        <v>291</v>
      </c>
    </row>
    <row r="382" spans="1:11" ht="15.75" x14ac:dyDescent="0.25">
      <c r="A382" s="5">
        <v>306</v>
      </c>
      <c r="B382" s="5" t="s">
        <v>59</v>
      </c>
      <c r="C382" s="244" t="s">
        <v>3040</v>
      </c>
      <c r="D382" s="236" t="s">
        <v>1793</v>
      </c>
      <c r="E382" s="236"/>
      <c r="F382" s="139">
        <v>11</v>
      </c>
      <c r="G382" s="14" t="s">
        <v>297</v>
      </c>
    </row>
    <row r="383" spans="1:11" ht="16.5" thickBot="1" x14ac:dyDescent="0.3">
      <c r="A383" s="211"/>
      <c r="B383" s="211"/>
      <c r="C383" s="368"/>
      <c r="D383" s="210"/>
      <c r="E383" s="210"/>
      <c r="G383" s="14" t="s">
        <v>301</v>
      </c>
    </row>
    <row r="384" spans="1:11" s="153" customFormat="1" ht="16.5" thickBot="1" x14ac:dyDescent="0.3">
      <c r="A384" s="2031" t="s">
        <v>1235</v>
      </c>
      <c r="B384" s="2031"/>
      <c r="C384" s="2032" t="s">
        <v>3041</v>
      </c>
      <c r="D384" s="2032"/>
      <c r="E384" s="2032"/>
      <c r="F384" s="139"/>
      <c r="G384" s="14" t="s">
        <v>305</v>
      </c>
      <c r="I384" s="12"/>
      <c r="J384" s="12"/>
      <c r="K384" s="12"/>
    </row>
    <row r="385" spans="1:11" s="153" customFormat="1" ht="16.5" thickBot="1" x14ac:dyDescent="0.3">
      <c r="A385" s="281" t="s">
        <v>13</v>
      </c>
      <c r="B385" s="281" t="s">
        <v>1235</v>
      </c>
      <c r="C385" s="281" t="s">
        <v>2854</v>
      </c>
      <c r="D385" s="281"/>
      <c r="E385" s="281" t="s">
        <v>2855</v>
      </c>
      <c r="F385" s="139"/>
      <c r="G385" s="14" t="s">
        <v>311</v>
      </c>
      <c r="I385" s="12"/>
      <c r="J385" s="12"/>
      <c r="K385" s="12"/>
    </row>
    <row r="386" spans="1:11" s="153" customFormat="1" ht="15.75" x14ac:dyDescent="0.25">
      <c r="A386" s="5">
        <v>305</v>
      </c>
      <c r="B386" s="5" t="s">
        <v>34</v>
      </c>
      <c r="C386" s="300" t="s">
        <v>3042</v>
      </c>
      <c r="D386" s="245" t="s">
        <v>1631</v>
      </c>
      <c r="E386" s="157"/>
      <c r="F386" s="139"/>
      <c r="G386" s="14" t="s">
        <v>317</v>
      </c>
      <c r="I386" s="12"/>
      <c r="J386" s="12"/>
      <c r="K386" s="12"/>
    </row>
    <row r="387" spans="1:11" s="153" customFormat="1" ht="15.75" x14ac:dyDescent="0.25">
      <c r="A387" s="5">
        <v>306</v>
      </c>
      <c r="B387" s="5" t="s">
        <v>50</v>
      </c>
      <c r="C387" s="234" t="s">
        <v>3043</v>
      </c>
      <c r="D387" s="245" t="s">
        <v>1649</v>
      </c>
      <c r="E387" s="236"/>
      <c r="F387" s="139"/>
      <c r="G387" s="14" t="s">
        <v>324</v>
      </c>
      <c r="I387" s="12"/>
      <c r="J387" s="12"/>
      <c r="K387" s="12"/>
    </row>
    <row r="388" spans="1:11" s="153" customFormat="1" ht="15.75" x14ac:dyDescent="0.25">
      <c r="A388" s="5">
        <v>307</v>
      </c>
      <c r="B388" s="5" t="s">
        <v>56</v>
      </c>
      <c r="C388" s="244" t="s">
        <v>3044</v>
      </c>
      <c r="D388" s="236" t="s">
        <v>1596</v>
      </c>
      <c r="E388" s="236"/>
      <c r="F388" s="139"/>
      <c r="G388" s="14" t="s">
        <v>327</v>
      </c>
      <c r="I388" s="12"/>
      <c r="J388" s="12"/>
      <c r="K388" s="12"/>
    </row>
    <row r="389" spans="1:11" s="153" customFormat="1" ht="15.75" x14ac:dyDescent="0.25">
      <c r="A389" s="5">
        <v>308</v>
      </c>
      <c r="B389" s="5" t="s">
        <v>67</v>
      </c>
      <c r="C389" s="229" t="s">
        <v>3045</v>
      </c>
      <c r="D389" s="245" t="s">
        <v>1691</v>
      </c>
      <c r="E389" s="236"/>
      <c r="F389" s="139"/>
      <c r="G389" s="14" t="s">
        <v>331</v>
      </c>
      <c r="I389" s="12"/>
      <c r="J389" s="12"/>
      <c r="K389" s="12"/>
    </row>
    <row r="390" spans="1:11" s="153" customFormat="1" ht="15.75" x14ac:dyDescent="0.25">
      <c r="A390" s="5">
        <v>309</v>
      </c>
      <c r="B390" s="5" t="s">
        <v>75</v>
      </c>
      <c r="C390" s="229" t="s">
        <v>3046</v>
      </c>
      <c r="D390" s="369" t="s">
        <v>861</v>
      </c>
      <c r="E390" s="236"/>
      <c r="F390" s="139"/>
      <c r="G390" s="14" t="s">
        <v>333</v>
      </c>
      <c r="I390" s="12"/>
      <c r="J390" s="12"/>
      <c r="K390" s="12"/>
    </row>
    <row r="391" spans="1:11" s="153" customFormat="1" ht="15.75" x14ac:dyDescent="0.25">
      <c r="A391" s="5">
        <v>310</v>
      </c>
      <c r="B391" s="5" t="s">
        <v>78</v>
      </c>
      <c r="C391" s="229" t="s">
        <v>3047</v>
      </c>
      <c r="D391" s="282" t="s">
        <v>1754</v>
      </c>
      <c r="E391" s="236"/>
      <c r="F391" s="139"/>
      <c r="G391" s="14" t="s">
        <v>339</v>
      </c>
      <c r="I391" s="12"/>
      <c r="J391" s="12"/>
      <c r="K391" s="12"/>
    </row>
    <row r="392" spans="1:11" s="153" customFormat="1" ht="15.75" x14ac:dyDescent="0.25">
      <c r="A392" s="5">
        <v>311</v>
      </c>
      <c r="B392" s="5" t="s">
        <v>85</v>
      </c>
      <c r="C392" s="244" t="s">
        <v>3048</v>
      </c>
      <c r="D392" s="236" t="s">
        <v>1773</v>
      </c>
      <c r="E392" s="236"/>
      <c r="F392" s="139"/>
      <c r="G392" s="14" t="s">
        <v>34</v>
      </c>
      <c r="I392" s="12"/>
      <c r="J392" s="12"/>
      <c r="K392" s="12"/>
    </row>
    <row r="393" spans="1:11" s="153" customFormat="1" ht="15.75" x14ac:dyDescent="0.25">
      <c r="A393" s="5">
        <v>312</v>
      </c>
      <c r="B393" s="5" t="s">
        <v>90</v>
      </c>
      <c r="C393" s="229" t="s">
        <v>3049</v>
      </c>
      <c r="D393" s="245" t="s">
        <v>2548</v>
      </c>
      <c r="E393" s="236"/>
      <c r="F393" s="139"/>
      <c r="G393" s="14" t="s">
        <v>50</v>
      </c>
      <c r="I393" s="12"/>
      <c r="J393" s="12"/>
      <c r="K393" s="12"/>
    </row>
    <row r="394" spans="1:11" s="153" customFormat="1" ht="15.75" x14ac:dyDescent="0.25">
      <c r="A394" s="5">
        <v>313</v>
      </c>
      <c r="B394" s="5" t="s">
        <v>93</v>
      </c>
      <c r="C394" s="244" t="s">
        <v>3050</v>
      </c>
      <c r="D394" s="236" t="s">
        <v>2548</v>
      </c>
      <c r="E394" s="236"/>
      <c r="F394" s="139"/>
      <c r="G394" s="14" t="s">
        <v>56</v>
      </c>
      <c r="I394" s="12"/>
      <c r="J394" s="12"/>
      <c r="K394" s="12"/>
    </row>
    <row r="395" spans="1:11" s="153" customFormat="1" ht="15.75" x14ac:dyDescent="0.25">
      <c r="A395" s="5">
        <v>314</v>
      </c>
      <c r="B395" s="5" t="s">
        <v>39</v>
      </c>
      <c r="C395" s="229" t="s">
        <v>3051</v>
      </c>
      <c r="D395" s="236" t="s">
        <v>2548</v>
      </c>
      <c r="E395" s="236"/>
      <c r="F395" s="139">
        <v>10</v>
      </c>
      <c r="G395" s="14" t="s">
        <v>67</v>
      </c>
      <c r="I395" s="12"/>
      <c r="J395" s="12"/>
      <c r="K395" s="12"/>
    </row>
    <row r="397" spans="1:11" s="153" customFormat="1" ht="16.5" thickBot="1" x14ac:dyDescent="0.3">
      <c r="A397" s="211"/>
      <c r="B397" s="211"/>
      <c r="C397" s="370"/>
      <c r="D397" s="221"/>
      <c r="E397" s="210"/>
      <c r="F397" s="139"/>
      <c r="G397" s="14" t="s">
        <v>78</v>
      </c>
      <c r="I397" s="12"/>
      <c r="J397" s="12"/>
      <c r="K397" s="12"/>
    </row>
    <row r="398" spans="1:11" s="153" customFormat="1" ht="16.5" thickBot="1" x14ac:dyDescent="0.3">
      <c r="A398" s="2031" t="s">
        <v>1235</v>
      </c>
      <c r="B398" s="2031"/>
      <c r="C398" s="2032" t="s">
        <v>3053</v>
      </c>
      <c r="D398" s="2032"/>
      <c r="E398" s="2032"/>
      <c r="F398" s="139"/>
      <c r="G398" s="14" t="s">
        <v>85</v>
      </c>
      <c r="I398" s="12"/>
      <c r="J398" s="12"/>
      <c r="K398" s="12"/>
    </row>
    <row r="399" spans="1:11" s="153" customFormat="1" ht="16.5" thickBot="1" x14ac:dyDescent="0.3">
      <c r="A399" s="281" t="s">
        <v>13</v>
      </c>
      <c r="B399" s="281" t="s">
        <v>1235</v>
      </c>
      <c r="C399" s="281" t="s">
        <v>2854</v>
      </c>
      <c r="D399" s="281"/>
      <c r="E399" s="281" t="s">
        <v>2855</v>
      </c>
      <c r="F399" s="139"/>
      <c r="G399" s="14" t="s">
        <v>90</v>
      </c>
      <c r="I399" s="12"/>
      <c r="J399" s="12"/>
      <c r="K399" s="12"/>
    </row>
    <row r="400" spans="1:11" ht="15.75" x14ac:dyDescent="0.25">
      <c r="A400" s="5">
        <v>315</v>
      </c>
      <c r="B400" s="5" t="s">
        <v>34</v>
      </c>
      <c r="C400" s="234" t="s">
        <v>3054</v>
      </c>
      <c r="D400" s="156" t="s">
        <v>1607</v>
      </c>
      <c r="E400" s="157"/>
      <c r="G400" s="14" t="s">
        <v>93</v>
      </c>
    </row>
    <row r="401" spans="1:9" ht="15.75" x14ac:dyDescent="0.25">
      <c r="A401" s="5">
        <v>316</v>
      </c>
      <c r="B401" s="5" t="s">
        <v>50</v>
      </c>
      <c r="C401" s="229" t="s">
        <v>3055</v>
      </c>
      <c r="D401" s="245" t="s">
        <v>1659</v>
      </c>
      <c r="E401" s="236"/>
      <c r="G401" s="14" t="s">
        <v>39</v>
      </c>
    </row>
    <row r="402" spans="1:9" ht="15.75" x14ac:dyDescent="0.25">
      <c r="A402" s="5">
        <v>317</v>
      </c>
      <c r="B402" s="5" t="s">
        <v>56</v>
      </c>
      <c r="C402" s="234" t="s">
        <v>3056</v>
      </c>
      <c r="D402" s="249" t="s">
        <v>1715</v>
      </c>
      <c r="E402" s="236"/>
      <c r="G402" s="14" t="s">
        <v>59</v>
      </c>
    </row>
    <row r="403" spans="1:9" ht="15.75" x14ac:dyDescent="0.25">
      <c r="A403" s="5">
        <v>318</v>
      </c>
      <c r="B403" s="5" t="s">
        <v>67</v>
      </c>
      <c r="C403" s="234" t="s">
        <v>3057</v>
      </c>
      <c r="D403" s="245" t="s">
        <v>1694</v>
      </c>
      <c r="E403" s="236"/>
      <c r="G403" s="14" t="s">
        <v>111</v>
      </c>
    </row>
    <row r="404" spans="1:9" ht="15.75" x14ac:dyDescent="0.25">
      <c r="A404" s="5">
        <v>319</v>
      </c>
      <c r="B404" s="5" t="s">
        <v>75</v>
      </c>
      <c r="C404" s="234" t="s">
        <v>3058</v>
      </c>
      <c r="D404" s="245" t="s">
        <v>1697</v>
      </c>
      <c r="E404" s="236"/>
      <c r="G404" s="14" t="s">
        <v>118</v>
      </c>
    </row>
    <row r="405" spans="1:9" ht="15.75" x14ac:dyDescent="0.25">
      <c r="A405" s="5">
        <v>320</v>
      </c>
      <c r="B405" s="5" t="s">
        <v>78</v>
      </c>
      <c r="C405" s="244" t="s">
        <v>3059</v>
      </c>
      <c r="D405" s="175" t="s">
        <v>1736</v>
      </c>
      <c r="E405" s="236"/>
      <c r="G405" s="14" t="s">
        <v>127</v>
      </c>
    </row>
    <row r="406" spans="1:9" ht="15.75" x14ac:dyDescent="0.25">
      <c r="A406" s="5">
        <v>321</v>
      </c>
      <c r="B406" s="5" t="s">
        <v>85</v>
      </c>
      <c r="C406" s="229" t="s">
        <v>3060</v>
      </c>
      <c r="D406" s="245" t="s">
        <v>1752</v>
      </c>
      <c r="E406" s="236"/>
      <c r="G406" s="14" t="s">
        <v>129</v>
      </c>
    </row>
    <row r="407" spans="1:9" s="260" customFormat="1" ht="15.75" x14ac:dyDescent="0.25">
      <c r="A407" s="5">
        <v>322</v>
      </c>
      <c r="B407" s="5" t="s">
        <v>90</v>
      </c>
      <c r="C407" s="182" t="s">
        <v>2977</v>
      </c>
      <c r="D407" s="156" t="s">
        <v>1634</v>
      </c>
      <c r="E407" s="243"/>
      <c r="F407" s="139"/>
      <c r="G407" s="14" t="s">
        <v>162</v>
      </c>
      <c r="H407" s="153"/>
      <c r="I407" s="12"/>
    </row>
    <row r="408" spans="1:9" ht="15.75" x14ac:dyDescent="0.25">
      <c r="A408" s="5">
        <v>323</v>
      </c>
      <c r="B408" s="5" t="s">
        <v>93</v>
      </c>
      <c r="C408" s="244" t="s">
        <v>3062</v>
      </c>
      <c r="D408" s="245" t="s">
        <v>2548</v>
      </c>
      <c r="E408" s="236"/>
      <c r="G408" s="14" t="s">
        <v>132</v>
      </c>
    </row>
    <row r="409" spans="1:9" ht="15.75" x14ac:dyDescent="0.25">
      <c r="A409" s="5">
        <v>324</v>
      </c>
      <c r="B409" s="5" t="s">
        <v>39</v>
      </c>
      <c r="C409" s="229" t="s">
        <v>4499</v>
      </c>
      <c r="D409" s="245" t="s">
        <v>2548</v>
      </c>
      <c r="E409" s="236"/>
      <c r="G409" s="14" t="s">
        <v>137</v>
      </c>
    </row>
    <row r="410" spans="1:9" ht="15.75" x14ac:dyDescent="0.25">
      <c r="A410" s="5">
        <v>325</v>
      </c>
      <c r="B410" s="5" t="s">
        <v>59</v>
      </c>
      <c r="C410" s="229" t="s">
        <v>3063</v>
      </c>
      <c r="D410" s="245" t="s">
        <v>2548</v>
      </c>
      <c r="E410" s="236"/>
      <c r="G410" s="14" t="s">
        <v>139</v>
      </c>
    </row>
    <row r="411" spans="1:9" ht="15.75" x14ac:dyDescent="0.25">
      <c r="A411" s="5">
        <v>326</v>
      </c>
      <c r="B411" s="5" t="s">
        <v>111</v>
      </c>
      <c r="C411" s="231" t="s">
        <v>3064</v>
      </c>
      <c r="D411" s="245" t="s">
        <v>2548</v>
      </c>
      <c r="E411" s="236"/>
      <c r="F411" s="139">
        <v>12</v>
      </c>
      <c r="G411" s="14" t="s">
        <v>147</v>
      </c>
    </row>
    <row r="412" spans="1:9" ht="16.5" thickBot="1" x14ac:dyDescent="0.3">
      <c r="A412" s="105"/>
      <c r="B412" s="105"/>
      <c r="C412" s="196"/>
      <c r="D412" s="278"/>
      <c r="E412" s="112"/>
      <c r="G412" s="14" t="s">
        <v>149</v>
      </c>
    </row>
    <row r="413" spans="1:9" ht="16.5" thickBot="1" x14ac:dyDescent="0.3">
      <c r="A413" s="2031" t="s">
        <v>1235</v>
      </c>
      <c r="B413" s="2031"/>
      <c r="C413" s="2032" t="s">
        <v>3065</v>
      </c>
      <c r="D413" s="2032"/>
      <c r="E413" s="2032"/>
      <c r="G413" s="14" t="s">
        <v>159</v>
      </c>
    </row>
    <row r="414" spans="1:9" ht="16.5" thickBot="1" x14ac:dyDescent="0.3">
      <c r="A414" s="281" t="s">
        <v>13</v>
      </c>
      <c r="B414" s="281" t="s">
        <v>1235</v>
      </c>
      <c r="C414" s="281" t="s">
        <v>2854</v>
      </c>
      <c r="D414" s="281"/>
      <c r="E414" s="281" t="s">
        <v>2855</v>
      </c>
      <c r="G414" s="14" t="s">
        <v>105</v>
      </c>
    </row>
    <row r="415" spans="1:9" s="259" customFormat="1" ht="15.75" x14ac:dyDescent="0.25">
      <c r="A415" s="5">
        <v>327</v>
      </c>
      <c r="B415" s="5" t="s">
        <v>34</v>
      </c>
      <c r="C415" s="204" t="s">
        <v>3139</v>
      </c>
      <c r="D415" s="26" t="s">
        <v>1603</v>
      </c>
      <c r="E415" s="157"/>
      <c r="F415" s="139"/>
      <c r="G415" s="14" t="s">
        <v>164</v>
      </c>
      <c r="H415" s="153"/>
      <c r="I415" s="12"/>
    </row>
    <row r="416" spans="1:9" s="260" customFormat="1" ht="15.75" x14ac:dyDescent="0.25">
      <c r="A416" s="5">
        <v>328</v>
      </c>
      <c r="B416" s="5" t="s">
        <v>50</v>
      </c>
      <c r="C416" s="229" t="s">
        <v>3140</v>
      </c>
      <c r="D416" s="250" t="s">
        <v>1655</v>
      </c>
      <c r="E416" s="236"/>
      <c r="F416" s="139"/>
      <c r="G416" s="14" t="s">
        <v>171</v>
      </c>
      <c r="H416" s="153"/>
      <c r="I416" s="12"/>
    </row>
    <row r="417" spans="1:9" ht="15.75" x14ac:dyDescent="0.25">
      <c r="A417" s="5">
        <v>329</v>
      </c>
      <c r="B417" s="5" t="s">
        <v>56</v>
      </c>
      <c r="C417" s="229" t="s">
        <v>3068</v>
      </c>
      <c r="D417" s="210" t="s">
        <v>1671</v>
      </c>
      <c r="E417" s="236"/>
      <c r="G417" s="14" t="s">
        <v>113</v>
      </c>
    </row>
    <row r="418" spans="1:9" ht="15.75" x14ac:dyDescent="0.25">
      <c r="A418" s="5">
        <v>330</v>
      </c>
      <c r="B418" s="5" t="s">
        <v>67</v>
      </c>
      <c r="C418" s="244" t="s">
        <v>3069</v>
      </c>
      <c r="D418" s="236" t="s">
        <v>1751</v>
      </c>
      <c r="E418" s="236"/>
      <c r="G418" s="14" t="s">
        <v>134</v>
      </c>
    </row>
    <row r="419" spans="1:9" ht="15.75" x14ac:dyDescent="0.25">
      <c r="A419" s="5">
        <v>331</v>
      </c>
      <c r="B419" s="5" t="s">
        <v>75</v>
      </c>
      <c r="C419" s="229" t="s">
        <v>3070</v>
      </c>
      <c r="D419" s="236" t="s">
        <v>1758</v>
      </c>
      <c r="E419" s="236"/>
      <c r="G419" s="14" t="s">
        <v>80</v>
      </c>
    </row>
    <row r="420" spans="1:9" s="260" customFormat="1" ht="15.75" x14ac:dyDescent="0.25">
      <c r="A420" s="5">
        <v>332</v>
      </c>
      <c r="B420" s="5" t="s">
        <v>78</v>
      </c>
      <c r="C420" s="229" t="s">
        <v>3142</v>
      </c>
      <c r="D420" s="250" t="s">
        <v>1745</v>
      </c>
      <c r="E420" s="236"/>
      <c r="F420" s="139"/>
      <c r="G420" s="14" t="s">
        <v>58</v>
      </c>
      <c r="H420" s="153"/>
      <c r="I420" s="12"/>
    </row>
    <row r="421" spans="1:9" s="260" customFormat="1" ht="15.75" x14ac:dyDescent="0.25">
      <c r="A421" s="5">
        <v>333</v>
      </c>
      <c r="B421" s="5" t="s">
        <v>85</v>
      </c>
      <c r="C421" s="244" t="s">
        <v>3144</v>
      </c>
      <c r="D421" s="250" t="s">
        <v>3145</v>
      </c>
      <c r="E421" s="236"/>
      <c r="F421" s="139"/>
      <c r="G421" s="14" t="s">
        <v>70</v>
      </c>
      <c r="H421" s="153"/>
      <c r="I421" s="12"/>
    </row>
    <row r="422" spans="1:9" ht="15.75" x14ac:dyDescent="0.25">
      <c r="A422" s="5">
        <v>334</v>
      </c>
      <c r="B422" s="5" t="s">
        <v>90</v>
      </c>
      <c r="C422" s="244" t="s">
        <v>3071</v>
      </c>
      <c r="D422" s="218" t="s">
        <v>2547</v>
      </c>
      <c r="E422" s="236"/>
      <c r="G422" s="14" t="s">
        <v>38</v>
      </c>
    </row>
    <row r="423" spans="1:9" s="260" customFormat="1" ht="15.75" x14ac:dyDescent="0.25">
      <c r="A423" s="5">
        <v>335</v>
      </c>
      <c r="B423" s="5" t="s">
        <v>93</v>
      </c>
      <c r="C423" s="234" t="s">
        <v>3098</v>
      </c>
      <c r="D423" s="245" t="s">
        <v>2548</v>
      </c>
      <c r="E423" s="236"/>
      <c r="F423" s="139"/>
      <c r="G423" s="14" t="s">
        <v>192</v>
      </c>
      <c r="H423" s="153"/>
      <c r="I423" s="12"/>
    </row>
    <row r="424" spans="1:9" s="260" customFormat="1" ht="15.75" x14ac:dyDescent="0.25">
      <c r="A424" s="5">
        <v>336</v>
      </c>
      <c r="B424" s="5" t="s">
        <v>39</v>
      </c>
      <c r="C424" s="229" t="s">
        <v>3061</v>
      </c>
      <c r="D424" s="245" t="s">
        <v>2548</v>
      </c>
      <c r="E424" s="236"/>
      <c r="F424" s="139">
        <v>10</v>
      </c>
      <c r="G424" s="14" t="s">
        <v>169</v>
      </c>
      <c r="H424" s="153"/>
      <c r="I424" s="12"/>
    </row>
    <row r="425" spans="1:9" ht="15" customHeight="1" thickBot="1" x14ac:dyDescent="0.3">
      <c r="G425" s="14" t="s">
        <v>195</v>
      </c>
    </row>
    <row r="426" spans="1:9" ht="16.5" thickBot="1" x14ac:dyDescent="0.3">
      <c r="A426" s="2031" t="s">
        <v>1235</v>
      </c>
      <c r="B426" s="2031"/>
      <c r="C426" s="2032" t="s">
        <v>3076</v>
      </c>
      <c r="D426" s="2032"/>
      <c r="E426" s="2032"/>
      <c r="G426" s="14" t="s">
        <v>130</v>
      </c>
    </row>
    <row r="427" spans="1:9" ht="16.5" thickBot="1" x14ac:dyDescent="0.3">
      <c r="A427" s="281" t="s">
        <v>13</v>
      </c>
      <c r="B427" s="281" t="s">
        <v>1235</v>
      </c>
      <c r="C427" s="281" t="s">
        <v>2854</v>
      </c>
      <c r="D427" s="281"/>
      <c r="E427" s="281" t="s">
        <v>2855</v>
      </c>
      <c r="G427" s="14" t="s">
        <v>204</v>
      </c>
    </row>
    <row r="428" spans="1:9" ht="15.75" x14ac:dyDescent="0.25">
      <c r="A428" s="5">
        <v>337</v>
      </c>
      <c r="B428" s="5" t="s">
        <v>34</v>
      </c>
      <c r="C428" s="165" t="s">
        <v>3077</v>
      </c>
      <c r="D428" s="176" t="s">
        <v>1612</v>
      </c>
      <c r="E428" s="157"/>
      <c r="G428" s="14" t="s">
        <v>208</v>
      </c>
    </row>
    <row r="429" spans="1:9" ht="15.75" x14ac:dyDescent="0.25">
      <c r="A429" s="5">
        <v>338</v>
      </c>
      <c r="B429" s="5" t="s">
        <v>50</v>
      </c>
      <c r="C429" s="234" t="s">
        <v>3079</v>
      </c>
      <c r="D429" s="245" t="s">
        <v>1669</v>
      </c>
      <c r="E429" s="236"/>
      <c r="G429" s="14" t="s">
        <v>213</v>
      </c>
    </row>
    <row r="430" spans="1:9" ht="15.75" x14ac:dyDescent="0.25">
      <c r="A430" s="5">
        <v>339</v>
      </c>
      <c r="B430" s="5" t="s">
        <v>56</v>
      </c>
      <c r="C430" s="229" t="s">
        <v>3080</v>
      </c>
      <c r="D430" s="245" t="s">
        <v>1679</v>
      </c>
      <c r="E430" s="236"/>
      <c r="G430" s="14" t="s">
        <v>219</v>
      </c>
    </row>
    <row r="431" spans="1:9" ht="15.75" x14ac:dyDescent="0.25">
      <c r="A431" s="5">
        <v>340</v>
      </c>
      <c r="B431" s="5" t="s">
        <v>67</v>
      </c>
      <c r="C431" s="234" t="s">
        <v>3082</v>
      </c>
      <c r="D431" s="245" t="s">
        <v>1753</v>
      </c>
      <c r="E431" s="236"/>
      <c r="G431" s="14" t="s">
        <v>224</v>
      </c>
      <c r="H431" s="178"/>
    </row>
    <row r="432" spans="1:9" ht="15.75" x14ac:dyDescent="0.25">
      <c r="A432" s="5">
        <v>341</v>
      </c>
      <c r="B432" s="5" t="s">
        <v>75</v>
      </c>
      <c r="C432" s="244" t="s">
        <v>3083</v>
      </c>
      <c r="D432" s="236" t="s">
        <v>1774</v>
      </c>
      <c r="E432" s="236"/>
      <c r="G432" s="14" t="s">
        <v>231</v>
      </c>
    </row>
    <row r="433" spans="1:9" s="260" customFormat="1" ht="15.75" x14ac:dyDescent="0.25">
      <c r="A433" s="5">
        <v>342</v>
      </c>
      <c r="B433" s="5" t="s">
        <v>78</v>
      </c>
      <c r="C433" s="229" t="s">
        <v>3067</v>
      </c>
      <c r="D433" s="245" t="s">
        <v>1623</v>
      </c>
      <c r="E433" s="236"/>
      <c r="F433" s="139"/>
      <c r="G433" s="14" t="s">
        <v>233</v>
      </c>
      <c r="H433" s="153"/>
      <c r="I433" s="12"/>
    </row>
    <row r="434" spans="1:9" ht="15.75" x14ac:dyDescent="0.25">
      <c r="A434" s="5">
        <v>343</v>
      </c>
      <c r="B434" s="5" t="s">
        <v>85</v>
      </c>
      <c r="C434" s="244" t="s">
        <v>3084</v>
      </c>
      <c r="D434" s="245" t="s">
        <v>2548</v>
      </c>
      <c r="E434" s="236"/>
      <c r="G434" s="14" t="s">
        <v>237</v>
      </c>
    </row>
    <row r="435" spans="1:9" ht="15.75" x14ac:dyDescent="0.25">
      <c r="A435" s="5">
        <v>344</v>
      </c>
      <c r="B435" s="5" t="s">
        <v>90</v>
      </c>
      <c r="C435" s="229" t="s">
        <v>3085</v>
      </c>
      <c r="D435" s="245" t="s">
        <v>2548</v>
      </c>
      <c r="E435" s="236"/>
      <c r="G435" s="14" t="s">
        <v>242</v>
      </c>
    </row>
    <row r="436" spans="1:9" ht="15.75" x14ac:dyDescent="0.25">
      <c r="A436" s="5">
        <v>345</v>
      </c>
      <c r="B436" s="5" t="s">
        <v>93</v>
      </c>
      <c r="C436" s="251" t="s">
        <v>3086</v>
      </c>
      <c r="D436" s="250" t="s">
        <v>2548</v>
      </c>
      <c r="E436" s="236"/>
      <c r="G436" s="14" t="s">
        <v>246</v>
      </c>
    </row>
    <row r="437" spans="1:9" ht="15.75" x14ac:dyDescent="0.25">
      <c r="A437" s="5">
        <v>346</v>
      </c>
      <c r="B437" s="5" t="s">
        <v>39</v>
      </c>
      <c r="C437" s="244" t="s">
        <v>3087</v>
      </c>
      <c r="D437" s="245" t="s">
        <v>2548</v>
      </c>
      <c r="E437" s="236"/>
      <c r="G437" s="14" t="s">
        <v>249</v>
      </c>
      <c r="H437" s="205"/>
    </row>
    <row r="438" spans="1:9" s="260" customFormat="1" ht="15.75" x14ac:dyDescent="0.25">
      <c r="A438" s="5">
        <v>347</v>
      </c>
      <c r="B438" s="5" t="s">
        <v>59</v>
      </c>
      <c r="C438" s="229" t="s">
        <v>3075</v>
      </c>
      <c r="D438" s="236" t="s">
        <v>1789</v>
      </c>
      <c r="E438" s="236"/>
      <c r="F438" s="139">
        <v>11</v>
      </c>
      <c r="G438" s="14" t="s">
        <v>254</v>
      </c>
      <c r="H438" s="153"/>
      <c r="I438" s="12"/>
    </row>
    <row r="439" spans="1:9" ht="16.5" thickBot="1" x14ac:dyDescent="0.3">
      <c r="A439" s="105"/>
      <c r="B439" s="105"/>
      <c r="C439" s="205"/>
      <c r="D439" s="278"/>
      <c r="E439" s="112"/>
      <c r="G439" s="14" t="s">
        <v>258</v>
      </c>
    </row>
    <row r="440" spans="1:9" ht="16.5" thickBot="1" x14ac:dyDescent="0.3">
      <c r="A440" s="2031" t="s">
        <v>1235</v>
      </c>
      <c r="B440" s="2031"/>
      <c r="C440" s="2032" t="s">
        <v>3088</v>
      </c>
      <c r="D440" s="2032"/>
      <c r="E440" s="2032"/>
      <c r="G440" s="14" t="s">
        <v>265</v>
      </c>
    </row>
    <row r="441" spans="1:9" ht="16.5" thickBot="1" x14ac:dyDescent="0.3">
      <c r="A441" s="281" t="s">
        <v>13</v>
      </c>
      <c r="B441" s="281" t="s">
        <v>1235</v>
      </c>
      <c r="C441" s="281" t="s">
        <v>2854</v>
      </c>
      <c r="D441" s="281"/>
      <c r="E441" s="281" t="s">
        <v>2855</v>
      </c>
      <c r="G441" s="14" t="s">
        <v>271</v>
      </c>
    </row>
    <row r="442" spans="1:9" ht="15.75" x14ac:dyDescent="0.25">
      <c r="A442" s="5">
        <v>348</v>
      </c>
      <c r="B442" s="5" t="s">
        <v>34</v>
      </c>
      <c r="C442" s="229" t="s">
        <v>3089</v>
      </c>
      <c r="D442" s="245" t="s">
        <v>1615</v>
      </c>
      <c r="E442" s="157"/>
      <c r="G442" s="14" t="s">
        <v>273</v>
      </c>
    </row>
    <row r="443" spans="1:9" ht="15.75" x14ac:dyDescent="0.25">
      <c r="A443" s="5">
        <v>349</v>
      </c>
      <c r="B443" s="5" t="s">
        <v>50</v>
      </c>
      <c r="C443" s="229" t="s">
        <v>3090</v>
      </c>
      <c r="D443" s="245" t="s">
        <v>1658</v>
      </c>
      <c r="E443" s="236"/>
      <c r="G443" s="14" t="s">
        <v>276</v>
      </c>
    </row>
    <row r="444" spans="1:9" ht="15.75" x14ac:dyDescent="0.25">
      <c r="A444" s="5">
        <v>350</v>
      </c>
      <c r="B444" s="5" t="s">
        <v>56</v>
      </c>
      <c r="C444" s="234" t="s">
        <v>3091</v>
      </c>
      <c r="D444" s="245" t="s">
        <v>3092</v>
      </c>
      <c r="E444" s="236"/>
      <c r="G444" s="14" t="s">
        <v>280</v>
      </c>
    </row>
    <row r="445" spans="1:9" ht="15.75" x14ac:dyDescent="0.25">
      <c r="A445" s="5">
        <v>351</v>
      </c>
      <c r="B445" s="5" t="s">
        <v>67</v>
      </c>
      <c r="C445" s="234" t="s">
        <v>3093</v>
      </c>
      <c r="D445" s="245" t="s">
        <v>1652</v>
      </c>
      <c r="E445" s="236"/>
      <c r="G445" s="14" t="s">
        <v>286</v>
      </c>
    </row>
    <row r="446" spans="1:9" ht="15.75" x14ac:dyDescent="0.25">
      <c r="A446" s="5">
        <v>352</v>
      </c>
      <c r="B446" s="5" t="s">
        <v>75</v>
      </c>
      <c r="C446" s="234" t="s">
        <v>3094</v>
      </c>
      <c r="D446" s="245" t="s">
        <v>1730</v>
      </c>
      <c r="E446" s="236"/>
      <c r="G446" s="14" t="s">
        <v>291</v>
      </c>
    </row>
    <row r="447" spans="1:9" ht="15.75" x14ac:dyDescent="0.25">
      <c r="A447" s="5">
        <v>353</v>
      </c>
      <c r="B447" s="5" t="s">
        <v>78</v>
      </c>
      <c r="C447" s="234" t="s">
        <v>3095</v>
      </c>
      <c r="D447" s="245" t="s">
        <v>1713</v>
      </c>
      <c r="E447" s="236"/>
      <c r="G447" s="14" t="s">
        <v>297</v>
      </c>
    </row>
    <row r="448" spans="1:9" ht="15.75" x14ac:dyDescent="0.25">
      <c r="A448" s="5">
        <v>354</v>
      </c>
      <c r="B448" s="5" t="s">
        <v>85</v>
      </c>
      <c r="C448" s="284" t="s">
        <v>4896</v>
      </c>
      <c r="D448" s="285" t="s">
        <v>4888</v>
      </c>
      <c r="E448" s="236"/>
      <c r="G448" s="14"/>
    </row>
    <row r="449" spans="1:9" ht="15.75" x14ac:dyDescent="0.25">
      <c r="A449" s="5">
        <v>355</v>
      </c>
      <c r="B449" s="5" t="s">
        <v>90</v>
      </c>
      <c r="C449" s="234" t="s">
        <v>3096</v>
      </c>
      <c r="D449" s="245" t="s">
        <v>1744</v>
      </c>
      <c r="E449" s="236"/>
      <c r="G449" s="14" t="s">
        <v>301</v>
      </c>
    </row>
    <row r="450" spans="1:9" ht="15.75" x14ac:dyDescent="0.25">
      <c r="A450" s="5">
        <v>356</v>
      </c>
      <c r="B450" s="5" t="s">
        <v>93</v>
      </c>
      <c r="C450" s="234" t="s">
        <v>3097</v>
      </c>
      <c r="D450" s="245" t="s">
        <v>1776</v>
      </c>
      <c r="E450" s="236"/>
      <c r="G450" s="14" t="s">
        <v>305</v>
      </c>
    </row>
    <row r="451" spans="1:9" s="260" customFormat="1" ht="15.75" x14ac:dyDescent="0.25">
      <c r="A451" s="5">
        <v>357</v>
      </c>
      <c r="B451" s="5" t="s">
        <v>39</v>
      </c>
      <c r="C451" s="229" t="s">
        <v>3074</v>
      </c>
      <c r="D451" s="245" t="s">
        <v>2548</v>
      </c>
      <c r="E451" s="236"/>
      <c r="F451" s="139"/>
      <c r="G451" s="14" t="s">
        <v>317</v>
      </c>
      <c r="H451" s="153"/>
      <c r="I451" s="12"/>
    </row>
    <row r="452" spans="1:9" ht="15.75" x14ac:dyDescent="0.25">
      <c r="A452" s="5">
        <v>358</v>
      </c>
      <c r="B452" s="5" t="s">
        <v>59</v>
      </c>
      <c r="C452" s="229" t="s">
        <v>3099</v>
      </c>
      <c r="D452" s="245" t="s">
        <v>3100</v>
      </c>
      <c r="E452" s="236"/>
      <c r="F452" s="139">
        <v>11</v>
      </c>
      <c r="G452" s="14" t="s">
        <v>324</v>
      </c>
    </row>
    <row r="453" spans="1:9" ht="15.75" x14ac:dyDescent="0.25">
      <c r="A453" s="105"/>
      <c r="B453" s="105"/>
      <c r="C453" s="32"/>
      <c r="D453" s="31"/>
      <c r="E453" s="112"/>
      <c r="G453" s="14"/>
    </row>
    <row r="454" spans="1:9" ht="16.5" thickBot="1" x14ac:dyDescent="0.3">
      <c r="A454" s="105"/>
      <c r="B454" s="105"/>
      <c r="C454" s="32"/>
      <c r="D454" s="31"/>
      <c r="E454" s="112"/>
      <c r="G454" s="14"/>
    </row>
    <row r="455" spans="1:9" ht="16.5" thickBot="1" x14ac:dyDescent="0.3">
      <c r="A455" s="2031" t="s">
        <v>1235</v>
      </c>
      <c r="B455" s="2031"/>
      <c r="C455" s="2032" t="s">
        <v>3101</v>
      </c>
      <c r="D455" s="2032"/>
      <c r="E455" s="2032"/>
      <c r="G455" s="14" t="s">
        <v>34</v>
      </c>
    </row>
    <row r="456" spans="1:9" ht="16.5" thickBot="1" x14ac:dyDescent="0.3">
      <c r="A456" s="281" t="s">
        <v>13</v>
      </c>
      <c r="B456" s="281" t="s">
        <v>1235</v>
      </c>
      <c r="C456" s="281" t="s">
        <v>2854</v>
      </c>
      <c r="D456" s="281"/>
      <c r="E456" s="281" t="s">
        <v>2855</v>
      </c>
      <c r="G456" s="14" t="s">
        <v>50</v>
      </c>
    </row>
    <row r="457" spans="1:9" ht="15.75" x14ac:dyDescent="0.25">
      <c r="A457" s="5">
        <v>359</v>
      </c>
      <c r="B457" s="5" t="s">
        <v>34</v>
      </c>
      <c r="C457" s="204" t="s">
        <v>3102</v>
      </c>
      <c r="D457" s="156" t="s">
        <v>1610</v>
      </c>
      <c r="E457" s="157"/>
      <c r="G457" s="14" t="s">
        <v>56</v>
      </c>
    </row>
    <row r="458" spans="1:9" ht="15.75" x14ac:dyDescent="0.25">
      <c r="A458" s="5">
        <v>360</v>
      </c>
      <c r="B458" s="5" t="s">
        <v>50</v>
      </c>
      <c r="C458" s="229" t="s">
        <v>3103</v>
      </c>
      <c r="D458" s="236" t="s">
        <v>1609</v>
      </c>
      <c r="E458" s="236"/>
      <c r="G458" s="14" t="s">
        <v>67</v>
      </c>
    </row>
    <row r="459" spans="1:9" s="260" customFormat="1" ht="15.75" x14ac:dyDescent="0.25">
      <c r="A459" s="5">
        <v>361</v>
      </c>
      <c r="B459" s="5" t="s">
        <v>56</v>
      </c>
      <c r="C459" s="229" t="s">
        <v>3066</v>
      </c>
      <c r="D459" s="245" t="s">
        <v>1625</v>
      </c>
      <c r="E459" s="236"/>
      <c r="F459" s="139"/>
      <c r="G459" s="14" t="s">
        <v>75</v>
      </c>
      <c r="H459" s="153"/>
      <c r="I459" s="12"/>
    </row>
    <row r="460" spans="1:9" ht="15.75" x14ac:dyDescent="0.25">
      <c r="A460" s="5">
        <v>362</v>
      </c>
      <c r="B460" s="5" t="s">
        <v>67</v>
      </c>
      <c r="C460" s="229" t="s">
        <v>3104</v>
      </c>
      <c r="D460" s="245" t="s">
        <v>1646</v>
      </c>
      <c r="E460" s="236"/>
      <c r="G460" s="14" t="s">
        <v>78</v>
      </c>
    </row>
    <row r="461" spans="1:9" ht="15.75" x14ac:dyDescent="0.25">
      <c r="A461" s="5">
        <v>363</v>
      </c>
      <c r="B461" s="5" t="s">
        <v>75</v>
      </c>
      <c r="C461" s="229" t="s">
        <v>3105</v>
      </c>
      <c r="D461" s="245" t="s">
        <v>1644</v>
      </c>
      <c r="E461" s="236"/>
      <c r="G461" s="14" t="s">
        <v>85</v>
      </c>
    </row>
    <row r="462" spans="1:9" ht="15.75" x14ac:dyDescent="0.25">
      <c r="A462" s="5">
        <v>364</v>
      </c>
      <c r="B462" s="5" t="s">
        <v>78</v>
      </c>
      <c r="C462" s="229" t="s">
        <v>3106</v>
      </c>
      <c r="D462" s="245" t="s">
        <v>1665</v>
      </c>
      <c r="E462" s="236"/>
      <c r="G462" s="14" t="s">
        <v>90</v>
      </c>
    </row>
    <row r="463" spans="1:9" ht="15.75" x14ac:dyDescent="0.25">
      <c r="A463" s="5">
        <v>365</v>
      </c>
      <c r="B463" s="5" t="s">
        <v>85</v>
      </c>
      <c r="C463" s="244" t="s">
        <v>3107</v>
      </c>
      <c r="D463" s="236" t="s">
        <v>1703</v>
      </c>
      <c r="E463" s="236"/>
      <c r="G463" s="14" t="s">
        <v>93</v>
      </c>
    </row>
    <row r="464" spans="1:9" ht="15.75" x14ac:dyDescent="0.25">
      <c r="A464" s="5">
        <v>366</v>
      </c>
      <c r="B464" s="5" t="s">
        <v>90</v>
      </c>
      <c r="C464" s="244" t="s">
        <v>3108</v>
      </c>
      <c r="D464" s="236" t="s">
        <v>1700</v>
      </c>
      <c r="E464" s="236"/>
      <c r="G464" s="14" t="s">
        <v>39</v>
      </c>
    </row>
    <row r="465" spans="1:9" ht="15.75" x14ac:dyDescent="0.25">
      <c r="A465" s="5">
        <v>367</v>
      </c>
      <c r="B465" s="5" t="s">
        <v>93</v>
      </c>
      <c r="C465" s="229" t="s">
        <v>3110</v>
      </c>
      <c r="D465" s="236" t="s">
        <v>2548</v>
      </c>
      <c r="E465" s="236"/>
      <c r="G465" s="14" t="s">
        <v>59</v>
      </c>
    </row>
    <row r="466" spans="1:9" ht="15.75" x14ac:dyDescent="0.25">
      <c r="A466" s="5">
        <v>368</v>
      </c>
      <c r="B466" s="5" t="s">
        <v>39</v>
      </c>
      <c r="C466" s="244" t="s">
        <v>3111</v>
      </c>
      <c r="D466" s="245" t="s">
        <v>2548</v>
      </c>
      <c r="E466" s="236"/>
      <c r="G466" s="14" t="s">
        <v>111</v>
      </c>
    </row>
    <row r="467" spans="1:9" ht="15.75" x14ac:dyDescent="0.25">
      <c r="A467" s="5">
        <v>369</v>
      </c>
      <c r="B467" s="5" t="s">
        <v>59</v>
      </c>
      <c r="C467" s="244" t="s">
        <v>3112</v>
      </c>
      <c r="D467" s="245" t="s">
        <v>2548</v>
      </c>
      <c r="E467" s="236"/>
      <c r="F467" s="139">
        <v>11</v>
      </c>
      <c r="G467" s="14" t="s">
        <v>118</v>
      </c>
    </row>
    <row r="468" spans="1:9" ht="16.5" thickBot="1" x14ac:dyDescent="0.3">
      <c r="A468" s="371"/>
      <c r="B468" s="371"/>
      <c r="C468" s="372"/>
      <c r="D468" s="373"/>
      <c r="E468" s="374"/>
      <c r="G468" s="14" t="s">
        <v>127</v>
      </c>
    </row>
    <row r="469" spans="1:9" ht="16.5" thickBot="1" x14ac:dyDescent="0.3">
      <c r="A469" s="2031" t="s">
        <v>1235</v>
      </c>
      <c r="B469" s="2031"/>
      <c r="C469" s="2032" t="s">
        <v>3113</v>
      </c>
      <c r="D469" s="2032"/>
      <c r="E469" s="2032"/>
      <c r="G469" s="14" t="s">
        <v>129</v>
      </c>
    </row>
    <row r="470" spans="1:9" ht="16.5" thickBot="1" x14ac:dyDescent="0.3">
      <c r="A470" s="281" t="s">
        <v>13</v>
      </c>
      <c r="B470" s="281" t="s">
        <v>1235</v>
      </c>
      <c r="C470" s="281" t="s">
        <v>2854</v>
      </c>
      <c r="D470" s="281"/>
      <c r="E470" s="281" t="s">
        <v>2855</v>
      </c>
      <c r="G470" s="14" t="s">
        <v>132</v>
      </c>
    </row>
    <row r="471" spans="1:9" ht="15.75" x14ac:dyDescent="0.25">
      <c r="A471" s="5">
        <v>370</v>
      </c>
      <c r="B471" s="5" t="s">
        <v>34</v>
      </c>
      <c r="C471" s="300" t="s">
        <v>3078</v>
      </c>
      <c r="D471" s="245" t="s">
        <v>1629</v>
      </c>
      <c r="E471" s="157"/>
      <c r="G471" s="14" t="s">
        <v>137</v>
      </c>
      <c r="H471" s="217"/>
    </row>
    <row r="472" spans="1:9" ht="15.75" x14ac:dyDescent="0.25">
      <c r="A472" s="5">
        <v>371</v>
      </c>
      <c r="B472" s="5" t="s">
        <v>50</v>
      </c>
      <c r="C472" s="234" t="s">
        <v>3114</v>
      </c>
      <c r="D472" s="245" t="s">
        <v>1606</v>
      </c>
      <c r="E472" s="236"/>
      <c r="G472" s="14" t="s">
        <v>139</v>
      </c>
    </row>
    <row r="473" spans="1:9" ht="15.75" x14ac:dyDescent="0.25">
      <c r="A473" s="5">
        <v>372</v>
      </c>
      <c r="B473" s="5" t="s">
        <v>56</v>
      </c>
      <c r="C473" s="229" t="s">
        <v>3115</v>
      </c>
      <c r="D473" s="245" t="s">
        <v>1638</v>
      </c>
      <c r="E473" s="236"/>
      <c r="G473" s="14" t="s">
        <v>147</v>
      </c>
    </row>
    <row r="474" spans="1:9" ht="15.75" x14ac:dyDescent="0.25">
      <c r="A474" s="5">
        <v>373</v>
      </c>
      <c r="B474" s="5" t="s">
        <v>67</v>
      </c>
      <c r="C474" s="229" t="s">
        <v>3116</v>
      </c>
      <c r="D474" s="245" t="s">
        <v>1682</v>
      </c>
      <c r="E474" s="236"/>
      <c r="G474" s="14" t="s">
        <v>149</v>
      </c>
    </row>
    <row r="475" spans="1:9" ht="15.75" x14ac:dyDescent="0.25">
      <c r="A475" s="5">
        <v>374</v>
      </c>
      <c r="B475" s="5" t="s">
        <v>75</v>
      </c>
      <c r="C475" s="229" t="s">
        <v>3117</v>
      </c>
      <c r="D475" s="245" t="s">
        <v>1741</v>
      </c>
      <c r="E475" s="236"/>
      <c r="G475" s="14" t="s">
        <v>159</v>
      </c>
    </row>
    <row r="476" spans="1:9" ht="15.75" x14ac:dyDescent="0.25">
      <c r="A476" s="5">
        <v>375</v>
      </c>
      <c r="B476" s="5" t="s">
        <v>78</v>
      </c>
      <c r="C476" s="229" t="s">
        <v>3118</v>
      </c>
      <c r="D476" s="363" t="s">
        <v>1761</v>
      </c>
      <c r="E476" s="236"/>
      <c r="G476" s="14" t="s">
        <v>105</v>
      </c>
    </row>
    <row r="477" spans="1:9" s="260" customFormat="1" ht="15.75" x14ac:dyDescent="0.25">
      <c r="A477" s="5">
        <v>376</v>
      </c>
      <c r="B477" s="5" t="s">
        <v>85</v>
      </c>
      <c r="C477" s="232" t="s">
        <v>3126</v>
      </c>
      <c r="D477" s="236" t="s">
        <v>1636</v>
      </c>
      <c r="E477" s="243"/>
      <c r="F477" s="139"/>
      <c r="G477" s="14" t="s">
        <v>164</v>
      </c>
      <c r="H477" s="153"/>
      <c r="I477" s="12"/>
    </row>
    <row r="478" spans="1:9" ht="15.75" x14ac:dyDescent="0.25">
      <c r="A478" s="5">
        <v>377</v>
      </c>
      <c r="B478" s="5" t="s">
        <v>90</v>
      </c>
      <c r="C478" s="229" t="s">
        <v>3119</v>
      </c>
      <c r="D478" s="245" t="s">
        <v>1769</v>
      </c>
      <c r="E478" s="236"/>
      <c r="G478" s="14" t="s">
        <v>162</v>
      </c>
    </row>
    <row r="479" spans="1:9" s="260" customFormat="1" ht="15.75" x14ac:dyDescent="0.25">
      <c r="A479" s="5">
        <v>378</v>
      </c>
      <c r="B479" s="5" t="s">
        <v>93</v>
      </c>
      <c r="C479" s="251" t="s">
        <v>3136</v>
      </c>
      <c r="D479" s="250" t="s">
        <v>1750</v>
      </c>
      <c r="E479" s="243"/>
      <c r="F479" s="139"/>
      <c r="G479" s="14" t="s">
        <v>171</v>
      </c>
      <c r="H479" s="153"/>
      <c r="I479" s="12"/>
    </row>
    <row r="480" spans="1:9" ht="15.75" x14ac:dyDescent="0.25">
      <c r="A480" s="5">
        <v>379</v>
      </c>
      <c r="B480" s="5" t="s">
        <v>39</v>
      </c>
      <c r="C480" s="231" t="s">
        <v>3122</v>
      </c>
      <c r="D480" s="236" t="s">
        <v>2548</v>
      </c>
      <c r="E480" s="236"/>
      <c r="G480" s="14" t="s">
        <v>113</v>
      </c>
      <c r="H480" s="179"/>
    </row>
    <row r="481" spans="1:11" s="153" customFormat="1" ht="15.75" x14ac:dyDescent="0.25">
      <c r="A481" s="5">
        <v>380</v>
      </c>
      <c r="B481" s="5" t="s">
        <v>59</v>
      </c>
      <c r="C481" s="396" t="s">
        <v>3052</v>
      </c>
      <c r="D481" s="285" t="s">
        <v>1792</v>
      </c>
      <c r="E481" s="236"/>
      <c r="F481" s="139">
        <v>11</v>
      </c>
      <c r="G481" s="14" t="s">
        <v>75</v>
      </c>
      <c r="I481" s="12"/>
      <c r="J481" s="12"/>
      <c r="K481" s="12"/>
    </row>
    <row r="482" spans="1:11" ht="16.5" thickBot="1" x14ac:dyDescent="0.3">
      <c r="A482" s="105"/>
      <c r="B482" s="105"/>
      <c r="C482" s="206"/>
      <c r="D482" s="112"/>
      <c r="E482" s="112"/>
      <c r="G482" s="14" t="s">
        <v>80</v>
      </c>
    </row>
    <row r="483" spans="1:11" ht="16.5" thickBot="1" x14ac:dyDescent="0.3">
      <c r="A483" s="2031" t="s">
        <v>1235</v>
      </c>
      <c r="B483" s="2031"/>
      <c r="C483" s="2032" t="s">
        <v>4862</v>
      </c>
      <c r="D483" s="2032"/>
      <c r="E483" s="2032"/>
      <c r="G483" s="14" t="s">
        <v>58</v>
      </c>
    </row>
    <row r="484" spans="1:11" ht="16.5" thickBot="1" x14ac:dyDescent="0.3">
      <c r="A484" s="281" t="s">
        <v>13</v>
      </c>
      <c r="B484" s="281" t="s">
        <v>1235</v>
      </c>
      <c r="C484" s="281" t="s">
        <v>2854</v>
      </c>
      <c r="D484" s="281" t="s">
        <v>1236</v>
      </c>
      <c r="E484" s="281" t="s">
        <v>2855</v>
      </c>
      <c r="G484" s="14" t="s">
        <v>70</v>
      </c>
    </row>
    <row r="485" spans="1:11" ht="15.75" x14ac:dyDescent="0.25">
      <c r="A485" s="5">
        <v>381</v>
      </c>
      <c r="B485" s="158" t="s">
        <v>34</v>
      </c>
      <c r="C485" s="300" t="s">
        <v>2997</v>
      </c>
      <c r="D485" s="245" t="s">
        <v>1580</v>
      </c>
      <c r="E485" s="243"/>
      <c r="G485" s="14" t="s">
        <v>38</v>
      </c>
      <c r="H485" s="167"/>
    </row>
    <row r="486" spans="1:11" ht="15.75" x14ac:dyDescent="0.25">
      <c r="A486" s="5">
        <v>382</v>
      </c>
      <c r="B486" s="158" t="s">
        <v>50</v>
      </c>
      <c r="C486" s="229" t="s">
        <v>2998</v>
      </c>
      <c r="D486" s="245" t="s">
        <v>1677</v>
      </c>
      <c r="E486" s="243"/>
      <c r="G486" s="14" t="s">
        <v>192</v>
      </c>
    </row>
    <row r="487" spans="1:11" ht="15.75" x14ac:dyDescent="0.25">
      <c r="A487" s="5">
        <v>383</v>
      </c>
      <c r="B487" s="158" t="s">
        <v>56</v>
      </c>
      <c r="C487" s="229" t="s">
        <v>2999</v>
      </c>
      <c r="D487" s="245" t="s">
        <v>1595</v>
      </c>
      <c r="E487" s="243"/>
      <c r="G487" s="14" t="s">
        <v>169</v>
      </c>
    </row>
    <row r="488" spans="1:11" ht="15.75" x14ac:dyDescent="0.25">
      <c r="A488" s="5">
        <v>384</v>
      </c>
      <c r="B488" s="158" t="s">
        <v>67</v>
      </c>
      <c r="C488" s="229" t="s">
        <v>3000</v>
      </c>
      <c r="D488" s="250" t="s">
        <v>2548</v>
      </c>
      <c r="E488" s="243"/>
      <c r="G488" s="14" t="s">
        <v>195</v>
      </c>
    </row>
    <row r="489" spans="1:11" s="260" customFormat="1" ht="15.75" x14ac:dyDescent="0.25">
      <c r="A489" s="5">
        <v>385</v>
      </c>
      <c r="B489" s="158" t="s">
        <v>75</v>
      </c>
      <c r="C489" s="244" t="s">
        <v>3036</v>
      </c>
      <c r="D489" s="236" t="s">
        <v>2548</v>
      </c>
      <c r="E489" s="236"/>
      <c r="F489" s="139"/>
      <c r="G489" s="14" t="s">
        <v>130</v>
      </c>
      <c r="H489" s="153"/>
      <c r="I489" s="12"/>
    </row>
    <row r="490" spans="1:11" ht="15.75" x14ac:dyDescent="0.25">
      <c r="A490" s="5">
        <v>386</v>
      </c>
      <c r="B490" s="158" t="s">
        <v>78</v>
      </c>
      <c r="C490" s="234" t="s">
        <v>3001</v>
      </c>
      <c r="D490" s="245" t="s">
        <v>2576</v>
      </c>
      <c r="E490" s="243"/>
      <c r="F490" s="139">
        <v>6</v>
      </c>
      <c r="G490" s="14" t="s">
        <v>204</v>
      </c>
    </row>
    <row r="491" spans="1:11" ht="16.5" thickBot="1" x14ac:dyDescent="0.3">
      <c r="A491" s="105"/>
      <c r="B491" s="168"/>
      <c r="C491" s="32"/>
      <c r="D491" s="31"/>
      <c r="E491" s="169"/>
      <c r="G491" s="14" t="s">
        <v>208</v>
      </c>
    </row>
    <row r="492" spans="1:11" ht="16.5" thickBot="1" x14ac:dyDescent="0.3">
      <c r="A492" s="2031" t="s">
        <v>1235</v>
      </c>
      <c r="B492" s="2031"/>
      <c r="C492" s="2032" t="s">
        <v>4861</v>
      </c>
      <c r="D492" s="2032"/>
      <c r="E492" s="2032"/>
      <c r="G492" s="14" t="s">
        <v>213</v>
      </c>
    </row>
    <row r="493" spans="1:11" ht="16.5" thickBot="1" x14ac:dyDescent="0.3">
      <c r="A493" s="281" t="s">
        <v>13</v>
      </c>
      <c r="B493" s="281" t="s">
        <v>1235</v>
      </c>
      <c r="C493" s="281" t="s">
        <v>2854</v>
      </c>
      <c r="D493" s="281" t="s">
        <v>1236</v>
      </c>
      <c r="E493" s="281" t="s">
        <v>2855</v>
      </c>
      <c r="G493" s="14" t="s">
        <v>219</v>
      </c>
    </row>
    <row r="494" spans="1:11" ht="15.75" x14ac:dyDescent="0.25">
      <c r="A494" s="5">
        <v>387</v>
      </c>
      <c r="B494" s="158" t="s">
        <v>34</v>
      </c>
      <c r="C494" s="204" t="s">
        <v>3123</v>
      </c>
      <c r="D494" s="156" t="s">
        <v>1654</v>
      </c>
      <c r="E494" s="155"/>
      <c r="G494" s="14" t="s">
        <v>224</v>
      </c>
    </row>
    <row r="495" spans="1:11" ht="15.75" x14ac:dyDescent="0.25">
      <c r="A495" s="5">
        <v>388</v>
      </c>
      <c r="B495" s="158" t="s">
        <v>50</v>
      </c>
      <c r="C495" s="232" t="s">
        <v>3124</v>
      </c>
      <c r="D495" s="250" t="s">
        <v>1591</v>
      </c>
      <c r="E495" s="243"/>
      <c r="G495" s="14" t="s">
        <v>231</v>
      </c>
    </row>
    <row r="496" spans="1:11" ht="15.75" x14ac:dyDescent="0.25">
      <c r="A496" s="5">
        <v>389</v>
      </c>
      <c r="B496" s="158" t="s">
        <v>56</v>
      </c>
      <c r="C496" s="251" t="s">
        <v>3125</v>
      </c>
      <c r="D496" s="250" t="s">
        <v>1708</v>
      </c>
      <c r="E496" s="243"/>
      <c r="G496" s="14" t="s">
        <v>233</v>
      </c>
    </row>
    <row r="497" spans="1:9" s="260" customFormat="1" ht="15.75" x14ac:dyDescent="0.25">
      <c r="A497" s="5">
        <v>390</v>
      </c>
      <c r="B497" s="158" t="s">
        <v>67</v>
      </c>
      <c r="C497" s="244" t="s">
        <v>3081</v>
      </c>
      <c r="D497" s="236" t="s">
        <v>2805</v>
      </c>
      <c r="E497" s="236"/>
      <c r="F497" s="139"/>
      <c r="G497" s="14" t="s">
        <v>237</v>
      </c>
      <c r="H497" s="177"/>
      <c r="I497" s="12"/>
    </row>
    <row r="498" spans="1:9" ht="15.75" x14ac:dyDescent="0.25">
      <c r="A498" s="5">
        <v>391</v>
      </c>
      <c r="B498" s="158" t="s">
        <v>75</v>
      </c>
      <c r="C498" s="375" t="s">
        <v>3129</v>
      </c>
      <c r="D498" s="376" t="s">
        <v>1779</v>
      </c>
      <c r="E498" s="360"/>
      <c r="G498" s="14" t="s">
        <v>242</v>
      </c>
    </row>
    <row r="499" spans="1:9" ht="15.75" x14ac:dyDescent="0.25">
      <c r="A499" s="5">
        <v>392</v>
      </c>
      <c r="B499" s="158" t="s">
        <v>78</v>
      </c>
      <c r="C499" s="229" t="s">
        <v>3148</v>
      </c>
      <c r="D499" s="250" t="s">
        <v>2547</v>
      </c>
      <c r="E499" s="236"/>
      <c r="G499" s="14" t="s">
        <v>246</v>
      </c>
    </row>
    <row r="500" spans="1:9" ht="15.75" x14ac:dyDescent="0.25">
      <c r="A500" s="5">
        <v>393</v>
      </c>
      <c r="B500" s="158" t="s">
        <v>85</v>
      </c>
      <c r="C500" s="244" t="s">
        <v>3131</v>
      </c>
      <c r="D500" s="250" t="s">
        <v>2548</v>
      </c>
      <c r="E500" s="243"/>
      <c r="G500" s="14" t="s">
        <v>249</v>
      </c>
    </row>
    <row r="501" spans="1:9" s="260" customFormat="1" ht="15.75" x14ac:dyDescent="0.25">
      <c r="A501" s="5">
        <v>394</v>
      </c>
      <c r="B501" s="158" t="s">
        <v>90</v>
      </c>
      <c r="C501" s="229" t="s">
        <v>3072</v>
      </c>
      <c r="D501" s="236" t="s">
        <v>2548</v>
      </c>
      <c r="E501" s="236"/>
      <c r="F501" s="139"/>
      <c r="G501" s="14" t="s">
        <v>254</v>
      </c>
      <c r="H501" s="153"/>
      <c r="I501" s="12"/>
    </row>
    <row r="502" spans="1:9" ht="15.75" x14ac:dyDescent="0.25">
      <c r="A502" s="5">
        <v>395</v>
      </c>
      <c r="B502" s="158" t="s">
        <v>93</v>
      </c>
      <c r="C502" s="232" t="s">
        <v>4798</v>
      </c>
      <c r="D502" s="250" t="s">
        <v>1614</v>
      </c>
      <c r="E502" s="243"/>
      <c r="G502" s="14" t="s">
        <v>258</v>
      </c>
    </row>
    <row r="503" spans="1:9" ht="15.75" x14ac:dyDescent="0.25">
      <c r="A503" s="5">
        <v>396</v>
      </c>
      <c r="B503" s="158" t="s">
        <v>39</v>
      </c>
      <c r="C503" s="251" t="s">
        <v>3132</v>
      </c>
      <c r="D503" s="250" t="s">
        <v>1656</v>
      </c>
      <c r="E503" s="243"/>
      <c r="G503" s="14" t="s">
        <v>265</v>
      </c>
    </row>
    <row r="504" spans="1:9" ht="15.75" x14ac:dyDescent="0.25">
      <c r="A504" s="5">
        <v>397</v>
      </c>
      <c r="B504" s="158" t="s">
        <v>59</v>
      </c>
      <c r="C504" s="251" t="s">
        <v>3133</v>
      </c>
      <c r="D504" s="250" t="s">
        <v>1738</v>
      </c>
      <c r="E504" s="243"/>
      <c r="G504" s="14" t="s">
        <v>271</v>
      </c>
    </row>
    <row r="505" spans="1:9" ht="15.75" x14ac:dyDescent="0.25">
      <c r="A505" s="5">
        <v>398</v>
      </c>
      <c r="B505" s="158" t="s">
        <v>111</v>
      </c>
      <c r="C505" s="244" t="s">
        <v>3134</v>
      </c>
      <c r="D505" s="236" t="s">
        <v>1764</v>
      </c>
      <c r="E505" s="243"/>
      <c r="G505" s="14" t="s">
        <v>273</v>
      </c>
    </row>
    <row r="506" spans="1:9" ht="15.75" x14ac:dyDescent="0.25">
      <c r="A506" s="5">
        <v>399</v>
      </c>
      <c r="B506" s="158" t="s">
        <v>118</v>
      </c>
      <c r="C506" s="251" t="s">
        <v>3135</v>
      </c>
      <c r="D506" s="236" t="s">
        <v>1747</v>
      </c>
      <c r="E506" s="243"/>
      <c r="G506" s="14" t="s">
        <v>276</v>
      </c>
      <c r="H506" s="166" t="s">
        <v>3137</v>
      </c>
    </row>
    <row r="507" spans="1:9" ht="15.75" x14ac:dyDescent="0.25">
      <c r="A507" s="5">
        <v>400</v>
      </c>
      <c r="B507" s="158" t="s">
        <v>127</v>
      </c>
      <c r="C507" s="284" t="s">
        <v>4895</v>
      </c>
      <c r="D507" s="285" t="s">
        <v>2548</v>
      </c>
      <c r="E507" s="236"/>
      <c r="F507" s="139">
        <v>14</v>
      </c>
      <c r="G507" s="14" t="s">
        <v>280</v>
      </c>
    </row>
    <row r="508" spans="1:9" ht="16.5" thickBot="1" x14ac:dyDescent="0.3">
      <c r="A508" s="105"/>
      <c r="B508" s="168"/>
      <c r="C508" s="125"/>
      <c r="D508" s="112"/>
      <c r="E508" s="112"/>
      <c r="G508" s="14" t="s">
        <v>286</v>
      </c>
    </row>
    <row r="509" spans="1:9" ht="16.5" thickBot="1" x14ac:dyDescent="0.3">
      <c r="A509" s="2031" t="s">
        <v>1235</v>
      </c>
      <c r="B509" s="2031"/>
      <c r="C509" s="2032" t="s">
        <v>3138</v>
      </c>
      <c r="D509" s="2032"/>
      <c r="E509" s="2032"/>
      <c r="G509" s="14" t="s">
        <v>291</v>
      </c>
    </row>
    <row r="510" spans="1:9" ht="16.5" thickBot="1" x14ac:dyDescent="0.3">
      <c r="A510" s="281" t="s">
        <v>13</v>
      </c>
      <c r="B510" s="281" t="s">
        <v>1235</v>
      </c>
      <c r="C510" s="281" t="s">
        <v>2854</v>
      </c>
      <c r="D510" s="281"/>
      <c r="E510" s="281" t="s">
        <v>2855</v>
      </c>
      <c r="G510" s="14" t="s">
        <v>297</v>
      </c>
    </row>
    <row r="511" spans="1:9" ht="16.5" thickBot="1" x14ac:dyDescent="0.3">
      <c r="A511" s="105"/>
      <c r="B511" s="168"/>
      <c r="C511" s="125"/>
      <c r="D511" s="112"/>
      <c r="E511" s="112"/>
      <c r="G511" s="14" t="s">
        <v>301</v>
      </c>
    </row>
    <row r="512" spans="1:9" ht="16.5" thickBot="1" x14ac:dyDescent="0.3">
      <c r="A512" s="2031" t="s">
        <v>1235</v>
      </c>
      <c r="B512" s="2031"/>
      <c r="C512" s="2032" t="s">
        <v>3150</v>
      </c>
      <c r="D512" s="2032"/>
      <c r="E512" s="2032"/>
      <c r="G512" s="14" t="s">
        <v>305</v>
      </c>
    </row>
    <row r="513" spans="1:9" ht="16.5" thickBot="1" x14ac:dyDescent="0.3">
      <c r="A513" s="281" t="s">
        <v>13</v>
      </c>
      <c r="B513" s="281" t="s">
        <v>1235</v>
      </c>
      <c r="C513" s="281" t="s">
        <v>2854</v>
      </c>
      <c r="D513" s="281"/>
      <c r="E513" s="281" t="s">
        <v>2855</v>
      </c>
      <c r="G513" s="14" t="s">
        <v>311</v>
      </c>
    </row>
    <row r="514" spans="1:9" ht="15.75" x14ac:dyDescent="0.25">
      <c r="A514" s="5">
        <v>401</v>
      </c>
      <c r="B514" s="5" t="s">
        <v>34</v>
      </c>
      <c r="C514" s="30" t="s">
        <v>3151</v>
      </c>
      <c r="D514" s="156" t="s">
        <v>1632</v>
      </c>
      <c r="E514" s="157"/>
      <c r="G514" s="14" t="s">
        <v>317</v>
      </c>
    </row>
    <row r="515" spans="1:9" s="260" customFormat="1" ht="15.75" x14ac:dyDescent="0.25">
      <c r="A515" s="5">
        <v>402</v>
      </c>
      <c r="B515" s="5" t="s">
        <v>50</v>
      </c>
      <c r="C515" s="232" t="s">
        <v>2973</v>
      </c>
      <c r="D515" s="245" t="s">
        <v>1604</v>
      </c>
      <c r="E515" s="236"/>
      <c r="F515" s="139"/>
      <c r="G515" s="14" t="s">
        <v>324</v>
      </c>
      <c r="H515" s="153"/>
      <c r="I515" s="12"/>
    </row>
    <row r="516" spans="1:9" ht="15.75" x14ac:dyDescent="0.25">
      <c r="A516" s="5">
        <v>403</v>
      </c>
      <c r="B516" s="5" t="s">
        <v>56</v>
      </c>
      <c r="C516" s="231" t="s">
        <v>3152</v>
      </c>
      <c r="D516" s="236" t="s">
        <v>1725</v>
      </c>
      <c r="E516" s="236"/>
      <c r="G516" s="14" t="s">
        <v>327</v>
      </c>
    </row>
    <row r="517" spans="1:9" ht="15.75" x14ac:dyDescent="0.25">
      <c r="A517" s="5">
        <v>404</v>
      </c>
      <c r="B517" s="5" t="s">
        <v>67</v>
      </c>
      <c r="C517" s="234" t="s">
        <v>3154</v>
      </c>
      <c r="D517" s="245" t="s">
        <v>1757</v>
      </c>
      <c r="E517" s="236"/>
      <c r="G517" s="14" t="s">
        <v>331</v>
      </c>
    </row>
    <row r="518" spans="1:9" ht="15.75" x14ac:dyDescent="0.25">
      <c r="A518" s="5">
        <v>405</v>
      </c>
      <c r="B518" s="5" t="s">
        <v>75</v>
      </c>
      <c r="C518" s="234" t="s">
        <v>3155</v>
      </c>
      <c r="D518" s="245" t="s">
        <v>1760</v>
      </c>
      <c r="E518" s="236"/>
      <c r="G518" s="14" t="s">
        <v>333</v>
      </c>
    </row>
    <row r="519" spans="1:9" ht="15.75" x14ac:dyDescent="0.25">
      <c r="A519" s="5">
        <v>406</v>
      </c>
      <c r="B519" s="5" t="s">
        <v>78</v>
      </c>
      <c r="C519" s="229" t="s">
        <v>3156</v>
      </c>
      <c r="D519" s="245" t="s">
        <v>2548</v>
      </c>
      <c r="E519" s="236"/>
      <c r="G519" s="14" t="s">
        <v>339</v>
      </c>
    </row>
    <row r="520" spans="1:9" x14ac:dyDescent="0.25">
      <c r="A520" s="5">
        <v>407</v>
      </c>
      <c r="B520" s="5" t="s">
        <v>85</v>
      </c>
      <c r="C520" s="229" t="s">
        <v>3157</v>
      </c>
      <c r="D520" s="245" t="s">
        <v>3158</v>
      </c>
      <c r="E520" s="236"/>
      <c r="F520" s="12"/>
      <c r="G520" s="14" t="s">
        <v>34</v>
      </c>
    </row>
    <row r="521" spans="1:9" ht="15.75" x14ac:dyDescent="0.25">
      <c r="A521" s="5">
        <v>408</v>
      </c>
      <c r="B521" s="5" t="s">
        <v>90</v>
      </c>
      <c r="C521" s="234" t="s">
        <v>3159</v>
      </c>
      <c r="D521" s="245" t="s">
        <v>1719</v>
      </c>
      <c r="E521" s="236"/>
      <c r="F521" s="275"/>
      <c r="G521" s="14" t="s">
        <v>50</v>
      </c>
    </row>
    <row r="522" spans="1:9" ht="15.75" x14ac:dyDescent="0.25">
      <c r="A522" s="5">
        <v>409</v>
      </c>
      <c r="B522" s="5" t="s">
        <v>93</v>
      </c>
      <c r="C522" s="234" t="s">
        <v>3160</v>
      </c>
      <c r="D522" s="245" t="s">
        <v>1767</v>
      </c>
      <c r="E522" s="236"/>
      <c r="F522" s="275"/>
      <c r="G522" s="14" t="s">
        <v>56</v>
      </c>
    </row>
    <row r="523" spans="1:9" ht="15.75" x14ac:dyDescent="0.25">
      <c r="A523" s="5">
        <v>410</v>
      </c>
      <c r="B523" s="5" t="s">
        <v>39</v>
      </c>
      <c r="C523" s="234" t="s">
        <v>3161</v>
      </c>
      <c r="D523" s="245" t="s">
        <v>1777</v>
      </c>
      <c r="E523" s="236"/>
      <c r="F523" s="275"/>
      <c r="G523" s="14" t="s">
        <v>67</v>
      </c>
    </row>
    <row r="524" spans="1:9" ht="15.75" x14ac:dyDescent="0.25">
      <c r="A524" s="5">
        <v>411</v>
      </c>
      <c r="B524" s="5" t="s">
        <v>59</v>
      </c>
      <c r="C524" s="229" t="s">
        <v>3162</v>
      </c>
      <c r="D524" s="245" t="s">
        <v>2548</v>
      </c>
      <c r="E524" s="243"/>
      <c r="F524" s="139">
        <v>11</v>
      </c>
      <c r="G524" s="14" t="s">
        <v>75</v>
      </c>
    </row>
    <row r="525" spans="1:9" ht="16.5" thickBot="1" x14ac:dyDescent="0.3">
      <c r="B525" s="111"/>
      <c r="C525" s="35"/>
      <c r="D525" s="112"/>
      <c r="E525" s="112"/>
      <c r="G525" s="14" t="s">
        <v>78</v>
      </c>
    </row>
    <row r="526" spans="1:9" ht="16.5" thickBot="1" x14ac:dyDescent="0.3">
      <c r="A526" s="2031" t="s">
        <v>1235</v>
      </c>
      <c r="B526" s="2031"/>
      <c r="C526" s="2032" t="s">
        <v>4856</v>
      </c>
      <c r="D526" s="2032"/>
      <c r="E526" s="2032"/>
      <c r="G526" s="14" t="s">
        <v>85</v>
      </c>
    </row>
    <row r="527" spans="1:9" ht="16.5" thickBot="1" x14ac:dyDescent="0.3">
      <c r="A527" s="281" t="s">
        <v>13</v>
      </c>
      <c r="B527" s="281" t="s">
        <v>1235</v>
      </c>
      <c r="C527" s="281" t="s">
        <v>2854</v>
      </c>
      <c r="D527" s="281" t="s">
        <v>1236</v>
      </c>
      <c r="E527" s="281" t="s">
        <v>2855</v>
      </c>
      <c r="G527" s="14" t="s">
        <v>90</v>
      </c>
    </row>
    <row r="528" spans="1:9" s="259" customFormat="1" ht="15.75" x14ac:dyDescent="0.25">
      <c r="A528" s="5">
        <v>412</v>
      </c>
      <c r="B528" s="5" t="s">
        <v>34</v>
      </c>
      <c r="C528" s="204" t="s">
        <v>287</v>
      </c>
      <c r="D528" s="156" t="s">
        <v>1620</v>
      </c>
      <c r="E528" s="157"/>
      <c r="F528" s="139"/>
      <c r="G528" s="14" t="s">
        <v>93</v>
      </c>
      <c r="H528" s="153"/>
      <c r="I528" s="12"/>
    </row>
    <row r="529" spans="1:7" ht="15.75" x14ac:dyDescent="0.25">
      <c r="A529" s="5">
        <v>413</v>
      </c>
      <c r="B529" s="5" t="s">
        <v>50</v>
      </c>
      <c r="C529" s="229" t="s">
        <v>3141</v>
      </c>
      <c r="D529" s="250" t="s">
        <v>1740</v>
      </c>
      <c r="E529" s="236"/>
      <c r="G529" s="14" t="s">
        <v>39</v>
      </c>
    </row>
    <row r="530" spans="1:7" ht="15.75" x14ac:dyDescent="0.25">
      <c r="A530" s="5">
        <v>414</v>
      </c>
      <c r="B530" s="5" t="s">
        <v>56</v>
      </c>
      <c r="C530" s="212" t="s">
        <v>3146</v>
      </c>
      <c r="D530" s="218" t="s">
        <v>1765</v>
      </c>
      <c r="E530" s="236"/>
      <c r="G530" s="14" t="s">
        <v>59</v>
      </c>
    </row>
    <row r="531" spans="1:7" ht="15.75" x14ac:dyDescent="0.25">
      <c r="A531" s="5">
        <v>415</v>
      </c>
      <c r="B531" s="5" t="s">
        <v>67</v>
      </c>
      <c r="C531" s="244" t="s">
        <v>3120</v>
      </c>
      <c r="D531" s="245" t="s">
        <v>1770</v>
      </c>
      <c r="E531" s="236"/>
      <c r="G531" s="14" t="s">
        <v>111</v>
      </c>
    </row>
    <row r="532" spans="1:7" ht="15.75" x14ac:dyDescent="0.25">
      <c r="A532" s="5">
        <v>416</v>
      </c>
      <c r="B532" s="5" t="s">
        <v>75</v>
      </c>
      <c r="C532" s="244" t="s">
        <v>3128</v>
      </c>
      <c r="D532" s="250" t="s">
        <v>1778</v>
      </c>
      <c r="E532" s="243"/>
      <c r="G532" s="14" t="s">
        <v>118</v>
      </c>
    </row>
    <row r="533" spans="1:7" ht="15.75" x14ac:dyDescent="0.25">
      <c r="A533" s="5">
        <v>417</v>
      </c>
      <c r="B533" s="5" t="s">
        <v>78</v>
      </c>
      <c r="C533" s="251" t="s">
        <v>3127</v>
      </c>
      <c r="D533" s="250" t="s">
        <v>1711</v>
      </c>
      <c r="E533" s="243"/>
      <c r="G533" s="14" t="s">
        <v>127</v>
      </c>
    </row>
    <row r="534" spans="1:7" ht="15.75" x14ac:dyDescent="0.25">
      <c r="A534" s="5">
        <v>418</v>
      </c>
      <c r="B534" s="5" t="s">
        <v>85</v>
      </c>
      <c r="C534" s="244" t="s">
        <v>3147</v>
      </c>
      <c r="D534" s="250" t="s">
        <v>1771</v>
      </c>
      <c r="E534" s="236"/>
      <c r="G534" s="14" t="s">
        <v>129</v>
      </c>
    </row>
    <row r="535" spans="1:7" ht="15.75" x14ac:dyDescent="0.25">
      <c r="A535" s="5">
        <v>419</v>
      </c>
      <c r="B535" s="5" t="s">
        <v>90</v>
      </c>
      <c r="C535" s="244" t="s">
        <v>3130</v>
      </c>
      <c r="D535" s="250" t="s">
        <v>2548</v>
      </c>
      <c r="E535" s="243"/>
      <c r="G535" s="14" t="s">
        <v>132</v>
      </c>
    </row>
    <row r="536" spans="1:7" ht="15" customHeight="1" x14ac:dyDescent="0.25">
      <c r="A536" s="5">
        <v>420</v>
      </c>
      <c r="B536" s="5" t="s">
        <v>93</v>
      </c>
      <c r="C536" s="234" t="s">
        <v>2952</v>
      </c>
      <c r="D536" s="245" t="s">
        <v>2548</v>
      </c>
      <c r="E536" s="243"/>
      <c r="G536" s="14" t="s">
        <v>137</v>
      </c>
    </row>
    <row r="537" spans="1:7" ht="15.75" x14ac:dyDescent="0.25">
      <c r="A537" s="5">
        <v>421</v>
      </c>
      <c r="B537" s="5" t="s">
        <v>39</v>
      </c>
      <c r="C537" s="244" t="s">
        <v>3073</v>
      </c>
      <c r="D537" s="236" t="s">
        <v>2548</v>
      </c>
      <c r="E537" s="236"/>
      <c r="F537" s="139">
        <v>10</v>
      </c>
      <c r="G537" s="14" t="s">
        <v>139</v>
      </c>
    </row>
    <row r="538" spans="1:7" ht="16.5" thickBot="1" x14ac:dyDescent="0.3">
      <c r="A538" s="105"/>
      <c r="B538" s="105"/>
      <c r="C538" s="125"/>
      <c r="D538" s="112"/>
      <c r="E538" s="112"/>
      <c r="G538" s="14" t="s">
        <v>147</v>
      </c>
    </row>
    <row r="539" spans="1:7" ht="16.5" thickBot="1" x14ac:dyDescent="0.3">
      <c r="A539" s="2031" t="s">
        <v>1235</v>
      </c>
      <c r="B539" s="2031"/>
      <c r="C539" s="2032" t="s">
        <v>4919</v>
      </c>
      <c r="D539" s="2032"/>
      <c r="E539" s="2032"/>
      <c r="G539" s="14" t="s">
        <v>149</v>
      </c>
    </row>
    <row r="540" spans="1:7" ht="16.5" thickBot="1" x14ac:dyDescent="0.3">
      <c r="A540" s="281" t="s">
        <v>13</v>
      </c>
      <c r="B540" s="281" t="s">
        <v>1235</v>
      </c>
      <c r="C540" s="281" t="s">
        <v>2854</v>
      </c>
      <c r="D540" s="281" t="s">
        <v>1236</v>
      </c>
      <c r="E540" s="281" t="s">
        <v>2855</v>
      </c>
      <c r="F540" s="279"/>
      <c r="G540" s="14" t="s">
        <v>159</v>
      </c>
    </row>
    <row r="541" spans="1:7" ht="15.75" x14ac:dyDescent="0.25">
      <c r="A541" s="5">
        <v>422</v>
      </c>
      <c r="B541" s="5" t="s">
        <v>34</v>
      </c>
      <c r="C541" s="165" t="s">
        <v>2986</v>
      </c>
      <c r="D541" s="377" t="s">
        <v>1640</v>
      </c>
      <c r="E541" s="157"/>
      <c r="F541" s="279"/>
      <c r="G541" s="14" t="s">
        <v>105</v>
      </c>
    </row>
    <row r="542" spans="1:7" ht="15.75" x14ac:dyDescent="0.25">
      <c r="A542" s="5">
        <v>423</v>
      </c>
      <c r="B542" s="5" t="s">
        <v>50</v>
      </c>
      <c r="C542" s="147" t="s">
        <v>2987</v>
      </c>
      <c r="D542" s="218" t="s">
        <v>1602</v>
      </c>
      <c r="E542" s="236"/>
      <c r="F542" s="279"/>
      <c r="G542" s="14" t="s">
        <v>164</v>
      </c>
    </row>
    <row r="543" spans="1:7" ht="15.75" x14ac:dyDescent="0.25">
      <c r="A543" s="5">
        <v>424</v>
      </c>
      <c r="B543" s="5" t="s">
        <v>56</v>
      </c>
      <c r="C543" s="378" t="s">
        <v>2988</v>
      </c>
      <c r="D543" s="264" t="s">
        <v>1626</v>
      </c>
      <c r="E543" s="236"/>
      <c r="F543" s="279"/>
      <c r="G543" s="14" t="s">
        <v>162</v>
      </c>
    </row>
    <row r="544" spans="1:7" ht="15.75" x14ac:dyDescent="0.25">
      <c r="A544" s="5">
        <v>425</v>
      </c>
      <c r="B544" s="5" t="s">
        <v>67</v>
      </c>
      <c r="C544" s="234" t="s">
        <v>2989</v>
      </c>
      <c r="D544" s="250" t="s">
        <v>1673</v>
      </c>
      <c r="E544" s="236"/>
      <c r="F544" s="279"/>
      <c r="G544" s="14" t="s">
        <v>171</v>
      </c>
    </row>
    <row r="545" spans="1:11" s="260" customFormat="1" ht="15.75" x14ac:dyDescent="0.25">
      <c r="A545" s="5">
        <v>426</v>
      </c>
      <c r="B545" s="5" t="s">
        <v>75</v>
      </c>
      <c r="C545" s="229" t="s">
        <v>3109</v>
      </c>
      <c r="D545" s="236" t="s">
        <v>1734</v>
      </c>
      <c r="E545" s="236"/>
      <c r="F545" s="139"/>
      <c r="G545" s="14" t="s">
        <v>113</v>
      </c>
      <c r="H545" s="153"/>
      <c r="I545" s="12"/>
    </row>
    <row r="546" spans="1:11" ht="15.75" x14ac:dyDescent="0.25">
      <c r="A546" s="5">
        <v>427</v>
      </c>
      <c r="B546" s="5" t="s">
        <v>78</v>
      </c>
      <c r="C546" s="229" t="s">
        <v>2990</v>
      </c>
      <c r="D546" s="250" t="s">
        <v>1726</v>
      </c>
      <c r="E546" s="236"/>
      <c r="F546" s="279"/>
      <c r="G546" s="14" t="s">
        <v>134</v>
      </c>
    </row>
    <row r="547" spans="1:11" ht="15.75" x14ac:dyDescent="0.25">
      <c r="A547" s="5">
        <v>428</v>
      </c>
      <c r="B547" s="5" t="s">
        <v>85</v>
      </c>
      <c r="C547" s="229" t="s">
        <v>2991</v>
      </c>
      <c r="D547" s="245" t="s">
        <v>1722</v>
      </c>
      <c r="E547" s="243"/>
      <c r="F547" s="279"/>
      <c r="G547" s="14" t="s">
        <v>80</v>
      </c>
    </row>
    <row r="548" spans="1:11" s="260" customFormat="1" ht="15.75" x14ac:dyDescent="0.25">
      <c r="A548" s="5">
        <v>429</v>
      </c>
      <c r="B548" s="5" t="s">
        <v>90</v>
      </c>
      <c r="C548" s="244" t="s">
        <v>3143</v>
      </c>
      <c r="D548" s="236" t="s">
        <v>1756</v>
      </c>
      <c r="E548" s="236"/>
      <c r="F548" s="139"/>
      <c r="G548" s="14" t="s">
        <v>58</v>
      </c>
      <c r="H548" s="153"/>
      <c r="I548" s="12"/>
    </row>
    <row r="549" spans="1:11" ht="15.75" x14ac:dyDescent="0.25">
      <c r="A549" s="5">
        <v>430</v>
      </c>
      <c r="B549" s="5" t="s">
        <v>93</v>
      </c>
      <c r="C549" s="229" t="s">
        <v>2992</v>
      </c>
      <c r="D549" s="250" t="s">
        <v>2993</v>
      </c>
      <c r="E549" s="243"/>
      <c r="F549" s="279"/>
      <c r="G549" s="14" t="s">
        <v>70</v>
      </c>
    </row>
    <row r="550" spans="1:11" ht="15.75" x14ac:dyDescent="0.25">
      <c r="A550" s="5">
        <v>431</v>
      </c>
      <c r="B550" s="5" t="s">
        <v>39</v>
      </c>
      <c r="C550" s="229" t="s">
        <v>2994</v>
      </c>
      <c r="D550" s="379" t="s">
        <v>1759</v>
      </c>
      <c r="E550" s="243"/>
      <c r="F550" s="279"/>
      <c r="G550" s="14" t="s">
        <v>38</v>
      </c>
    </row>
    <row r="551" spans="1:11" ht="15.75" x14ac:dyDescent="0.25">
      <c r="A551" s="5">
        <v>432</v>
      </c>
      <c r="B551" s="5" t="s">
        <v>59</v>
      </c>
      <c r="C551" s="229" t="s">
        <v>2995</v>
      </c>
      <c r="D551" s="236" t="s">
        <v>2547</v>
      </c>
      <c r="E551" s="243"/>
      <c r="F551" s="279"/>
      <c r="G551" s="14" t="s">
        <v>192</v>
      </c>
    </row>
    <row r="552" spans="1:11" ht="15.75" x14ac:dyDescent="0.25">
      <c r="A552" s="5">
        <v>433</v>
      </c>
      <c r="B552" s="5" t="s">
        <v>111</v>
      </c>
      <c r="C552" s="244" t="s">
        <v>2996</v>
      </c>
      <c r="D552" s="236" t="s">
        <v>2548</v>
      </c>
      <c r="E552" s="243"/>
      <c r="F552" s="279"/>
      <c r="G552" s="14" t="s">
        <v>169</v>
      </c>
    </row>
    <row r="553" spans="1:11" ht="15.75" x14ac:dyDescent="0.25">
      <c r="A553" s="5">
        <v>434</v>
      </c>
      <c r="B553" s="5" t="s">
        <v>118</v>
      </c>
      <c r="C553" s="229" t="s">
        <v>4549</v>
      </c>
      <c r="D553" s="379" t="s">
        <v>2548</v>
      </c>
      <c r="E553" s="243"/>
      <c r="G553" s="14" t="s">
        <v>195</v>
      </c>
      <c r="H553" s="166"/>
    </row>
    <row r="554" spans="1:11" s="260" customFormat="1" ht="15.75" x14ac:dyDescent="0.25">
      <c r="A554" s="5">
        <v>435</v>
      </c>
      <c r="B554" s="5" t="s">
        <v>127</v>
      </c>
      <c r="C554" s="251" t="s">
        <v>3149</v>
      </c>
      <c r="D554" s="236" t="s">
        <v>2548</v>
      </c>
      <c r="E554" s="236"/>
      <c r="F554" s="139">
        <v>14</v>
      </c>
      <c r="G554" s="14" t="s">
        <v>130</v>
      </c>
      <c r="H554" s="153"/>
      <c r="I554" s="12"/>
    </row>
    <row r="555" spans="1:11" ht="16.5" thickBot="1" x14ac:dyDescent="0.3">
      <c r="A555" s="112"/>
      <c r="B555" s="111"/>
      <c r="C555" s="148"/>
      <c r="D555" s="214"/>
      <c r="E555" s="214"/>
      <c r="G555" s="14" t="s">
        <v>204</v>
      </c>
    </row>
    <row r="556" spans="1:11" ht="15.75" thickBot="1" x14ac:dyDescent="0.3">
      <c r="A556" s="2031" t="s">
        <v>1235</v>
      </c>
      <c r="B556" s="2031"/>
      <c r="C556" s="2032" t="s">
        <v>4920</v>
      </c>
      <c r="D556" s="2032"/>
      <c r="E556" s="2032"/>
      <c r="F556" s="12"/>
      <c r="G556" s="14" t="s">
        <v>208</v>
      </c>
    </row>
    <row r="557" spans="1:11" ht="16.5" thickBot="1" x14ac:dyDescent="0.3">
      <c r="A557" s="281" t="s">
        <v>13</v>
      </c>
      <c r="B557" s="281" t="s">
        <v>1235</v>
      </c>
      <c r="C557" s="281" t="s">
        <v>2854</v>
      </c>
      <c r="D557" s="281" t="s">
        <v>4</v>
      </c>
      <c r="E557" s="281" t="s">
        <v>2855</v>
      </c>
      <c r="G557" s="14" t="s">
        <v>213</v>
      </c>
    </row>
    <row r="558" spans="1:11" ht="15.75" x14ac:dyDescent="0.25">
      <c r="A558" s="5">
        <v>436</v>
      </c>
      <c r="B558" s="158" t="s">
        <v>34</v>
      </c>
      <c r="C558" s="30" t="s">
        <v>2928</v>
      </c>
      <c r="D558" s="156" t="s">
        <v>1657</v>
      </c>
      <c r="E558" s="155"/>
      <c r="G558" s="14" t="s">
        <v>219</v>
      </c>
    </row>
    <row r="559" spans="1:11" ht="15.75" x14ac:dyDescent="0.25">
      <c r="A559" s="5">
        <v>437</v>
      </c>
      <c r="B559" s="158" t="s">
        <v>50</v>
      </c>
      <c r="C559" s="232" t="s">
        <v>2929</v>
      </c>
      <c r="D559" s="255" t="s">
        <v>1618</v>
      </c>
      <c r="E559" s="243"/>
      <c r="G559" s="14" t="s">
        <v>224</v>
      </c>
    </row>
    <row r="560" spans="1:11" s="153" customFormat="1" ht="15.75" x14ac:dyDescent="0.25">
      <c r="A560" s="5">
        <v>438</v>
      </c>
      <c r="B560" s="158" t="s">
        <v>56</v>
      </c>
      <c r="C560" s="254" t="s">
        <v>2930</v>
      </c>
      <c r="D560" s="253" t="s">
        <v>1717</v>
      </c>
      <c r="E560" s="243"/>
      <c r="F560" s="139"/>
      <c r="G560" s="14" t="s">
        <v>231</v>
      </c>
      <c r="I560" s="12"/>
      <c r="J560" s="12"/>
      <c r="K560" s="12"/>
    </row>
    <row r="561" spans="1:11" s="153" customFormat="1" ht="15.75" x14ac:dyDescent="0.25">
      <c r="A561" s="5">
        <v>439</v>
      </c>
      <c r="B561" s="158" t="s">
        <v>67</v>
      </c>
      <c r="C561" s="252" t="s">
        <v>2931</v>
      </c>
      <c r="D561" s="255" t="s">
        <v>2547</v>
      </c>
      <c r="E561" s="243"/>
      <c r="F561" s="139"/>
      <c r="G561" s="14" t="s">
        <v>233</v>
      </c>
      <c r="I561" s="12"/>
      <c r="J561" s="12"/>
      <c r="K561" s="12"/>
    </row>
    <row r="562" spans="1:11" s="153" customFormat="1" ht="15.75" x14ac:dyDescent="0.25">
      <c r="A562" s="5">
        <v>440</v>
      </c>
      <c r="B562" s="158" t="s">
        <v>75</v>
      </c>
      <c r="C562" s="252" t="s">
        <v>2932</v>
      </c>
      <c r="D562" s="253" t="s">
        <v>2548</v>
      </c>
      <c r="E562" s="243"/>
      <c r="F562" s="139"/>
      <c r="G562" s="14" t="s">
        <v>237</v>
      </c>
      <c r="I562" s="12"/>
      <c r="J562" s="12"/>
      <c r="K562" s="12"/>
    </row>
    <row r="563" spans="1:11" s="153" customFormat="1" ht="15.75" x14ac:dyDescent="0.25">
      <c r="A563" s="5">
        <v>441</v>
      </c>
      <c r="B563" s="158" t="s">
        <v>78</v>
      </c>
      <c r="C563" s="254" t="s">
        <v>2933</v>
      </c>
      <c r="D563" s="253" t="s">
        <v>1739</v>
      </c>
      <c r="E563" s="243"/>
      <c r="F563" s="139"/>
      <c r="G563" s="14" t="s">
        <v>242</v>
      </c>
      <c r="I563" s="12"/>
      <c r="J563" s="12"/>
      <c r="K563" s="12"/>
    </row>
    <row r="564" spans="1:11" s="153" customFormat="1" ht="15.75" x14ac:dyDescent="0.25">
      <c r="A564" s="5">
        <v>442</v>
      </c>
      <c r="B564" s="158" t="s">
        <v>85</v>
      </c>
      <c r="C564" s="252" t="s">
        <v>2934</v>
      </c>
      <c r="D564" s="255" t="s">
        <v>1642</v>
      </c>
      <c r="E564" s="243"/>
      <c r="F564" s="139"/>
      <c r="G564" s="14" t="s">
        <v>246</v>
      </c>
      <c r="I564" s="12"/>
      <c r="J564" s="12"/>
      <c r="K564" s="12"/>
    </row>
    <row r="565" spans="1:11" s="153" customFormat="1" ht="15.75" x14ac:dyDescent="0.25">
      <c r="A565" s="5">
        <v>443</v>
      </c>
      <c r="B565" s="158" t="s">
        <v>90</v>
      </c>
      <c r="C565" s="380" t="s">
        <v>2935</v>
      </c>
      <c r="D565" s="253" t="s">
        <v>1742</v>
      </c>
      <c r="E565" s="243"/>
      <c r="F565" s="139"/>
      <c r="G565" s="14" t="s">
        <v>249</v>
      </c>
      <c r="I565" s="12"/>
      <c r="J565" s="12"/>
      <c r="K565" s="12"/>
    </row>
    <row r="566" spans="1:11" s="153" customFormat="1" ht="15.75" x14ac:dyDescent="0.25">
      <c r="A566" s="5">
        <v>444</v>
      </c>
      <c r="B566" s="158" t="s">
        <v>93</v>
      </c>
      <c r="C566" s="380" t="s">
        <v>2936</v>
      </c>
      <c r="D566" s="253" t="s">
        <v>1724</v>
      </c>
      <c r="E566" s="243"/>
      <c r="F566" s="139"/>
      <c r="G566" s="14" t="s">
        <v>254</v>
      </c>
      <c r="I566" s="12"/>
      <c r="J566" s="12"/>
      <c r="K566" s="12"/>
    </row>
    <row r="567" spans="1:11" s="153" customFormat="1" ht="15.75" x14ac:dyDescent="0.25">
      <c r="A567" s="5">
        <v>445</v>
      </c>
      <c r="B567" s="158" t="s">
        <v>39</v>
      </c>
      <c r="C567" s="252" t="s">
        <v>2937</v>
      </c>
      <c r="D567" s="255" t="s">
        <v>1749</v>
      </c>
      <c r="E567" s="243"/>
      <c r="F567" s="139"/>
      <c r="G567" s="14" t="s">
        <v>258</v>
      </c>
      <c r="I567" s="12"/>
      <c r="J567" s="12"/>
      <c r="K567" s="12"/>
    </row>
    <row r="568" spans="1:11" s="153" customFormat="1" ht="15.75" x14ac:dyDescent="0.25">
      <c r="A568" s="5">
        <v>446</v>
      </c>
      <c r="B568" s="158" t="s">
        <v>59</v>
      </c>
      <c r="C568" s="254" t="s">
        <v>2938</v>
      </c>
      <c r="D568" s="255" t="s">
        <v>1784</v>
      </c>
      <c r="E568" s="243"/>
      <c r="F568" s="139"/>
      <c r="G568" s="14" t="s">
        <v>265</v>
      </c>
      <c r="I568" s="12"/>
      <c r="J568" s="12"/>
      <c r="K568" s="12"/>
    </row>
    <row r="569" spans="1:11" s="153" customFormat="1" ht="15.75" x14ac:dyDescent="0.25">
      <c r="A569" s="5">
        <v>447</v>
      </c>
      <c r="B569" s="158" t="s">
        <v>111</v>
      </c>
      <c r="C569" s="252" t="s">
        <v>2939</v>
      </c>
      <c r="D569" s="255" t="s">
        <v>2548</v>
      </c>
      <c r="E569" s="243"/>
      <c r="F569" s="139"/>
      <c r="G569" s="14" t="s">
        <v>271</v>
      </c>
      <c r="I569" s="12"/>
      <c r="J569" s="12"/>
      <c r="K569" s="12"/>
    </row>
    <row r="570" spans="1:11" s="153" customFormat="1" ht="15.75" x14ac:dyDescent="0.25">
      <c r="A570" s="5">
        <v>448</v>
      </c>
      <c r="B570" s="158" t="s">
        <v>118</v>
      </c>
      <c r="C570" s="362" t="s">
        <v>2940</v>
      </c>
      <c r="D570" s="255" t="s">
        <v>2548</v>
      </c>
      <c r="E570" s="243"/>
      <c r="F570" s="139"/>
      <c r="G570" s="14" t="s">
        <v>273</v>
      </c>
      <c r="I570" s="12"/>
      <c r="J570" s="12"/>
      <c r="K570" s="12"/>
    </row>
    <row r="571" spans="1:11" s="153" customFormat="1" ht="15.75" x14ac:dyDescent="0.25">
      <c r="A571" s="5">
        <v>449</v>
      </c>
      <c r="B571" s="158" t="s">
        <v>127</v>
      </c>
      <c r="C571" s="252" t="s">
        <v>2941</v>
      </c>
      <c r="D571" s="255" t="s">
        <v>2548</v>
      </c>
      <c r="E571" s="243"/>
      <c r="F571" s="139"/>
      <c r="G571" s="14" t="s">
        <v>276</v>
      </c>
      <c r="I571" s="12"/>
      <c r="J571" s="12"/>
      <c r="K571" s="12"/>
    </row>
    <row r="572" spans="1:11" s="153" customFormat="1" ht="15.75" x14ac:dyDescent="0.25">
      <c r="A572" s="5">
        <v>450</v>
      </c>
      <c r="B572" s="158" t="s">
        <v>129</v>
      </c>
      <c r="C572" s="229" t="s">
        <v>2942</v>
      </c>
      <c r="D572" s="236" t="s">
        <v>1791</v>
      </c>
      <c r="E572" s="243"/>
      <c r="F572" s="139">
        <v>15</v>
      </c>
      <c r="G572" s="14" t="s">
        <v>280</v>
      </c>
      <c r="I572" s="12"/>
      <c r="J572" s="12"/>
      <c r="K572" s="12"/>
    </row>
    <row r="573" spans="1:11" s="153" customFormat="1" ht="16.5" thickBot="1" x14ac:dyDescent="0.3">
      <c r="A573" s="211"/>
      <c r="B573" s="367"/>
      <c r="C573" s="366"/>
      <c r="D573" s="210"/>
      <c r="E573" s="213"/>
      <c r="F573" s="139"/>
      <c r="G573" s="14" t="s">
        <v>286</v>
      </c>
      <c r="I573" s="12"/>
      <c r="J573" s="12"/>
      <c r="K573" s="12"/>
    </row>
    <row r="574" spans="1:11" s="153" customFormat="1" ht="16.5" thickBot="1" x14ac:dyDescent="0.3">
      <c r="A574" s="2031" t="s">
        <v>1235</v>
      </c>
      <c r="B574" s="2031"/>
      <c r="C574" s="2032" t="s">
        <v>4921</v>
      </c>
      <c r="D574" s="2032"/>
      <c r="E574" s="2032"/>
      <c r="F574" s="139"/>
      <c r="G574" s="14" t="s">
        <v>291</v>
      </c>
      <c r="I574" s="12"/>
      <c r="J574" s="12"/>
      <c r="K574" s="12"/>
    </row>
    <row r="575" spans="1:11" s="153" customFormat="1" ht="16.5" thickBot="1" x14ac:dyDescent="0.3">
      <c r="A575" s="281" t="s">
        <v>13</v>
      </c>
      <c r="B575" s="281" t="s">
        <v>1235</v>
      </c>
      <c r="C575" s="281" t="s">
        <v>2854</v>
      </c>
      <c r="D575" s="281" t="s">
        <v>1236</v>
      </c>
      <c r="E575" s="281" t="s">
        <v>2855</v>
      </c>
      <c r="F575" s="139"/>
      <c r="G575" s="14" t="s">
        <v>297</v>
      </c>
      <c r="I575" s="12"/>
      <c r="J575" s="12"/>
      <c r="K575" s="12"/>
    </row>
    <row r="576" spans="1:11" ht="15.75" x14ac:dyDescent="0.25">
      <c r="A576" s="5"/>
      <c r="B576" s="158"/>
      <c r="C576" s="30" t="s">
        <v>1766</v>
      </c>
      <c r="D576" s="381"/>
      <c r="E576" s="155"/>
      <c r="G576" s="14" t="s">
        <v>301</v>
      </c>
    </row>
    <row r="577" spans="1:8" s="153" customFormat="1" ht="15.75" x14ac:dyDescent="0.25">
      <c r="A577" s="5">
        <v>451</v>
      </c>
      <c r="B577" s="117" t="s">
        <v>34</v>
      </c>
      <c r="C577" s="159" t="s">
        <v>3002</v>
      </c>
      <c r="D577" s="377" t="s">
        <v>1661</v>
      </c>
      <c r="E577" s="382"/>
      <c r="F577" s="139"/>
      <c r="G577" s="14" t="s">
        <v>305</v>
      </c>
    </row>
    <row r="578" spans="1:8" s="153" customFormat="1" ht="15.75" x14ac:dyDescent="0.25">
      <c r="A578" s="5">
        <v>452</v>
      </c>
      <c r="B578" s="117" t="s">
        <v>50</v>
      </c>
      <c r="C578" s="317" t="s">
        <v>3003</v>
      </c>
      <c r="D578" s="383" t="s">
        <v>1728</v>
      </c>
      <c r="E578" s="297"/>
      <c r="F578" s="139"/>
      <c r="G578" s="14" t="s">
        <v>311</v>
      </c>
    </row>
    <row r="579" spans="1:8" s="153" customFormat="1" ht="15.75" x14ac:dyDescent="0.25">
      <c r="A579" s="5">
        <v>453</v>
      </c>
      <c r="B579" s="117" t="s">
        <v>56</v>
      </c>
      <c r="C579" s="270" t="s">
        <v>3004</v>
      </c>
      <c r="D579" s="308" t="s">
        <v>1762</v>
      </c>
      <c r="E579" s="297"/>
      <c r="F579" s="139"/>
      <c r="G579" s="14" t="s">
        <v>317</v>
      </c>
    </row>
    <row r="580" spans="1:8" s="153" customFormat="1" ht="15.75" x14ac:dyDescent="0.25">
      <c r="A580" s="5">
        <v>454</v>
      </c>
      <c r="B580" s="117" t="s">
        <v>67</v>
      </c>
      <c r="C580" s="170" t="s">
        <v>3005</v>
      </c>
      <c r="D580" s="171" t="s">
        <v>2281</v>
      </c>
      <c r="E580" s="297"/>
      <c r="F580" s="139"/>
      <c r="G580" s="14" t="s">
        <v>324</v>
      </c>
      <c r="H580" s="166"/>
    </row>
    <row r="581" spans="1:8" s="153" customFormat="1" ht="15.75" x14ac:dyDescent="0.25">
      <c r="A581" s="5">
        <v>455</v>
      </c>
      <c r="B581" s="117" t="s">
        <v>75</v>
      </c>
      <c r="C581" s="270" t="s">
        <v>3006</v>
      </c>
      <c r="D581" s="383" t="s">
        <v>2548</v>
      </c>
      <c r="E581" s="297"/>
      <c r="F581" s="139"/>
      <c r="G581" s="14" t="s">
        <v>327</v>
      </c>
    </row>
    <row r="582" spans="1:8" s="153" customFormat="1" ht="15.75" x14ac:dyDescent="0.25">
      <c r="A582" s="5"/>
      <c r="B582" s="117"/>
      <c r="C582" s="270" t="s">
        <v>1788</v>
      </c>
      <c r="D582" s="383"/>
      <c r="E582" s="297"/>
      <c r="F582" s="139"/>
      <c r="G582" s="14" t="s">
        <v>331</v>
      </c>
    </row>
    <row r="583" spans="1:8" s="153" customFormat="1" ht="15.75" x14ac:dyDescent="0.25">
      <c r="A583" s="5">
        <v>456</v>
      </c>
      <c r="B583" s="117" t="s">
        <v>78</v>
      </c>
      <c r="C583" s="384" t="s">
        <v>4864</v>
      </c>
      <c r="D583" s="267" t="s">
        <v>4847</v>
      </c>
      <c r="E583" s="385"/>
      <c r="F583" s="139"/>
      <c r="G583" s="14" t="s">
        <v>333</v>
      </c>
      <c r="H583" s="28"/>
    </row>
    <row r="584" spans="1:8" s="153" customFormat="1" ht="15.75" x14ac:dyDescent="0.25">
      <c r="A584" s="5">
        <v>457</v>
      </c>
      <c r="B584" s="117" t="s">
        <v>85</v>
      </c>
      <c r="C584" s="270" t="s">
        <v>3007</v>
      </c>
      <c r="D584" s="383" t="s">
        <v>1786</v>
      </c>
      <c r="E584" s="297"/>
      <c r="F584" s="139"/>
      <c r="G584" s="14" t="s">
        <v>339</v>
      </c>
      <c r="H584" s="28"/>
    </row>
    <row r="585" spans="1:8" s="153" customFormat="1" ht="15.75" x14ac:dyDescent="0.25">
      <c r="A585" s="5">
        <v>458</v>
      </c>
      <c r="B585" s="117" t="s">
        <v>90</v>
      </c>
      <c r="C585" s="251" t="s">
        <v>3008</v>
      </c>
      <c r="D585" s="386" t="s">
        <v>2831</v>
      </c>
      <c r="E585" s="297"/>
      <c r="F585" s="139"/>
      <c r="G585" s="304" t="s">
        <v>34</v>
      </c>
      <c r="H585" s="28"/>
    </row>
    <row r="586" spans="1:8" s="153" customFormat="1" ht="15.75" x14ac:dyDescent="0.25">
      <c r="A586" s="5">
        <v>459</v>
      </c>
      <c r="B586" s="117" t="s">
        <v>93</v>
      </c>
      <c r="C586" s="270" t="s">
        <v>3009</v>
      </c>
      <c r="D586" s="383" t="s">
        <v>2548</v>
      </c>
      <c r="E586" s="297"/>
      <c r="F586" s="139"/>
      <c r="G586" s="304" t="s">
        <v>50</v>
      </c>
    </row>
    <row r="587" spans="1:8" s="153" customFormat="1" ht="15.75" x14ac:dyDescent="0.25">
      <c r="A587" s="5">
        <v>460</v>
      </c>
      <c r="B587" s="117" t="s">
        <v>39</v>
      </c>
      <c r="C587" s="270" t="s">
        <v>3010</v>
      </c>
      <c r="D587" s="383" t="s">
        <v>2548</v>
      </c>
      <c r="E587" s="297"/>
      <c r="F587" s="139"/>
      <c r="G587" s="304" t="s">
        <v>56</v>
      </c>
    </row>
    <row r="588" spans="1:8" ht="15.75" x14ac:dyDescent="0.25">
      <c r="A588" s="5">
        <v>461</v>
      </c>
      <c r="B588" s="117" t="s">
        <v>59</v>
      </c>
      <c r="C588" s="387" t="s">
        <v>3011</v>
      </c>
      <c r="D588" s="365" t="s">
        <v>2548</v>
      </c>
      <c r="E588" s="243"/>
      <c r="G588" s="304" t="s">
        <v>67</v>
      </c>
    </row>
    <row r="589" spans="1:8" ht="15.75" x14ac:dyDescent="0.25">
      <c r="A589" s="5">
        <v>462</v>
      </c>
      <c r="B589" s="117" t="s">
        <v>111</v>
      </c>
      <c r="C589" s="364" t="s">
        <v>3012</v>
      </c>
      <c r="D589" s="365" t="s">
        <v>2548</v>
      </c>
      <c r="E589" s="243"/>
      <c r="G589" s="304" t="s">
        <v>75</v>
      </c>
      <c r="H589" s="235" t="s">
        <v>4846</v>
      </c>
    </row>
    <row r="590" spans="1:8" ht="15.75" x14ac:dyDescent="0.25">
      <c r="A590" s="5">
        <v>463</v>
      </c>
      <c r="B590" s="117" t="s">
        <v>118</v>
      </c>
      <c r="C590" s="268" t="s">
        <v>3013</v>
      </c>
      <c r="D590" s="365" t="s">
        <v>2548</v>
      </c>
      <c r="E590" s="243"/>
      <c r="G590" s="304" t="s">
        <v>78</v>
      </c>
      <c r="H590" s="2" t="s">
        <v>4850</v>
      </c>
    </row>
    <row r="591" spans="1:8" ht="15.75" x14ac:dyDescent="0.25">
      <c r="A591" s="5">
        <v>464</v>
      </c>
      <c r="B591" s="117" t="s">
        <v>127</v>
      </c>
      <c r="C591" s="364" t="s">
        <v>3014</v>
      </c>
      <c r="D591" s="365" t="s">
        <v>2548</v>
      </c>
      <c r="E591" s="243"/>
      <c r="G591" s="304" t="s">
        <v>85</v>
      </c>
    </row>
    <row r="592" spans="1:8" ht="15.75" x14ac:dyDescent="0.25">
      <c r="A592" s="5">
        <v>465</v>
      </c>
      <c r="B592" s="117" t="s">
        <v>129</v>
      </c>
      <c r="C592" s="364" t="s">
        <v>3015</v>
      </c>
      <c r="D592" s="365" t="s">
        <v>2548</v>
      </c>
      <c r="E592" s="243"/>
      <c r="G592" s="304" t="s">
        <v>90</v>
      </c>
    </row>
    <row r="593" spans="1:11" ht="15.75" x14ac:dyDescent="0.25">
      <c r="A593" s="5">
        <v>466</v>
      </c>
      <c r="B593" s="117" t="s">
        <v>132</v>
      </c>
      <c r="C593" s="364" t="s">
        <v>3016</v>
      </c>
      <c r="D593" s="365" t="s">
        <v>2548</v>
      </c>
      <c r="E593" s="243"/>
      <c r="G593" s="304" t="s">
        <v>93</v>
      </c>
      <c r="H593" s="257"/>
    </row>
    <row r="594" spans="1:11" ht="15.75" x14ac:dyDescent="0.25">
      <c r="A594" s="5">
        <v>467</v>
      </c>
      <c r="B594" s="117" t="s">
        <v>137</v>
      </c>
      <c r="C594" s="364" t="s">
        <v>4555</v>
      </c>
      <c r="D594" s="365" t="s">
        <v>4553</v>
      </c>
      <c r="E594" s="243"/>
      <c r="G594" s="304" t="s">
        <v>39</v>
      </c>
      <c r="H594" s="262"/>
    </row>
    <row r="595" spans="1:11" ht="15.75" x14ac:dyDescent="0.25">
      <c r="A595" s="5">
        <v>468</v>
      </c>
      <c r="B595" s="117" t="s">
        <v>139</v>
      </c>
      <c r="C595" s="364" t="s">
        <v>4557</v>
      </c>
      <c r="D595" s="365" t="s">
        <v>4553</v>
      </c>
      <c r="E595" s="243"/>
      <c r="G595" s="304" t="s">
        <v>59</v>
      </c>
      <c r="H595" s="262"/>
    </row>
    <row r="596" spans="1:11" ht="15.75" x14ac:dyDescent="0.25">
      <c r="A596" s="5">
        <v>469</v>
      </c>
      <c r="B596" s="117" t="s">
        <v>147</v>
      </c>
      <c r="C596" s="364" t="s">
        <v>4558</v>
      </c>
      <c r="D596" s="365" t="s">
        <v>4553</v>
      </c>
      <c r="E596" s="243"/>
      <c r="G596" s="304" t="s">
        <v>111</v>
      </c>
      <c r="H596" s="262"/>
    </row>
    <row r="597" spans="1:11" ht="15.75" x14ac:dyDescent="0.25">
      <c r="A597" s="5">
        <v>470</v>
      </c>
      <c r="B597" s="117" t="s">
        <v>149</v>
      </c>
      <c r="C597" s="364" t="s">
        <v>4559</v>
      </c>
      <c r="D597" s="365" t="s">
        <v>4553</v>
      </c>
      <c r="E597" s="243"/>
      <c r="G597" s="304" t="s">
        <v>118</v>
      </c>
      <c r="H597" s="262"/>
    </row>
    <row r="598" spans="1:11" ht="15.75" x14ac:dyDescent="0.25">
      <c r="A598" s="5">
        <v>471</v>
      </c>
      <c r="B598" s="117" t="s">
        <v>159</v>
      </c>
      <c r="C598" s="364" t="s">
        <v>4556</v>
      </c>
      <c r="D598" s="365" t="s">
        <v>4553</v>
      </c>
      <c r="E598" s="243"/>
      <c r="G598" s="304" t="s">
        <v>127</v>
      </c>
      <c r="H598" s="262"/>
    </row>
    <row r="599" spans="1:11" ht="15.75" x14ac:dyDescent="0.25">
      <c r="A599" s="5"/>
      <c r="B599" s="158"/>
      <c r="C599" s="364" t="s">
        <v>4917</v>
      </c>
      <c r="D599" s="365"/>
      <c r="E599" s="243"/>
      <c r="G599" s="304" t="s">
        <v>129</v>
      </c>
      <c r="H599" s="262"/>
    </row>
    <row r="600" spans="1:11" ht="15.75" x14ac:dyDescent="0.25">
      <c r="A600" s="5">
        <v>472</v>
      </c>
      <c r="B600" s="158">
        <v>22</v>
      </c>
      <c r="C600" s="364" t="s">
        <v>3017</v>
      </c>
      <c r="D600" s="365" t="s">
        <v>2548</v>
      </c>
      <c r="E600" s="243"/>
      <c r="F600" s="139">
        <v>22</v>
      </c>
      <c r="G600" s="304" t="s">
        <v>132</v>
      </c>
    </row>
    <row r="601" spans="1:11" ht="16.5" thickBot="1" x14ac:dyDescent="0.3">
      <c r="A601" s="105"/>
      <c r="B601" s="168"/>
      <c r="C601" s="262"/>
      <c r="D601" s="261"/>
      <c r="E601" s="169"/>
      <c r="G601" s="304" t="s">
        <v>137</v>
      </c>
    </row>
    <row r="602" spans="1:11" ht="16.5" thickBot="1" x14ac:dyDescent="0.3">
      <c r="A602" s="2031" t="s">
        <v>1235</v>
      </c>
      <c r="B602" s="2031"/>
      <c r="C602" s="2032" t="s">
        <v>4922</v>
      </c>
      <c r="D602" s="2032"/>
      <c r="E602" s="2032"/>
      <c r="G602" s="304" t="s">
        <v>139</v>
      </c>
    </row>
    <row r="603" spans="1:11" ht="16.5" thickBot="1" x14ac:dyDescent="0.3">
      <c r="A603" s="281" t="s">
        <v>13</v>
      </c>
      <c r="B603" s="281" t="s">
        <v>1235</v>
      </c>
      <c r="C603" s="281" t="s">
        <v>2854</v>
      </c>
      <c r="D603" s="281" t="s">
        <v>1236</v>
      </c>
      <c r="E603" s="281" t="s">
        <v>2855</v>
      </c>
      <c r="G603" s="304" t="s">
        <v>147</v>
      </c>
    </row>
    <row r="604" spans="1:11" ht="15.75" x14ac:dyDescent="0.25">
      <c r="A604" s="5">
        <v>473</v>
      </c>
      <c r="B604" s="158" t="s">
        <v>34</v>
      </c>
      <c r="C604" s="172" t="s">
        <v>3018</v>
      </c>
      <c r="D604" s="113" t="s">
        <v>1706</v>
      </c>
      <c r="E604" s="243"/>
      <c r="F604" s="174"/>
      <c r="G604" s="304" t="s">
        <v>149</v>
      </c>
    </row>
    <row r="605" spans="1:11" ht="15.75" x14ac:dyDescent="0.25">
      <c r="A605" s="5">
        <v>474</v>
      </c>
      <c r="B605" s="158" t="s">
        <v>50</v>
      </c>
      <c r="C605" s="364" t="s">
        <v>3023</v>
      </c>
      <c r="D605" s="383" t="s">
        <v>2463</v>
      </c>
      <c r="E605" s="243"/>
      <c r="F605" s="174"/>
      <c r="G605" s="304" t="s">
        <v>159</v>
      </c>
    </row>
    <row r="606" spans="1:11" ht="15.75" x14ac:dyDescent="0.25">
      <c r="A606" s="5">
        <v>475</v>
      </c>
      <c r="B606" s="158" t="s">
        <v>56</v>
      </c>
      <c r="C606" s="387" t="s">
        <v>3019</v>
      </c>
      <c r="D606" s="308" t="s">
        <v>1688</v>
      </c>
      <c r="E606" s="243"/>
      <c r="F606" s="174"/>
      <c r="G606" s="304" t="s">
        <v>105</v>
      </c>
    </row>
    <row r="607" spans="1:11" ht="15.75" x14ac:dyDescent="0.25">
      <c r="A607" s="5">
        <v>476</v>
      </c>
      <c r="B607" s="158" t="s">
        <v>67</v>
      </c>
      <c r="C607" s="364" t="s">
        <v>3020</v>
      </c>
      <c r="D607" s="388" t="s">
        <v>1755</v>
      </c>
      <c r="E607" s="243"/>
      <c r="F607" s="174"/>
      <c r="G607" s="304" t="s">
        <v>164</v>
      </c>
    </row>
    <row r="608" spans="1:11" s="153" customFormat="1" ht="15.75" x14ac:dyDescent="0.25">
      <c r="A608" s="5">
        <v>477</v>
      </c>
      <c r="B608" s="158" t="s">
        <v>75</v>
      </c>
      <c r="C608" s="389" t="s">
        <v>3021</v>
      </c>
      <c r="D608" s="383" t="s">
        <v>1775</v>
      </c>
      <c r="E608" s="243"/>
      <c r="F608" s="174"/>
      <c r="G608" s="304" t="s">
        <v>162</v>
      </c>
      <c r="I608" s="12"/>
      <c r="J608" s="12"/>
      <c r="K608" s="12"/>
    </row>
    <row r="609" spans="1:11" s="153" customFormat="1" ht="15.75" x14ac:dyDescent="0.25">
      <c r="A609" s="5">
        <v>478</v>
      </c>
      <c r="B609" s="158" t="s">
        <v>78</v>
      </c>
      <c r="C609" s="364" t="s">
        <v>3022</v>
      </c>
      <c r="D609" s="383" t="s">
        <v>1784</v>
      </c>
      <c r="E609" s="243"/>
      <c r="F609" s="174">
        <v>6</v>
      </c>
      <c r="G609" s="304" t="s">
        <v>171</v>
      </c>
      <c r="I609" s="12"/>
      <c r="J609" s="12"/>
      <c r="K609" s="12"/>
    </row>
    <row r="610" spans="1:11" s="153" customFormat="1" ht="15.75" x14ac:dyDescent="0.25">
      <c r="A610" s="211"/>
      <c r="B610" s="367"/>
      <c r="C610" s="366"/>
      <c r="D610" s="203"/>
      <c r="E610" s="213"/>
      <c r="F610" s="139"/>
      <c r="G610" s="304" t="s">
        <v>113</v>
      </c>
      <c r="I610" s="12"/>
      <c r="J610" s="12"/>
      <c r="K610" s="12"/>
    </row>
    <row r="611" spans="1:11" s="153" customFormat="1" ht="16.5" thickBot="1" x14ac:dyDescent="0.3">
      <c r="A611" s="105"/>
      <c r="B611" s="168"/>
      <c r="C611" s="32"/>
      <c r="D611" s="31"/>
      <c r="E611" s="169"/>
      <c r="F611" s="139"/>
      <c r="G611" s="304" t="s">
        <v>134</v>
      </c>
      <c r="I611" s="12"/>
      <c r="J611" s="12"/>
      <c r="K611" s="12"/>
    </row>
    <row r="612" spans="1:11" s="153" customFormat="1" ht="16.5" thickBot="1" x14ac:dyDescent="0.3">
      <c r="A612" s="2031" t="s">
        <v>1235</v>
      </c>
      <c r="B612" s="2031"/>
      <c r="C612" s="2032" t="s">
        <v>2943</v>
      </c>
      <c r="D612" s="2032"/>
      <c r="E612" s="2032"/>
      <c r="F612" s="139"/>
      <c r="G612" s="304" t="s">
        <v>80</v>
      </c>
      <c r="I612" s="12"/>
      <c r="J612" s="12"/>
      <c r="K612" s="12"/>
    </row>
    <row r="613" spans="1:11" s="153" customFormat="1" ht="16.5" thickBot="1" x14ac:dyDescent="0.3">
      <c r="A613" s="281" t="s">
        <v>13</v>
      </c>
      <c r="B613" s="281" t="s">
        <v>1235</v>
      </c>
      <c r="C613" s="281" t="s">
        <v>2854</v>
      </c>
      <c r="D613" s="281" t="s">
        <v>1236</v>
      </c>
      <c r="E613" s="281" t="s">
        <v>2855</v>
      </c>
      <c r="F613" s="139"/>
      <c r="G613" s="304" t="s">
        <v>58</v>
      </c>
      <c r="I613" s="12"/>
      <c r="J613" s="12"/>
      <c r="K613" s="12"/>
    </row>
    <row r="614" spans="1:11" s="153" customFormat="1" ht="15.75" x14ac:dyDescent="0.25">
      <c r="A614" s="5">
        <v>479</v>
      </c>
      <c r="B614" s="158" t="s">
        <v>34</v>
      </c>
      <c r="C614" s="159" t="s">
        <v>2944</v>
      </c>
      <c r="D614" s="26" t="s">
        <v>1635</v>
      </c>
      <c r="E614" s="155"/>
      <c r="F614" s="139"/>
      <c r="G614" s="304" t="s">
        <v>70</v>
      </c>
      <c r="I614" s="12"/>
      <c r="J614" s="12"/>
      <c r="K614" s="12"/>
    </row>
    <row r="615" spans="1:11" s="153" customFormat="1" ht="15" customHeight="1" x14ac:dyDescent="0.25">
      <c r="A615" s="5">
        <v>480</v>
      </c>
      <c r="B615" s="158" t="s">
        <v>50</v>
      </c>
      <c r="C615" s="234" t="s">
        <v>2945</v>
      </c>
      <c r="D615" s="245" t="s">
        <v>1611</v>
      </c>
      <c r="E615" s="243"/>
      <c r="F615" s="139"/>
      <c r="G615" s="304" t="s">
        <v>38</v>
      </c>
      <c r="I615" s="12"/>
      <c r="J615" s="12"/>
      <c r="K615" s="12"/>
    </row>
    <row r="616" spans="1:11" s="153" customFormat="1" ht="15" customHeight="1" x14ac:dyDescent="0.25">
      <c r="A616" s="5">
        <v>481</v>
      </c>
      <c r="B616" s="158" t="s">
        <v>56</v>
      </c>
      <c r="C616" s="234" t="s">
        <v>2951</v>
      </c>
      <c r="D616" s="379" t="s">
        <v>1731</v>
      </c>
      <c r="E616" s="243"/>
      <c r="F616" s="139"/>
      <c r="G616" s="304" t="s">
        <v>192</v>
      </c>
      <c r="I616" s="12"/>
      <c r="J616" s="12"/>
      <c r="K616" s="12"/>
    </row>
    <row r="617" spans="1:11" s="153" customFormat="1" ht="15" customHeight="1" x14ac:dyDescent="0.25">
      <c r="A617" s="5">
        <v>482</v>
      </c>
      <c r="B617" s="158" t="s">
        <v>67</v>
      </c>
      <c r="C617" s="229" t="s">
        <v>2946</v>
      </c>
      <c r="D617" s="245" t="s">
        <v>1772</v>
      </c>
      <c r="E617" s="243"/>
      <c r="F617" s="139"/>
      <c r="G617" s="304" t="s">
        <v>169</v>
      </c>
      <c r="I617" s="12"/>
      <c r="J617" s="12"/>
      <c r="K617" s="12"/>
    </row>
    <row r="618" spans="1:11" s="153" customFormat="1" ht="15" customHeight="1" x14ac:dyDescent="0.25">
      <c r="A618" s="5">
        <v>483</v>
      </c>
      <c r="B618" s="158" t="s">
        <v>75</v>
      </c>
      <c r="C618" s="229" t="s">
        <v>2949</v>
      </c>
      <c r="D618" s="245" t="s">
        <v>2548</v>
      </c>
      <c r="E618" s="243"/>
      <c r="F618" s="139"/>
      <c r="G618" s="304" t="s">
        <v>195</v>
      </c>
      <c r="I618" s="12"/>
      <c r="J618" s="12"/>
      <c r="K618" s="12"/>
    </row>
    <row r="619" spans="1:11" s="153" customFormat="1" ht="15" customHeight="1" x14ac:dyDescent="0.25">
      <c r="A619" s="5">
        <v>484</v>
      </c>
      <c r="B619" s="158" t="s">
        <v>78</v>
      </c>
      <c r="C619" s="244" t="s">
        <v>2955</v>
      </c>
      <c r="D619" s="236" t="s">
        <v>2548</v>
      </c>
      <c r="E619" s="243"/>
      <c r="F619" s="139"/>
      <c r="G619" s="304" t="s">
        <v>130</v>
      </c>
      <c r="I619" s="12"/>
      <c r="J619" s="12"/>
      <c r="K619" s="12"/>
    </row>
    <row r="620" spans="1:11" s="153" customFormat="1" ht="15" customHeight="1" x14ac:dyDescent="0.25">
      <c r="A620" s="5">
        <v>485</v>
      </c>
      <c r="B620" s="158" t="s">
        <v>85</v>
      </c>
      <c r="C620" s="229" t="s">
        <v>2954</v>
      </c>
      <c r="D620" s="245" t="s">
        <v>2548</v>
      </c>
      <c r="E620" s="243"/>
      <c r="F620" s="139"/>
      <c r="G620" s="304" t="s">
        <v>204</v>
      </c>
      <c r="I620" s="12"/>
      <c r="J620" s="12"/>
      <c r="K620" s="12"/>
    </row>
    <row r="621" spans="1:11" s="153" customFormat="1" ht="15" customHeight="1" x14ac:dyDescent="0.25">
      <c r="A621" s="5">
        <v>486</v>
      </c>
      <c r="B621" s="158" t="s">
        <v>90</v>
      </c>
      <c r="C621" s="229" t="s">
        <v>4923</v>
      </c>
      <c r="D621" s="245" t="s">
        <v>1743</v>
      </c>
      <c r="E621" s="243"/>
      <c r="F621" s="139"/>
      <c r="G621" s="304" t="s">
        <v>208</v>
      </c>
      <c r="I621" s="12"/>
      <c r="J621" s="12"/>
      <c r="K621" s="12"/>
    </row>
    <row r="622" spans="1:11" s="153" customFormat="1" ht="15" customHeight="1" x14ac:dyDescent="0.25">
      <c r="A622" s="5">
        <v>487</v>
      </c>
      <c r="B622" s="158" t="s">
        <v>93</v>
      </c>
      <c r="C622" s="232" t="s">
        <v>2948</v>
      </c>
      <c r="D622" s="245" t="s">
        <v>1675</v>
      </c>
      <c r="E622" s="243"/>
      <c r="F622" s="139"/>
      <c r="G622" s="304" t="s">
        <v>213</v>
      </c>
      <c r="I622" s="12"/>
      <c r="J622" s="12"/>
      <c r="K622" s="12"/>
    </row>
    <row r="623" spans="1:11" s="153" customFormat="1" ht="15" customHeight="1" x14ac:dyDescent="0.25">
      <c r="A623" s="5">
        <v>488</v>
      </c>
      <c r="B623" s="158" t="s">
        <v>39</v>
      </c>
      <c r="C623" s="234" t="s">
        <v>2947</v>
      </c>
      <c r="D623" s="245" t="s">
        <v>1628</v>
      </c>
      <c r="E623" s="243"/>
      <c r="F623" s="139"/>
      <c r="G623" s="304" t="s">
        <v>219</v>
      </c>
      <c r="I623" s="12"/>
      <c r="J623" s="12"/>
      <c r="K623" s="12"/>
    </row>
    <row r="624" spans="1:11" ht="15" customHeight="1" x14ac:dyDescent="0.25">
      <c r="A624" s="5">
        <v>489</v>
      </c>
      <c r="B624" s="158" t="s">
        <v>59</v>
      </c>
      <c r="C624" s="234" t="s">
        <v>2950</v>
      </c>
      <c r="D624" s="245" t="s">
        <v>1733</v>
      </c>
      <c r="E624" s="243"/>
      <c r="G624" s="304" t="s">
        <v>224</v>
      </c>
    </row>
    <row r="625" spans="1:9" s="260" customFormat="1" ht="15.75" x14ac:dyDescent="0.25">
      <c r="A625" s="5">
        <v>490</v>
      </c>
      <c r="B625" s="158" t="s">
        <v>111</v>
      </c>
      <c r="C625" s="244" t="s">
        <v>3121</v>
      </c>
      <c r="D625" s="245" t="s">
        <v>2548</v>
      </c>
      <c r="E625" s="236"/>
      <c r="F625" s="139"/>
      <c r="G625" s="304" t="s">
        <v>231</v>
      </c>
      <c r="H625" s="153"/>
      <c r="I625" s="12"/>
    </row>
    <row r="626" spans="1:9" ht="15" customHeight="1" x14ac:dyDescent="0.25">
      <c r="A626" s="5">
        <v>491</v>
      </c>
      <c r="B626" s="158" t="s">
        <v>118</v>
      </c>
      <c r="C626" s="234" t="s">
        <v>2953</v>
      </c>
      <c r="D626" s="245" t="s">
        <v>2548</v>
      </c>
      <c r="E626" s="243"/>
      <c r="G626" s="304" t="s">
        <v>233</v>
      </c>
    </row>
    <row r="627" spans="1:9" ht="15" customHeight="1" x14ac:dyDescent="0.25">
      <c r="A627" s="5">
        <v>492</v>
      </c>
      <c r="B627" s="158" t="s">
        <v>127</v>
      </c>
      <c r="C627" s="244" t="s">
        <v>2956</v>
      </c>
      <c r="D627" s="236" t="s">
        <v>1790</v>
      </c>
      <c r="E627" s="390"/>
      <c r="F627" s="139">
        <v>14</v>
      </c>
      <c r="G627" s="304" t="s">
        <v>237</v>
      </c>
    </row>
    <row r="628" spans="1:9" ht="15" customHeight="1" x14ac:dyDescent="0.25">
      <c r="A628" s="211"/>
      <c r="B628" s="367"/>
      <c r="C628" s="368"/>
      <c r="D628" s="210"/>
      <c r="E628" s="391"/>
      <c r="G628" s="304" t="s">
        <v>242</v>
      </c>
    </row>
    <row r="629" spans="1:9" s="153" customFormat="1" ht="15.75" x14ac:dyDescent="0.25">
      <c r="A629" s="105"/>
      <c r="B629" s="29"/>
      <c r="C629" s="125"/>
      <c r="D629" s="31"/>
      <c r="E629" s="169"/>
      <c r="F629" s="139"/>
      <c r="G629" s="304" t="s">
        <v>246</v>
      </c>
    </row>
    <row r="630" spans="1:9" s="153" customFormat="1" ht="15.75" x14ac:dyDescent="0.25">
      <c r="A630" s="185"/>
      <c r="B630" s="185"/>
      <c r="C630" s="32"/>
      <c r="D630" s="31"/>
      <c r="E630" s="186"/>
      <c r="F630" s="139"/>
      <c r="G630" s="14"/>
    </row>
    <row r="631" spans="1:9" s="184" customFormat="1" ht="15.75" x14ac:dyDescent="0.25">
      <c r="A631" s="105"/>
      <c r="B631" s="105"/>
      <c r="C631" s="148"/>
      <c r="D631" s="31"/>
      <c r="E631" s="186"/>
      <c r="F631" s="183"/>
      <c r="G631" s="14"/>
    </row>
    <row r="632" spans="1:9" s="184" customFormat="1" ht="15.75" x14ac:dyDescent="0.25">
      <c r="A632" s="105"/>
      <c r="B632" s="105"/>
      <c r="C632" s="28"/>
      <c r="D632" s="31"/>
      <c r="E632" s="186"/>
      <c r="F632" s="183"/>
      <c r="G632" s="14"/>
    </row>
    <row r="633" spans="1:9" ht="15.75" x14ac:dyDescent="0.25">
      <c r="A633" s="112"/>
      <c r="B633" s="111"/>
      <c r="C633" s="35"/>
      <c r="D633" s="112"/>
      <c r="E633" s="111"/>
    </row>
  </sheetData>
  <mergeCells count="80">
    <mergeCell ref="A35:B35"/>
    <mergeCell ref="C35:E35"/>
    <mergeCell ref="A1:E1"/>
    <mergeCell ref="A3:B3"/>
    <mergeCell ref="C3:E3"/>
    <mergeCell ref="A23:B23"/>
    <mergeCell ref="C23:E23"/>
    <mergeCell ref="A69:B69"/>
    <mergeCell ref="C69:E69"/>
    <mergeCell ref="A78:B78"/>
    <mergeCell ref="C78:E78"/>
    <mergeCell ref="A104:B104"/>
    <mergeCell ref="C104:E104"/>
    <mergeCell ref="A210:B210"/>
    <mergeCell ref="C210:E210"/>
    <mergeCell ref="A114:B114"/>
    <mergeCell ref="C114:E114"/>
    <mergeCell ref="A150:B150"/>
    <mergeCell ref="C150:E150"/>
    <mergeCell ref="A155:B155"/>
    <mergeCell ref="C155:E155"/>
    <mergeCell ref="C164:E164"/>
    <mergeCell ref="A171:B171"/>
    <mergeCell ref="C171:E171"/>
    <mergeCell ref="A198:B198"/>
    <mergeCell ref="C198:E198"/>
    <mergeCell ref="A219:B219"/>
    <mergeCell ref="C219:E219"/>
    <mergeCell ref="A228:B228"/>
    <mergeCell ref="C228:E228"/>
    <mergeCell ref="A267:B267"/>
    <mergeCell ref="C267:E267"/>
    <mergeCell ref="A276:B276"/>
    <mergeCell ref="C276:E276"/>
    <mergeCell ref="A283:B283"/>
    <mergeCell ref="C283:E283"/>
    <mergeCell ref="A316:B316"/>
    <mergeCell ref="C316:E316"/>
    <mergeCell ref="A340:B340"/>
    <mergeCell ref="C340:E340"/>
    <mergeCell ref="A358:B358"/>
    <mergeCell ref="C358:E358"/>
    <mergeCell ref="A364:B364"/>
    <mergeCell ref="C364:E364"/>
    <mergeCell ref="A370:B370"/>
    <mergeCell ref="C370:E370"/>
    <mergeCell ref="A384:B384"/>
    <mergeCell ref="C384:E384"/>
    <mergeCell ref="A398:B398"/>
    <mergeCell ref="C398:E398"/>
    <mergeCell ref="A413:B413"/>
    <mergeCell ref="C413:E413"/>
    <mergeCell ref="A426:B426"/>
    <mergeCell ref="C426:E426"/>
    <mergeCell ref="A440:B440"/>
    <mergeCell ref="C440:E440"/>
    <mergeCell ref="A455:B455"/>
    <mergeCell ref="C455:E455"/>
    <mergeCell ref="A469:B469"/>
    <mergeCell ref="C469:E469"/>
    <mergeCell ref="A483:B483"/>
    <mergeCell ref="C483:E483"/>
    <mergeCell ref="A492:B492"/>
    <mergeCell ref="C492:E492"/>
    <mergeCell ref="A509:B509"/>
    <mergeCell ref="C509:E509"/>
    <mergeCell ref="A512:B512"/>
    <mergeCell ref="C512:E512"/>
    <mergeCell ref="A526:B526"/>
    <mergeCell ref="C526:E526"/>
    <mergeCell ref="A539:B539"/>
    <mergeCell ref="C539:E539"/>
    <mergeCell ref="A556:B556"/>
    <mergeCell ref="C556:E556"/>
    <mergeCell ref="A574:B574"/>
    <mergeCell ref="C574:E574"/>
    <mergeCell ref="A602:B602"/>
    <mergeCell ref="C602:E602"/>
    <mergeCell ref="A612:B612"/>
    <mergeCell ref="C612:E612"/>
  </mergeCells>
  <printOptions horizontalCentered="1"/>
  <pageMargins left="0" right="0" top="0.5" bottom="0.3" header="0.3" footer="0.3"/>
  <pageSetup paperSize="258" scale="85" orientation="portrait" r:id="rId1"/>
  <rowBreaks count="11" manualBreakCount="11">
    <brk id="65" max="8" man="1"/>
    <brk id="130" max="8" man="1"/>
    <brk id="196" max="8" man="1"/>
    <brk id="261" max="8" man="1"/>
    <brk id="326" max="8" man="1"/>
    <brk id="391" max="8" man="1"/>
    <brk id="453" max="8" man="1"/>
    <brk id="519" max="8" man="1"/>
    <brk id="584" max="8" man="1"/>
    <brk id="629" max="8" man="1"/>
    <brk id="634" max="8" man="1"/>
  </rowBreaks>
  <colBreaks count="1" manualBreakCount="1">
    <brk id="5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80"/>
  <sheetViews>
    <sheetView zoomScale="90" zoomScaleNormal="90" workbookViewId="0">
      <selection activeCell="J9" sqref="J9"/>
    </sheetView>
  </sheetViews>
  <sheetFormatPr defaultRowHeight="15" x14ac:dyDescent="0.25"/>
  <cols>
    <col min="1" max="1" width="9.140625" style="45"/>
    <col min="2" max="2" width="40.7109375" style="45" customWidth="1"/>
    <col min="3" max="3" width="10.7109375" style="45" customWidth="1"/>
    <col min="5" max="6" width="10.7109375" style="45" customWidth="1"/>
    <col min="7" max="7" width="9.7109375" style="76" customWidth="1"/>
    <col min="8" max="11" width="9.7109375" style="68" customWidth="1"/>
    <col min="12" max="12" width="10.28515625" style="68" bestFit="1" customWidth="1"/>
    <col min="13" max="14" width="9.140625" style="68"/>
    <col min="15" max="15" width="10.5703125" style="68" customWidth="1"/>
    <col min="16" max="18" width="9.140625" style="45"/>
    <col min="19" max="19" width="9.140625" style="68"/>
    <col min="20" max="16384" width="9.140625" style="45"/>
  </cols>
  <sheetData>
    <row r="2" spans="2:19" ht="18" x14ac:dyDescent="0.25">
      <c r="B2" s="44" t="s">
        <v>4</v>
      </c>
    </row>
    <row r="3" spans="2:19" x14ac:dyDescent="0.25">
      <c r="E3" s="45" t="s">
        <v>2727</v>
      </c>
      <c r="P3" s="45">
        <v>137</v>
      </c>
    </row>
    <row r="4" spans="2:19" s="51" customFormat="1" ht="20.100000000000001" customHeight="1" x14ac:dyDescent="0.25">
      <c r="B4" s="52" t="s">
        <v>2389</v>
      </c>
      <c r="C4" s="98">
        <v>19</v>
      </c>
      <c r="D4" s="67"/>
      <c r="E4" s="63">
        <v>19</v>
      </c>
      <c r="F4" s="63">
        <v>21</v>
      </c>
      <c r="G4" s="77"/>
      <c r="H4" s="69"/>
      <c r="I4" s="69"/>
      <c r="J4" s="69"/>
      <c r="K4" s="69"/>
      <c r="L4" s="69"/>
      <c r="M4" s="69"/>
      <c r="N4" s="69"/>
      <c r="O4" s="69"/>
      <c r="P4" s="51">
        <v>12</v>
      </c>
      <c r="S4" s="69"/>
    </row>
    <row r="5" spans="2:19" s="51" customFormat="1" ht="20.100000000000001" customHeight="1" x14ac:dyDescent="0.25">
      <c r="B5" s="46"/>
      <c r="C5" s="54"/>
      <c r="E5" s="54"/>
      <c r="F5" s="54"/>
      <c r="G5" s="55"/>
      <c r="H5" s="69"/>
      <c r="I5" s="69"/>
      <c r="J5" s="69"/>
      <c r="K5" s="69"/>
      <c r="L5" s="69"/>
      <c r="M5" s="69" t="s">
        <v>2534</v>
      </c>
      <c r="N5" s="69"/>
      <c r="O5" s="69"/>
      <c r="P5" s="51">
        <f>P3+P4</f>
        <v>149</v>
      </c>
      <c r="S5" s="69"/>
    </row>
    <row r="6" spans="2:19" s="51" customFormat="1" ht="20.100000000000001" customHeight="1" x14ac:dyDescent="0.25">
      <c r="B6" s="52" t="s">
        <v>2502</v>
      </c>
      <c r="C6" s="56"/>
      <c r="E6" s="56"/>
      <c r="F6" s="56"/>
      <c r="G6" s="55"/>
      <c r="H6" s="69"/>
      <c r="I6" s="69"/>
      <c r="J6" s="69"/>
      <c r="K6" s="69"/>
      <c r="L6" s="69"/>
      <c r="M6" s="69"/>
      <c r="N6" s="69"/>
      <c r="O6" s="69"/>
      <c r="S6" s="69"/>
    </row>
    <row r="7" spans="2:19" s="51" customFormat="1" ht="20.100000000000001" customHeight="1" x14ac:dyDescent="0.25">
      <c r="B7" s="47" t="s">
        <v>2503</v>
      </c>
      <c r="C7" s="53">
        <v>26</v>
      </c>
      <c r="E7" s="53">
        <v>26</v>
      </c>
      <c r="F7" s="53">
        <v>26</v>
      </c>
      <c r="G7" s="55"/>
      <c r="H7" s="69"/>
      <c r="I7" s="69"/>
      <c r="J7" s="69"/>
      <c r="K7" s="69"/>
      <c r="L7" s="69"/>
      <c r="M7" s="69"/>
      <c r="N7" s="69"/>
      <c r="O7" s="69"/>
      <c r="S7" s="69"/>
    </row>
    <row r="8" spans="2:19" s="51" customFormat="1" ht="20.100000000000001" customHeight="1" x14ac:dyDescent="0.25">
      <c r="B8" s="47" t="s">
        <v>2504</v>
      </c>
      <c r="C8" s="53">
        <v>12</v>
      </c>
      <c r="E8" s="53">
        <v>12</v>
      </c>
      <c r="F8" s="53">
        <v>12</v>
      </c>
      <c r="G8" s="55"/>
      <c r="H8" s="69"/>
      <c r="I8" s="69"/>
      <c r="J8" s="69"/>
      <c r="K8" s="69"/>
      <c r="L8" s="69"/>
      <c r="M8" s="69"/>
      <c r="N8" s="69"/>
      <c r="O8" s="69"/>
      <c r="S8" s="69"/>
    </row>
    <row r="9" spans="2:19" s="51" customFormat="1" ht="20.100000000000001" customHeight="1" x14ac:dyDescent="0.25">
      <c r="B9" s="47" t="s">
        <v>2230</v>
      </c>
      <c r="C9" s="98">
        <f>C7+C8</f>
        <v>38</v>
      </c>
      <c r="E9" s="63">
        <f>E7+E8</f>
        <v>38</v>
      </c>
      <c r="F9" s="63">
        <f>F7+F8</f>
        <v>38</v>
      </c>
      <c r="G9" s="55"/>
      <c r="H9" s="69"/>
      <c r="I9" s="69"/>
      <c r="J9" s="69"/>
      <c r="K9" s="69"/>
      <c r="L9" s="69"/>
      <c r="M9" s="69"/>
      <c r="N9" s="69"/>
      <c r="O9" s="69"/>
      <c r="S9" s="69"/>
    </row>
    <row r="10" spans="2:19" s="51" customFormat="1" ht="20.100000000000001" customHeight="1" x14ac:dyDescent="0.25">
      <c r="B10" s="46"/>
      <c r="C10" s="58"/>
      <c r="E10" s="58"/>
      <c r="F10" s="58"/>
      <c r="G10" s="55"/>
      <c r="H10" s="69"/>
      <c r="I10" s="69"/>
      <c r="J10" s="69"/>
      <c r="K10" s="69"/>
      <c r="L10" s="69"/>
      <c r="M10" s="69"/>
      <c r="N10" s="69"/>
      <c r="O10" s="69"/>
      <c r="S10" s="69"/>
    </row>
    <row r="11" spans="2:19" s="51" customFormat="1" ht="20.100000000000001" customHeight="1" x14ac:dyDescent="0.25">
      <c r="B11" s="52" t="s">
        <v>2505</v>
      </c>
      <c r="C11" s="56"/>
      <c r="E11" s="56"/>
      <c r="F11" s="56"/>
      <c r="G11" s="55"/>
      <c r="H11" s="69"/>
      <c r="I11" s="69"/>
      <c r="J11" s="69"/>
      <c r="K11" s="69"/>
      <c r="L11" s="69"/>
      <c r="M11" s="69"/>
      <c r="N11" s="69"/>
      <c r="O11" s="69"/>
      <c r="S11" s="69"/>
    </row>
    <row r="12" spans="2:19" s="51" customFormat="1" ht="20.100000000000001" customHeight="1" x14ac:dyDescent="0.25">
      <c r="B12" s="47" t="s">
        <v>2506</v>
      </c>
      <c r="C12" s="53">
        <v>1</v>
      </c>
      <c r="E12" s="53">
        <v>1</v>
      </c>
      <c r="F12" s="53">
        <v>1</v>
      </c>
      <c r="G12" s="55"/>
      <c r="H12" s="69"/>
      <c r="I12" s="69"/>
      <c r="J12" s="69"/>
      <c r="K12" s="69"/>
      <c r="L12" s="69"/>
      <c r="M12" s="69"/>
      <c r="N12" s="69"/>
      <c r="O12" s="69"/>
      <c r="S12" s="69"/>
    </row>
    <row r="13" spans="2:19" s="51" customFormat="1" ht="20.100000000000001" customHeight="1" x14ac:dyDescent="0.25">
      <c r="B13" s="47" t="s">
        <v>2507</v>
      </c>
      <c r="C13" s="53">
        <v>8</v>
      </c>
      <c r="E13" s="53">
        <v>8</v>
      </c>
      <c r="F13" s="53">
        <v>8</v>
      </c>
      <c r="G13" s="55">
        <f>C12+C13</f>
        <v>9</v>
      </c>
      <c r="H13" s="69"/>
      <c r="I13" s="69"/>
      <c r="J13" s="69"/>
      <c r="K13" s="69"/>
      <c r="L13" s="69"/>
      <c r="M13" s="69"/>
      <c r="N13" s="69"/>
      <c r="O13" s="69"/>
      <c r="S13" s="69"/>
    </row>
    <row r="14" spans="2:19" s="51" customFormat="1" ht="20.100000000000001" customHeight="1" x14ac:dyDescent="0.25">
      <c r="B14" s="47" t="s">
        <v>2508</v>
      </c>
      <c r="C14" s="53">
        <v>147</v>
      </c>
      <c r="E14" s="53">
        <v>147</v>
      </c>
      <c r="F14" s="53">
        <v>147</v>
      </c>
      <c r="G14" s="55"/>
      <c r="H14" s="69"/>
      <c r="I14" s="69"/>
      <c r="J14" s="69"/>
      <c r="K14" s="69"/>
      <c r="L14" s="69"/>
      <c r="M14" s="69"/>
      <c r="N14" s="69"/>
      <c r="O14" s="69"/>
      <c r="S14" s="69"/>
    </row>
    <row r="15" spans="2:19" s="51" customFormat="1" ht="20.100000000000001" customHeight="1" x14ac:dyDescent="0.25">
      <c r="B15" s="47" t="s">
        <v>2509</v>
      </c>
      <c r="C15" s="53">
        <v>56</v>
      </c>
      <c r="E15" s="53">
        <v>56</v>
      </c>
      <c r="F15" s="53">
        <v>56</v>
      </c>
      <c r="G15" s="55">
        <f>C14+C15</f>
        <v>203</v>
      </c>
      <c r="H15" s="69"/>
      <c r="I15" s="69"/>
      <c r="J15" s="69"/>
      <c r="K15" s="69"/>
      <c r="L15" s="69"/>
      <c r="M15" s="69"/>
      <c r="N15" s="69"/>
      <c r="O15" s="69"/>
      <c r="S15" s="69"/>
    </row>
    <row r="16" spans="2:19" s="51" customFormat="1" ht="20.100000000000001" customHeight="1" x14ac:dyDescent="0.25">
      <c r="B16" s="47" t="s">
        <v>2510</v>
      </c>
      <c r="C16" s="53">
        <v>3</v>
      </c>
      <c r="E16" s="53">
        <v>3</v>
      </c>
      <c r="F16" s="53">
        <v>3</v>
      </c>
      <c r="G16" s="55">
        <v>3</v>
      </c>
      <c r="H16" s="69"/>
      <c r="I16" s="69"/>
      <c r="J16" s="69"/>
      <c r="K16" s="69"/>
      <c r="L16" s="69"/>
      <c r="M16" s="69"/>
      <c r="N16" s="69"/>
      <c r="O16" s="69"/>
      <c r="S16" s="69"/>
    </row>
    <row r="17" spans="2:19" s="51" customFormat="1" ht="20.100000000000001" customHeight="1" x14ac:dyDescent="0.25">
      <c r="B17" s="47" t="s">
        <v>2511</v>
      </c>
      <c r="C17" s="53">
        <v>8</v>
      </c>
      <c r="E17" s="83">
        <v>8</v>
      </c>
      <c r="F17" s="53">
        <v>9</v>
      </c>
      <c r="G17" s="55">
        <v>9</v>
      </c>
      <c r="H17" s="69"/>
      <c r="I17" s="69"/>
      <c r="J17" s="69"/>
      <c r="K17" s="69"/>
      <c r="L17" s="69"/>
      <c r="M17" s="69"/>
      <c r="N17" s="69"/>
      <c r="O17" s="69"/>
      <c r="S17" s="69"/>
    </row>
    <row r="18" spans="2:19" s="51" customFormat="1" ht="20.100000000000001" customHeight="1" x14ac:dyDescent="0.25">
      <c r="B18" s="47" t="s">
        <v>2512</v>
      </c>
      <c r="C18" s="53">
        <v>4</v>
      </c>
      <c r="E18" s="53">
        <v>4</v>
      </c>
      <c r="F18" s="53">
        <v>4</v>
      </c>
      <c r="G18" s="55">
        <v>4</v>
      </c>
      <c r="H18" s="69"/>
      <c r="I18" s="69"/>
      <c r="J18" s="69"/>
      <c r="K18" s="69"/>
      <c r="L18" s="69"/>
      <c r="M18" s="69"/>
      <c r="N18" s="69"/>
      <c r="O18" s="69"/>
      <c r="S18" s="69"/>
    </row>
    <row r="19" spans="2:19" s="51" customFormat="1" ht="20.100000000000001" customHeight="1" x14ac:dyDescent="0.25">
      <c r="B19" s="47" t="s">
        <v>2513</v>
      </c>
      <c r="C19" s="53">
        <v>4</v>
      </c>
      <c r="E19" s="53">
        <v>4</v>
      </c>
      <c r="F19" s="53">
        <v>4</v>
      </c>
      <c r="G19" s="55">
        <v>4</v>
      </c>
      <c r="H19" s="69"/>
      <c r="I19" s="69"/>
      <c r="J19" s="69"/>
      <c r="K19" s="69"/>
      <c r="L19" s="69"/>
      <c r="M19" s="69"/>
      <c r="N19" s="69"/>
      <c r="O19" s="69"/>
      <c r="S19" s="69"/>
    </row>
    <row r="20" spans="2:19" s="51" customFormat="1" ht="20.100000000000001" customHeight="1" x14ac:dyDescent="0.25">
      <c r="B20" s="47" t="s">
        <v>2514</v>
      </c>
      <c r="C20" s="53">
        <v>1</v>
      </c>
      <c r="E20" s="53">
        <v>1</v>
      </c>
      <c r="F20" s="53">
        <v>1</v>
      </c>
      <c r="G20" s="55"/>
      <c r="H20" s="69"/>
      <c r="I20" s="69"/>
      <c r="J20" s="69"/>
      <c r="K20" s="69"/>
      <c r="L20" s="69"/>
      <c r="M20" s="69"/>
      <c r="N20" s="69"/>
      <c r="O20" s="69"/>
      <c r="S20" s="69"/>
    </row>
    <row r="21" spans="2:19" s="51" customFormat="1" ht="20.100000000000001" customHeight="1" x14ac:dyDescent="0.25">
      <c r="B21" s="47" t="s">
        <v>2515</v>
      </c>
      <c r="C21" s="53">
        <v>2</v>
      </c>
      <c r="E21" s="53">
        <v>2</v>
      </c>
      <c r="F21" s="53">
        <v>2</v>
      </c>
      <c r="G21" s="55">
        <f>C20+C21</f>
        <v>3</v>
      </c>
      <c r="H21" s="69"/>
      <c r="I21" s="69"/>
      <c r="J21" s="69"/>
      <c r="K21" s="69"/>
      <c r="L21" s="69"/>
      <c r="M21" s="69"/>
      <c r="N21" s="69"/>
      <c r="O21" s="69"/>
      <c r="S21" s="69"/>
    </row>
    <row r="22" spans="2:19" s="51" customFormat="1" ht="20.100000000000001" customHeight="1" x14ac:dyDescent="0.25">
      <c r="B22" s="47" t="s">
        <v>2230</v>
      </c>
      <c r="C22" s="98">
        <v>234</v>
      </c>
      <c r="E22" s="63">
        <v>234</v>
      </c>
      <c r="F22" s="63">
        <f>I13+I15+I16+I17+I18+I19+I21</f>
        <v>0</v>
      </c>
      <c r="G22" s="55"/>
      <c r="H22" s="69"/>
      <c r="I22" s="69"/>
      <c r="J22" s="69"/>
      <c r="K22" s="69"/>
      <c r="L22" s="69"/>
      <c r="M22" s="69"/>
      <c r="N22" s="69">
        <f>C63+C64</f>
        <v>494</v>
      </c>
      <c r="O22" s="69"/>
      <c r="S22" s="69"/>
    </row>
    <row r="23" spans="2:19" s="51" customFormat="1" ht="20.100000000000001" customHeight="1" x14ac:dyDescent="0.25">
      <c r="B23" s="46"/>
      <c r="C23" s="55"/>
      <c r="E23" s="55"/>
      <c r="F23" s="55"/>
      <c r="G23" s="55"/>
      <c r="H23" s="69"/>
      <c r="I23" s="69"/>
      <c r="J23" s="69"/>
      <c r="K23" s="69"/>
      <c r="L23" s="69"/>
      <c r="M23" s="69"/>
      <c r="N23" s="69"/>
      <c r="O23" s="69"/>
      <c r="S23" s="69"/>
    </row>
    <row r="24" spans="2:19" s="51" customFormat="1" ht="20.100000000000001" customHeight="1" x14ac:dyDescent="0.25">
      <c r="B24" s="59" t="s">
        <v>2527</v>
      </c>
      <c r="C24" s="56"/>
      <c r="E24" s="56"/>
      <c r="F24" s="56"/>
      <c r="G24" s="55"/>
      <c r="H24" s="69"/>
      <c r="I24" s="69"/>
      <c r="J24" s="69"/>
      <c r="K24" s="69"/>
      <c r="L24" s="69"/>
      <c r="M24" s="69"/>
      <c r="N24" s="69"/>
      <c r="O24" s="69"/>
      <c r="S24" s="69"/>
    </row>
    <row r="25" spans="2:19" s="51" customFormat="1" ht="20.100000000000001" customHeight="1" x14ac:dyDescent="0.25">
      <c r="B25" s="60" t="s">
        <v>2516</v>
      </c>
      <c r="C25" s="53">
        <v>4</v>
      </c>
      <c r="E25" s="53">
        <v>4</v>
      </c>
      <c r="F25" s="53">
        <v>4</v>
      </c>
      <c r="G25" s="55">
        <v>4</v>
      </c>
      <c r="H25" s="69"/>
      <c r="I25" s="69"/>
      <c r="J25" s="69"/>
      <c r="K25" s="69"/>
      <c r="L25" s="69"/>
      <c r="M25" s="69"/>
      <c r="N25" s="69"/>
      <c r="O25" s="69"/>
      <c r="S25" s="69"/>
    </row>
    <row r="26" spans="2:19" s="51" customFormat="1" ht="20.100000000000001" customHeight="1" x14ac:dyDescent="0.25">
      <c r="B26" s="60" t="s">
        <v>2517</v>
      </c>
      <c r="C26" s="53">
        <v>2</v>
      </c>
      <c r="E26" s="53">
        <v>2</v>
      </c>
      <c r="F26" s="53">
        <v>2</v>
      </c>
      <c r="G26" s="55">
        <v>2</v>
      </c>
      <c r="H26" s="69"/>
      <c r="I26" s="69"/>
      <c r="J26" s="69"/>
      <c r="K26" s="69"/>
      <c r="L26" s="69"/>
      <c r="M26" s="69"/>
      <c r="N26" s="69"/>
      <c r="O26" s="69"/>
      <c r="S26" s="69"/>
    </row>
    <row r="27" spans="2:19" s="51" customFormat="1" ht="20.100000000000001" customHeight="1" x14ac:dyDescent="0.25">
      <c r="B27" s="60" t="s">
        <v>2518</v>
      </c>
      <c r="C27" s="53">
        <v>9</v>
      </c>
      <c r="E27" s="53">
        <v>9</v>
      </c>
      <c r="F27" s="53">
        <v>9</v>
      </c>
      <c r="G27" s="55"/>
      <c r="H27" s="69"/>
      <c r="I27" s="69"/>
      <c r="J27" s="69"/>
      <c r="K27" s="69"/>
      <c r="L27" s="69"/>
      <c r="M27" s="69"/>
      <c r="N27" s="69"/>
      <c r="O27" s="69"/>
      <c r="S27" s="69"/>
    </row>
    <row r="28" spans="2:19" s="51" customFormat="1" ht="20.100000000000001" customHeight="1" x14ac:dyDescent="0.25">
      <c r="B28" s="60" t="s">
        <v>2529</v>
      </c>
      <c r="C28" s="53">
        <v>7</v>
      </c>
      <c r="E28" s="53">
        <v>7</v>
      </c>
      <c r="F28" s="53">
        <v>7</v>
      </c>
      <c r="G28" s="55">
        <v>16</v>
      </c>
      <c r="H28" s="69"/>
      <c r="I28" s="69"/>
      <c r="J28" s="69"/>
      <c r="K28" s="69"/>
      <c r="L28" s="69"/>
      <c r="M28" s="69"/>
      <c r="N28" s="69"/>
      <c r="O28" s="69"/>
      <c r="S28" s="69"/>
    </row>
    <row r="29" spans="2:19" s="51" customFormat="1" ht="20.100000000000001" customHeight="1" x14ac:dyDescent="0.25">
      <c r="B29" s="60" t="s">
        <v>2519</v>
      </c>
      <c r="C29" s="53">
        <v>3</v>
      </c>
      <c r="E29" s="53">
        <v>3</v>
      </c>
      <c r="F29" s="53">
        <v>3</v>
      </c>
      <c r="G29" s="55">
        <v>3</v>
      </c>
      <c r="H29" s="69"/>
      <c r="I29" s="69"/>
      <c r="J29" s="69"/>
      <c r="K29" s="69"/>
      <c r="L29" s="69"/>
      <c r="M29" s="69"/>
      <c r="N29" s="69"/>
      <c r="O29" s="69"/>
      <c r="S29" s="69"/>
    </row>
    <row r="30" spans="2:19" s="51" customFormat="1" ht="20.100000000000001" customHeight="1" x14ac:dyDescent="0.25">
      <c r="B30" s="60" t="s">
        <v>2520</v>
      </c>
      <c r="C30" s="53">
        <v>5</v>
      </c>
      <c r="E30" s="53">
        <v>5</v>
      </c>
      <c r="F30" s="53">
        <v>5</v>
      </c>
      <c r="G30" s="55"/>
      <c r="H30" s="69"/>
      <c r="I30" s="69"/>
      <c r="J30" s="69"/>
      <c r="K30" s="69"/>
      <c r="L30" s="69"/>
      <c r="M30" s="69"/>
      <c r="N30" s="69"/>
      <c r="O30" s="69"/>
      <c r="S30" s="69"/>
    </row>
    <row r="31" spans="2:19" s="51" customFormat="1" ht="20.100000000000001" customHeight="1" x14ac:dyDescent="0.25">
      <c r="B31" s="60" t="s">
        <v>2521</v>
      </c>
      <c r="C31" s="53">
        <v>2</v>
      </c>
      <c r="E31" s="53">
        <v>2</v>
      </c>
      <c r="F31" s="53">
        <v>2</v>
      </c>
      <c r="G31" s="55">
        <v>7</v>
      </c>
      <c r="H31" s="69"/>
      <c r="I31" s="69"/>
      <c r="J31" s="69"/>
      <c r="K31" s="69"/>
      <c r="L31" s="69"/>
      <c r="M31" s="69"/>
      <c r="N31" s="69"/>
      <c r="O31" s="69"/>
      <c r="S31" s="69"/>
    </row>
    <row r="32" spans="2:19" s="51" customFormat="1" ht="20.100000000000001" customHeight="1" x14ac:dyDescent="0.25">
      <c r="B32" s="60" t="s">
        <v>2522</v>
      </c>
      <c r="C32" s="53">
        <v>5</v>
      </c>
      <c r="E32" s="53">
        <v>5</v>
      </c>
      <c r="F32" s="53">
        <v>5</v>
      </c>
      <c r="G32" s="55">
        <v>5</v>
      </c>
      <c r="H32" s="69"/>
      <c r="I32" s="69"/>
      <c r="J32" s="69"/>
      <c r="K32" s="69"/>
      <c r="L32" s="69"/>
      <c r="M32" s="69"/>
      <c r="N32" s="69"/>
      <c r="O32" s="69"/>
      <c r="S32" s="69"/>
    </row>
    <row r="33" spans="2:19" s="51" customFormat="1" ht="20.100000000000001" customHeight="1" x14ac:dyDescent="0.25">
      <c r="B33" s="60" t="s">
        <v>2523</v>
      </c>
      <c r="C33" s="53">
        <v>1</v>
      </c>
      <c r="E33" s="53">
        <v>1</v>
      </c>
      <c r="F33" s="53">
        <v>1</v>
      </c>
      <c r="G33" s="55"/>
      <c r="H33" s="69"/>
      <c r="I33" s="69"/>
      <c r="J33" s="69"/>
      <c r="K33" s="69"/>
      <c r="L33" s="69"/>
      <c r="M33" s="69"/>
      <c r="N33" s="69"/>
      <c r="O33" s="69"/>
      <c r="S33" s="69"/>
    </row>
    <row r="34" spans="2:19" s="51" customFormat="1" ht="20.100000000000001" customHeight="1" x14ac:dyDescent="0.25">
      <c r="B34" s="60" t="s">
        <v>2530</v>
      </c>
      <c r="C34" s="53">
        <v>1</v>
      </c>
      <c r="E34" s="53">
        <v>1</v>
      </c>
      <c r="F34" s="53">
        <v>1</v>
      </c>
      <c r="G34" s="55">
        <v>2</v>
      </c>
      <c r="H34" s="69"/>
      <c r="I34" s="69"/>
      <c r="J34" s="69"/>
      <c r="K34" s="69"/>
      <c r="L34" s="69"/>
      <c r="M34" s="69"/>
      <c r="N34" s="69"/>
      <c r="O34" s="69"/>
      <c r="S34" s="69"/>
    </row>
    <row r="35" spans="2:19" s="51" customFormat="1" ht="20.100000000000001" customHeight="1" x14ac:dyDescent="0.25">
      <c r="B35" s="60" t="s">
        <v>2524</v>
      </c>
      <c r="C35" s="53">
        <v>1</v>
      </c>
      <c r="E35" s="53">
        <v>1</v>
      </c>
      <c r="F35" s="53">
        <v>1</v>
      </c>
      <c r="G35" s="55"/>
      <c r="H35" s="69"/>
      <c r="I35" s="69"/>
      <c r="J35" s="69"/>
      <c r="K35" s="69"/>
      <c r="L35" s="69"/>
      <c r="M35" s="69"/>
      <c r="N35" s="69"/>
      <c r="O35" s="69"/>
      <c r="S35" s="69"/>
    </row>
    <row r="36" spans="2:19" s="51" customFormat="1" ht="20.100000000000001" customHeight="1" x14ac:dyDescent="0.25">
      <c r="B36" s="60" t="s">
        <v>2525</v>
      </c>
      <c r="C36" s="53">
        <v>1</v>
      </c>
      <c r="E36" s="53">
        <v>1</v>
      </c>
      <c r="F36" s="53">
        <v>1</v>
      </c>
      <c r="G36" s="55">
        <v>2</v>
      </c>
      <c r="H36" s="69"/>
      <c r="I36" s="69"/>
      <c r="J36" s="69"/>
      <c r="K36" s="69"/>
      <c r="L36" s="69"/>
      <c r="M36" s="69"/>
      <c r="N36" s="69"/>
      <c r="O36" s="69"/>
      <c r="S36" s="69"/>
    </row>
    <row r="37" spans="2:19" s="51" customFormat="1" ht="20.100000000000001" customHeight="1" x14ac:dyDescent="0.25">
      <c r="B37" s="61" t="s">
        <v>2526</v>
      </c>
      <c r="C37" s="53">
        <v>13</v>
      </c>
      <c r="E37" s="53">
        <v>13</v>
      </c>
      <c r="F37" s="53">
        <v>13</v>
      </c>
      <c r="G37" s="55"/>
      <c r="H37" s="69"/>
      <c r="I37" s="69"/>
      <c r="J37" s="69"/>
      <c r="K37" s="69"/>
      <c r="L37" s="69"/>
      <c r="M37" s="69"/>
      <c r="N37" s="69"/>
      <c r="O37" s="69"/>
      <c r="S37" s="69"/>
    </row>
    <row r="38" spans="2:19" s="51" customFormat="1" ht="20.100000000000001" customHeight="1" x14ac:dyDescent="0.25">
      <c r="B38" s="61" t="s">
        <v>2531</v>
      </c>
      <c r="C38" s="53">
        <v>5</v>
      </c>
      <c r="E38" s="53">
        <v>5</v>
      </c>
      <c r="F38" s="53">
        <v>5</v>
      </c>
      <c r="G38" s="55">
        <v>18</v>
      </c>
      <c r="H38" s="69"/>
      <c r="I38" s="69"/>
      <c r="J38" s="69"/>
      <c r="K38" s="69"/>
      <c r="L38" s="69"/>
      <c r="M38" s="69"/>
      <c r="N38" s="69"/>
      <c r="O38" s="69"/>
      <c r="S38" s="69"/>
    </row>
    <row r="39" spans="2:19" s="51" customFormat="1" ht="20.100000000000001" customHeight="1" x14ac:dyDescent="0.25">
      <c r="B39" s="50" t="s">
        <v>2230</v>
      </c>
      <c r="C39" s="98">
        <f>G25+G26+G28+G29+G31+G32+G34+G36+G38</f>
        <v>59</v>
      </c>
      <c r="E39" s="63">
        <f>I25+I26+I28+I29+I31+I32+I34+I36+I38</f>
        <v>0</v>
      </c>
      <c r="F39" s="63">
        <f>I25+I26+I28+I29+I31+I32+I34+I36+I38</f>
        <v>0</v>
      </c>
      <c r="G39" s="55"/>
      <c r="H39" s="69"/>
      <c r="I39" s="69"/>
      <c r="J39" s="69"/>
      <c r="K39" s="69"/>
      <c r="L39" s="69"/>
      <c r="M39" s="69"/>
      <c r="N39" s="69"/>
      <c r="O39" s="69"/>
      <c r="S39" s="69"/>
    </row>
    <row r="40" spans="2:19" s="51" customFormat="1" ht="20.100000000000001" customHeight="1" x14ac:dyDescent="0.25">
      <c r="B40" s="46"/>
      <c r="C40" s="54"/>
      <c r="E40" s="54"/>
      <c r="F40" s="54"/>
      <c r="G40" s="55"/>
      <c r="H40" s="69"/>
      <c r="I40" s="69"/>
      <c r="J40" s="69"/>
      <c r="K40" s="69"/>
      <c r="L40" s="69"/>
      <c r="M40" s="69"/>
      <c r="N40" s="69"/>
      <c r="O40" s="69"/>
      <c r="S40" s="69"/>
    </row>
    <row r="41" spans="2:19" s="51" customFormat="1" ht="20.100000000000001" customHeight="1" x14ac:dyDescent="0.25">
      <c r="B41" s="50" t="s">
        <v>2528</v>
      </c>
      <c r="C41" s="98">
        <v>156</v>
      </c>
      <c r="E41" s="63">
        <v>149</v>
      </c>
      <c r="F41" s="63">
        <v>150</v>
      </c>
      <c r="G41" s="55"/>
      <c r="H41" s="69"/>
      <c r="I41" s="69"/>
      <c r="J41" s="69"/>
      <c r="K41" s="69"/>
      <c r="L41" s="69"/>
      <c r="M41" s="69"/>
      <c r="N41" s="69"/>
      <c r="O41" s="69"/>
      <c r="S41" s="69"/>
    </row>
    <row r="42" spans="2:19" s="51" customFormat="1" ht="20.100000000000001" customHeight="1" x14ac:dyDescent="0.25">
      <c r="B42" s="46"/>
      <c r="C42" s="54"/>
      <c r="E42" s="54"/>
      <c r="F42" s="54"/>
      <c r="G42" s="55"/>
      <c r="H42" s="69"/>
      <c r="I42" s="69"/>
      <c r="J42" s="69"/>
      <c r="K42" s="69"/>
      <c r="L42" s="69"/>
      <c r="M42" s="69"/>
      <c r="N42" s="69"/>
      <c r="O42" s="69"/>
      <c r="S42" s="69"/>
    </row>
    <row r="43" spans="2:19" s="51" customFormat="1" ht="20.100000000000001" customHeight="1" x14ac:dyDescent="0.25">
      <c r="B43" s="57" t="s">
        <v>2230</v>
      </c>
      <c r="C43" s="97">
        <f>C4+C9+C22+C39+C41</f>
        <v>506</v>
      </c>
      <c r="E43" s="64">
        <f>E4+E9+E22+E39+E41</f>
        <v>440</v>
      </c>
      <c r="F43" s="64">
        <f>F4+F9+F22+F39+F41</f>
        <v>209</v>
      </c>
      <c r="G43" s="55"/>
      <c r="H43" s="69"/>
      <c r="I43" s="69"/>
      <c r="J43" s="69"/>
      <c r="K43" s="69"/>
      <c r="L43" s="69"/>
      <c r="M43" s="69"/>
      <c r="N43" s="69"/>
      <c r="O43" s="69"/>
      <c r="S43" s="69"/>
    </row>
    <row r="47" spans="2:19" ht="18" x14ac:dyDescent="0.25">
      <c r="B47" s="44" t="s">
        <v>7</v>
      </c>
      <c r="I47" s="68" t="s">
        <v>2573</v>
      </c>
      <c r="N47" s="68" t="s">
        <v>2572</v>
      </c>
    </row>
    <row r="48" spans="2:19" x14ac:dyDescent="0.25">
      <c r="E48" s="45" t="s">
        <v>2742</v>
      </c>
      <c r="F48" s="45" t="s">
        <v>2743</v>
      </c>
      <c r="H48" s="71" t="s">
        <v>2199</v>
      </c>
      <c r="I48" s="71" t="s">
        <v>2548</v>
      </c>
      <c r="J48" s="71" t="s">
        <v>2547</v>
      </c>
      <c r="K48" s="51"/>
      <c r="L48" s="93" t="s">
        <v>2571</v>
      </c>
      <c r="M48" s="72" t="s">
        <v>2574</v>
      </c>
      <c r="N48" s="72" t="s">
        <v>2575</v>
      </c>
      <c r="O48" s="72" t="s">
        <v>2576</v>
      </c>
      <c r="P48" s="73" t="s">
        <v>2577</v>
      </c>
    </row>
    <row r="49" spans="2:21" s="51" customFormat="1" ht="20.100000000000001" customHeight="1" x14ac:dyDescent="0.2">
      <c r="B49" s="41" t="s">
        <v>2251</v>
      </c>
      <c r="C49" s="95">
        <v>31</v>
      </c>
      <c r="E49" s="48">
        <v>33</v>
      </c>
      <c r="F49" s="48">
        <v>35</v>
      </c>
      <c r="G49" s="68"/>
      <c r="H49" s="71">
        <v>33</v>
      </c>
      <c r="I49" s="71" t="s">
        <v>1255</v>
      </c>
      <c r="J49" s="71" t="s">
        <v>1255</v>
      </c>
      <c r="L49" s="94">
        <v>2</v>
      </c>
      <c r="M49" s="72">
        <v>31</v>
      </c>
      <c r="N49" s="72" t="s">
        <v>1255</v>
      </c>
      <c r="O49" s="72" t="s">
        <v>1255</v>
      </c>
      <c r="P49" s="74">
        <v>33</v>
      </c>
    </row>
    <row r="50" spans="2:21" s="51" customFormat="1" ht="20.100000000000001" customHeight="1" x14ac:dyDescent="0.25">
      <c r="B50" s="42" t="s">
        <v>2252</v>
      </c>
      <c r="C50" s="95">
        <v>155</v>
      </c>
      <c r="E50" s="48">
        <v>147</v>
      </c>
      <c r="F50" s="48">
        <v>147</v>
      </c>
      <c r="G50" s="69">
        <v>2</v>
      </c>
      <c r="H50" s="65">
        <v>101</v>
      </c>
      <c r="I50" s="71">
        <v>36</v>
      </c>
      <c r="J50" s="71" t="s">
        <v>1255</v>
      </c>
      <c r="L50" s="94">
        <v>10</v>
      </c>
      <c r="M50" s="72">
        <v>108</v>
      </c>
      <c r="N50" s="72">
        <v>37</v>
      </c>
      <c r="O50" s="72" t="s">
        <v>1255</v>
      </c>
      <c r="P50" s="74">
        <v>155</v>
      </c>
    </row>
    <row r="51" spans="2:21" s="51" customFormat="1" ht="20.100000000000001" customHeight="1" x14ac:dyDescent="0.25">
      <c r="B51" s="43" t="s">
        <v>2253</v>
      </c>
      <c r="C51" s="95">
        <v>7</v>
      </c>
      <c r="E51" s="48">
        <v>5</v>
      </c>
      <c r="F51" s="48">
        <v>5</v>
      </c>
      <c r="G51" s="69">
        <v>10</v>
      </c>
      <c r="H51" s="71">
        <v>5</v>
      </c>
      <c r="I51" s="71" t="s">
        <v>1255</v>
      </c>
      <c r="J51" s="71" t="s">
        <v>1255</v>
      </c>
      <c r="L51" s="78"/>
      <c r="M51" s="72">
        <v>7</v>
      </c>
      <c r="N51" s="72" t="s">
        <v>1255</v>
      </c>
      <c r="O51" s="72" t="s">
        <v>1255</v>
      </c>
      <c r="P51" s="74">
        <v>7</v>
      </c>
    </row>
    <row r="52" spans="2:21" s="51" customFormat="1" ht="20.100000000000001" customHeight="1" x14ac:dyDescent="0.25">
      <c r="B52" s="42" t="s">
        <v>326</v>
      </c>
      <c r="C52" s="95">
        <v>201</v>
      </c>
      <c r="E52" s="48">
        <v>206</v>
      </c>
      <c r="F52" s="48">
        <v>207</v>
      </c>
      <c r="G52" s="69"/>
      <c r="H52" s="71">
        <v>128</v>
      </c>
      <c r="I52" s="71">
        <v>72</v>
      </c>
      <c r="J52" s="71">
        <v>7</v>
      </c>
      <c r="L52" s="78"/>
      <c r="M52" s="72">
        <v>123</v>
      </c>
      <c r="N52" s="72">
        <v>71</v>
      </c>
      <c r="O52" s="72">
        <v>7</v>
      </c>
      <c r="P52" s="74">
        <v>201</v>
      </c>
    </row>
    <row r="53" spans="2:21" s="51" customFormat="1" ht="20.100000000000001" customHeight="1" x14ac:dyDescent="0.25">
      <c r="B53" s="42" t="s">
        <v>2254</v>
      </c>
      <c r="C53" s="96" t="s">
        <v>1255</v>
      </c>
      <c r="E53" s="49" t="s">
        <v>1255</v>
      </c>
      <c r="F53" s="49" t="s">
        <v>1255</v>
      </c>
      <c r="G53" s="69"/>
      <c r="H53" s="71" t="s">
        <v>1255</v>
      </c>
      <c r="I53" s="71" t="s">
        <v>1255</v>
      </c>
      <c r="J53" s="71" t="s">
        <v>1255</v>
      </c>
      <c r="L53" s="78"/>
      <c r="M53" s="72" t="s">
        <v>1255</v>
      </c>
      <c r="N53" s="72" t="s">
        <v>1255</v>
      </c>
      <c r="O53" s="72" t="s">
        <v>1255</v>
      </c>
      <c r="P53" s="74"/>
    </row>
    <row r="54" spans="2:21" s="51" customFormat="1" ht="20.100000000000001" customHeight="1" x14ac:dyDescent="0.25">
      <c r="B54" s="42" t="s">
        <v>2255</v>
      </c>
      <c r="C54" s="95">
        <v>1</v>
      </c>
      <c r="E54" s="48">
        <v>2</v>
      </c>
      <c r="F54" s="48">
        <v>2</v>
      </c>
      <c r="G54" s="69"/>
      <c r="H54" s="71">
        <v>1</v>
      </c>
      <c r="I54" s="71">
        <v>1</v>
      </c>
      <c r="J54" s="71" t="s">
        <v>1255</v>
      </c>
      <c r="L54" s="78"/>
      <c r="M54" s="72">
        <v>1</v>
      </c>
      <c r="N54" s="72">
        <v>0</v>
      </c>
      <c r="O54" s="72" t="s">
        <v>1255</v>
      </c>
      <c r="P54" s="74">
        <v>1</v>
      </c>
    </row>
    <row r="55" spans="2:21" s="51" customFormat="1" ht="20.100000000000001" customHeight="1" x14ac:dyDescent="0.25">
      <c r="B55" s="42" t="s">
        <v>1246</v>
      </c>
      <c r="C55" s="95">
        <v>94</v>
      </c>
      <c r="E55" s="48">
        <v>89</v>
      </c>
      <c r="F55" s="48">
        <v>90</v>
      </c>
      <c r="G55" s="69"/>
      <c r="H55" s="71">
        <v>55</v>
      </c>
      <c r="I55" s="71">
        <v>33</v>
      </c>
      <c r="J55" s="71">
        <v>2</v>
      </c>
      <c r="L55" s="78"/>
      <c r="M55" s="72">
        <v>53</v>
      </c>
      <c r="N55" s="72">
        <v>34</v>
      </c>
      <c r="O55" s="72">
        <v>2</v>
      </c>
      <c r="P55" s="74">
        <v>89</v>
      </c>
    </row>
    <row r="56" spans="2:21" s="51" customFormat="1" ht="20.100000000000001" customHeight="1" x14ac:dyDescent="0.25">
      <c r="B56" s="42" t="s">
        <v>1343</v>
      </c>
      <c r="C56" s="95">
        <v>11</v>
      </c>
      <c r="E56" s="48">
        <v>11</v>
      </c>
      <c r="F56" s="48">
        <v>11</v>
      </c>
      <c r="G56" s="69"/>
      <c r="H56" s="71">
        <v>8</v>
      </c>
      <c r="I56" s="71">
        <v>3</v>
      </c>
      <c r="J56" s="71" t="s">
        <v>1255</v>
      </c>
      <c r="L56" s="78"/>
      <c r="M56" s="72">
        <v>8</v>
      </c>
      <c r="N56" s="72">
        <v>3</v>
      </c>
      <c r="O56" s="72" t="s">
        <v>1255</v>
      </c>
      <c r="P56" s="74">
        <v>11</v>
      </c>
    </row>
    <row r="57" spans="2:21" s="51" customFormat="1" ht="20.100000000000001" customHeight="1" x14ac:dyDescent="0.25">
      <c r="B57" s="42" t="s">
        <v>1217</v>
      </c>
      <c r="C57" s="95">
        <v>6</v>
      </c>
      <c r="E57" s="48">
        <v>6</v>
      </c>
      <c r="F57" s="48">
        <v>6</v>
      </c>
      <c r="G57" s="69"/>
      <c r="H57" s="65">
        <v>3</v>
      </c>
      <c r="I57" s="71">
        <v>2</v>
      </c>
      <c r="J57" s="71">
        <v>1</v>
      </c>
      <c r="L57" s="78"/>
      <c r="M57" s="72">
        <v>3</v>
      </c>
      <c r="N57" s="72">
        <v>2</v>
      </c>
      <c r="O57" s="72">
        <v>1</v>
      </c>
      <c r="P57" s="74">
        <v>6</v>
      </c>
    </row>
    <row r="58" spans="2:21" s="51" customFormat="1" ht="20.100000000000001" customHeight="1" x14ac:dyDescent="0.25">
      <c r="B58" s="50" t="s">
        <v>2230</v>
      </c>
      <c r="C58" s="97">
        <f>C49+C50+C51+C52+C54+C55+C56+C57</f>
        <v>506</v>
      </c>
      <c r="E58" s="40">
        <f>E49+E50+E51+E52+E54+E55+E56+E57</f>
        <v>499</v>
      </c>
      <c r="F58" s="40">
        <f>F49+F50+F51+F52+F54+F55+F56+F57</f>
        <v>503</v>
      </c>
      <c r="G58" s="69"/>
      <c r="H58" s="70">
        <f>SUM(H49:H57)</f>
        <v>334</v>
      </c>
      <c r="I58" s="66">
        <f>SUM(I49:I57)</f>
        <v>147</v>
      </c>
      <c r="J58" s="66">
        <f>SUM(J49:J57)</f>
        <v>10</v>
      </c>
      <c r="K58" s="68"/>
      <c r="L58" s="74"/>
      <c r="M58" s="75">
        <f>SUM(M49:M57)</f>
        <v>334</v>
      </c>
      <c r="N58" s="75">
        <f>SUM(N49:N57)</f>
        <v>147</v>
      </c>
      <c r="O58" s="75">
        <f>SUM(O49:O57)</f>
        <v>10</v>
      </c>
      <c r="P58" s="74">
        <f>SUM(P49:P57)</f>
        <v>503</v>
      </c>
    </row>
    <row r="59" spans="2:21" x14ac:dyDescent="0.25">
      <c r="G59" s="69"/>
      <c r="Q59" s="68"/>
      <c r="R59" s="68"/>
      <c r="T59" s="68"/>
      <c r="U59" s="68"/>
    </row>
    <row r="61" spans="2:21" ht="18" x14ac:dyDescent="0.25">
      <c r="B61" s="44" t="s">
        <v>2532</v>
      </c>
    </row>
    <row r="63" spans="2:21" s="51" customFormat="1" ht="20.100000000000001" customHeight="1" x14ac:dyDescent="0.25">
      <c r="B63" s="50" t="s">
        <v>2199</v>
      </c>
      <c r="C63" s="95">
        <v>330</v>
      </c>
      <c r="E63" s="50">
        <v>330</v>
      </c>
      <c r="F63" s="50">
        <v>334</v>
      </c>
      <c r="G63" s="79"/>
      <c r="H63" s="69"/>
      <c r="I63" s="69"/>
      <c r="J63" s="69"/>
      <c r="K63" s="69"/>
      <c r="L63" s="69"/>
      <c r="M63" s="69"/>
      <c r="N63" s="69"/>
      <c r="O63" s="69"/>
      <c r="S63" s="69"/>
    </row>
    <row r="64" spans="2:21" s="51" customFormat="1" ht="20.100000000000001" customHeight="1" x14ac:dyDescent="0.25">
      <c r="B64" s="50" t="s">
        <v>1253</v>
      </c>
      <c r="C64" s="95">
        <v>164</v>
      </c>
      <c r="E64" s="100">
        <v>157</v>
      </c>
      <c r="F64" s="50">
        <v>157</v>
      </c>
      <c r="G64" s="90">
        <v>157</v>
      </c>
      <c r="H64" s="69"/>
      <c r="I64" s="69"/>
      <c r="J64" s="69"/>
      <c r="K64" s="69"/>
      <c r="L64" s="69"/>
      <c r="M64" s="69"/>
      <c r="N64" s="69"/>
      <c r="O64" s="69"/>
      <c r="S64" s="69"/>
    </row>
    <row r="65" spans="2:19" s="51" customFormat="1" ht="20.100000000000001" customHeight="1" x14ac:dyDescent="0.25">
      <c r="B65" s="50" t="s">
        <v>2533</v>
      </c>
      <c r="C65" s="95">
        <v>12</v>
      </c>
      <c r="E65" s="50">
        <v>12</v>
      </c>
      <c r="F65" s="50">
        <v>12</v>
      </c>
      <c r="G65" s="90">
        <v>7</v>
      </c>
      <c r="H65" s="69"/>
      <c r="I65" s="69"/>
      <c r="J65" s="69"/>
      <c r="K65" s="69"/>
      <c r="L65" s="69"/>
      <c r="M65" s="69"/>
      <c r="N65" s="69"/>
      <c r="O65" s="69"/>
      <c r="S65" s="69"/>
    </row>
    <row r="66" spans="2:19" s="51" customFormat="1" ht="20.100000000000001" customHeight="1" x14ac:dyDescent="0.25">
      <c r="B66" s="50" t="s">
        <v>2230</v>
      </c>
      <c r="C66" s="97">
        <f>C63+C64+C65</f>
        <v>506</v>
      </c>
      <c r="E66" s="62">
        <f>E63+E64+E65</f>
        <v>499</v>
      </c>
      <c r="F66" s="62">
        <f>F63+F64+F65</f>
        <v>503</v>
      </c>
      <c r="G66" s="90">
        <f>G64+G65</f>
        <v>164</v>
      </c>
      <c r="H66" s="69"/>
      <c r="I66" s="69"/>
      <c r="J66" s="69"/>
      <c r="K66" s="69"/>
      <c r="L66" s="69"/>
      <c r="M66" s="69"/>
      <c r="N66" s="69"/>
      <c r="O66" s="69"/>
      <c r="S66" s="69"/>
    </row>
    <row r="68" spans="2:19" x14ac:dyDescent="0.25">
      <c r="G68" s="89">
        <v>494</v>
      </c>
    </row>
    <row r="69" spans="2:19" ht="18" x14ac:dyDescent="0.25">
      <c r="B69" s="44" t="s">
        <v>2535</v>
      </c>
      <c r="G69" s="89">
        <v>12</v>
      </c>
      <c r="M69" s="99"/>
    </row>
    <row r="70" spans="2:19" x14ac:dyDescent="0.25">
      <c r="G70" s="89">
        <f>G68+G69</f>
        <v>506</v>
      </c>
    </row>
    <row r="71" spans="2:19" s="51" customFormat="1" ht="20.100000000000001" customHeight="1" x14ac:dyDescent="0.25">
      <c r="B71" s="50" t="s">
        <v>2536</v>
      </c>
      <c r="C71" s="95">
        <v>64</v>
      </c>
      <c r="E71" s="50">
        <v>64</v>
      </c>
      <c r="F71" s="91">
        <v>62</v>
      </c>
      <c r="G71" s="79"/>
      <c r="H71" s="69"/>
      <c r="I71" s="69"/>
      <c r="J71" s="82"/>
      <c r="K71" s="69"/>
      <c r="L71" s="69"/>
      <c r="M71" s="69"/>
      <c r="N71" s="69"/>
      <c r="O71" s="69"/>
      <c r="S71" s="69"/>
    </row>
    <row r="72" spans="2:19" s="51" customFormat="1" ht="20.100000000000001" customHeight="1" x14ac:dyDescent="0.25">
      <c r="B72" s="50" t="s">
        <v>2537</v>
      </c>
      <c r="C72" s="95">
        <v>205</v>
      </c>
      <c r="E72" s="50">
        <v>205</v>
      </c>
      <c r="F72" s="91">
        <v>206</v>
      </c>
      <c r="G72" s="79"/>
      <c r="H72" s="69"/>
      <c r="I72" s="69"/>
      <c r="J72" s="82"/>
      <c r="K72" s="69"/>
      <c r="L72" s="69"/>
      <c r="M72" s="69"/>
      <c r="N72" s="69"/>
      <c r="O72" s="69"/>
      <c r="S72" s="69"/>
    </row>
    <row r="73" spans="2:19" s="51" customFormat="1" ht="20.100000000000001" customHeight="1" x14ac:dyDescent="0.25">
      <c r="B73" s="50" t="s">
        <v>2538</v>
      </c>
      <c r="C73" s="95">
        <v>59</v>
      </c>
      <c r="E73" s="50">
        <v>59</v>
      </c>
      <c r="F73" s="91">
        <v>60</v>
      </c>
      <c r="G73" s="79"/>
      <c r="H73" s="69"/>
      <c r="I73" s="69"/>
      <c r="J73" s="82"/>
      <c r="K73" s="69"/>
      <c r="L73" s="69"/>
      <c r="M73" s="69"/>
      <c r="N73" s="69"/>
      <c r="O73" s="69"/>
      <c r="S73" s="69"/>
    </row>
    <row r="74" spans="2:19" s="51" customFormat="1" ht="20.100000000000001" customHeight="1" x14ac:dyDescent="0.25">
      <c r="B74" s="50" t="s">
        <v>2539</v>
      </c>
      <c r="C74" s="95">
        <v>2</v>
      </c>
      <c r="E74" s="50">
        <v>2</v>
      </c>
      <c r="F74" s="91">
        <v>2</v>
      </c>
      <c r="G74" s="79"/>
      <c r="H74" s="69"/>
      <c r="I74" s="69"/>
      <c r="J74" s="82"/>
      <c r="K74" s="69"/>
      <c r="L74" s="69"/>
      <c r="M74" s="69"/>
      <c r="N74" s="69"/>
      <c r="O74" s="69"/>
      <c r="S74" s="69"/>
    </row>
    <row r="75" spans="2:19" s="51" customFormat="1" ht="20.100000000000001" customHeight="1" x14ac:dyDescent="0.25">
      <c r="B75" s="50" t="s">
        <v>2230</v>
      </c>
      <c r="C75" s="97">
        <f>C71+C72+C73+C74</f>
        <v>330</v>
      </c>
      <c r="E75" s="64">
        <f>E71+E72+E73+E74</f>
        <v>330</v>
      </c>
      <c r="F75" s="92">
        <f>F71+F72+F73+F74</f>
        <v>330</v>
      </c>
      <c r="G75" s="79"/>
      <c r="H75" s="69"/>
      <c r="I75" s="69"/>
      <c r="J75" s="82"/>
      <c r="K75" s="69"/>
      <c r="L75" s="69"/>
      <c r="M75" s="69"/>
      <c r="N75" s="69"/>
      <c r="O75" s="69"/>
      <c r="S75" s="69"/>
    </row>
    <row r="76" spans="2:19" x14ac:dyDescent="0.25">
      <c r="J76" s="82"/>
    </row>
    <row r="77" spans="2:19" x14ac:dyDescent="0.25">
      <c r="J77" s="82"/>
    </row>
    <row r="78" spans="2:19" x14ac:dyDescent="0.25">
      <c r="J78" s="82"/>
    </row>
    <row r="79" spans="2:19" x14ac:dyDescent="0.25">
      <c r="J79" s="82"/>
    </row>
    <row r="80" spans="2:19" x14ac:dyDescent="0.25">
      <c r="J80" s="38"/>
    </row>
  </sheetData>
  <pageMargins left="1" right="0.7" top="0.75" bottom="0.75" header="0.3" footer="0.3"/>
  <pageSetup paperSize="2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581"/>
  <sheetViews>
    <sheetView zoomScale="70" zoomScaleNormal="70" zoomScaleSheetLayoutView="7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E18" sqref="E18"/>
    </sheetView>
  </sheetViews>
  <sheetFormatPr defaultRowHeight="14.25" x14ac:dyDescent="0.2"/>
  <cols>
    <col min="1" max="1" width="5.7109375" style="620" customWidth="1"/>
    <col min="2" max="2" width="4.28515625" style="620" customWidth="1"/>
    <col min="3" max="3" width="44.85546875" style="620" customWidth="1"/>
    <col min="4" max="4" width="28" style="1929" customWidth="1"/>
    <col min="5" max="5" width="34.5703125" style="978" customWidth="1"/>
    <col min="6" max="6" width="17.28515625" style="1929" customWidth="1"/>
    <col min="7" max="7" width="42.42578125" style="623" customWidth="1"/>
    <col min="8" max="8" width="56.85546875" style="624" customWidth="1"/>
    <col min="9" max="16384" width="9.140625" style="620"/>
  </cols>
  <sheetData>
    <row r="1" spans="1:8" ht="14.25" customHeight="1" x14ac:dyDescent="0.25">
      <c r="A1" s="1963" t="s">
        <v>4704</v>
      </c>
      <c r="B1" s="1963"/>
      <c r="C1" s="1963"/>
      <c r="D1" s="1963"/>
      <c r="E1" s="1963"/>
      <c r="F1" s="1963"/>
      <c r="G1" s="1963"/>
      <c r="H1" s="1963"/>
    </row>
    <row r="2" spans="1:8" ht="14.25" customHeight="1" thickBot="1" x14ac:dyDescent="0.25">
      <c r="A2" s="1929"/>
      <c r="B2" s="1929"/>
      <c r="H2" s="1928">
        <f ca="1">TODAY()</f>
        <v>44166</v>
      </c>
    </row>
    <row r="3" spans="1:8" ht="12" customHeight="1" thickBot="1" x14ac:dyDescent="0.25">
      <c r="A3" s="1964" t="s">
        <v>1235</v>
      </c>
      <c r="B3" s="1965"/>
      <c r="C3" s="1932" t="s">
        <v>20</v>
      </c>
      <c r="D3" s="1932" t="s">
        <v>1236</v>
      </c>
      <c r="E3" s="1932" t="s">
        <v>1838</v>
      </c>
      <c r="F3" s="1932" t="s">
        <v>24</v>
      </c>
      <c r="G3" s="625" t="s">
        <v>7</v>
      </c>
      <c r="H3" s="813" t="s">
        <v>4</v>
      </c>
    </row>
    <row r="4" spans="1:8" ht="12" customHeight="1" x14ac:dyDescent="0.2">
      <c r="A4" s="906">
        <v>1</v>
      </c>
      <c r="B4" s="1648">
        <v>1</v>
      </c>
      <c r="C4" s="1657" t="s">
        <v>5492</v>
      </c>
      <c r="D4" s="911" t="s">
        <v>5494</v>
      </c>
      <c r="E4" s="1439" t="s">
        <v>1233</v>
      </c>
      <c r="F4" s="1388" t="s">
        <v>176</v>
      </c>
      <c r="G4" s="1435" t="s">
        <v>1285</v>
      </c>
      <c r="H4" s="1424" t="s">
        <v>5495</v>
      </c>
    </row>
    <row r="5" spans="1:8" ht="15.75" customHeight="1" x14ac:dyDescent="0.2">
      <c r="A5" s="906">
        <v>2</v>
      </c>
      <c r="B5" s="1648">
        <v>2</v>
      </c>
      <c r="C5" s="1646" t="s">
        <v>4590</v>
      </c>
      <c r="D5" s="1432" t="s">
        <v>1474</v>
      </c>
      <c r="E5" s="1433" t="s">
        <v>2448</v>
      </c>
      <c r="F5" s="1434" t="s">
        <v>5145</v>
      </c>
      <c r="G5" s="1435" t="s">
        <v>1285</v>
      </c>
      <c r="H5" s="1649" t="s">
        <v>4948</v>
      </c>
    </row>
    <row r="6" spans="1:8" ht="15.75" customHeight="1" x14ac:dyDescent="0.2">
      <c r="A6" s="906">
        <v>3</v>
      </c>
      <c r="B6" s="1648">
        <v>3</v>
      </c>
      <c r="C6" s="1647" t="s">
        <v>5397</v>
      </c>
      <c r="D6" s="1436" t="s">
        <v>5386</v>
      </c>
      <c r="E6" s="1433" t="s">
        <v>2448</v>
      </c>
      <c r="F6" s="1434" t="s">
        <v>5611</v>
      </c>
      <c r="G6" s="1435" t="s">
        <v>1268</v>
      </c>
      <c r="H6" s="1437" t="s">
        <v>5385</v>
      </c>
    </row>
    <row r="7" spans="1:8" ht="14.25" customHeight="1" x14ac:dyDescent="0.2">
      <c r="A7" s="906">
        <v>4</v>
      </c>
      <c r="B7" s="1648">
        <v>4</v>
      </c>
      <c r="C7" s="771" t="s">
        <v>2395</v>
      </c>
      <c r="D7" s="1438" t="s">
        <v>2403</v>
      </c>
      <c r="E7" s="1439" t="s">
        <v>1233</v>
      </c>
      <c r="F7" s="1440" t="s">
        <v>756</v>
      </c>
      <c r="G7" s="1441" t="s">
        <v>1268</v>
      </c>
      <c r="H7" s="1442" t="s">
        <v>194</v>
      </c>
    </row>
    <row r="8" spans="1:8" ht="14.25" customHeight="1" x14ac:dyDescent="0.2">
      <c r="A8" s="906">
        <v>5</v>
      </c>
      <c r="B8" s="1648">
        <v>5</v>
      </c>
      <c r="C8" s="1646" t="s">
        <v>198</v>
      </c>
      <c r="D8" s="1432" t="s">
        <v>1362</v>
      </c>
      <c r="E8" s="1439" t="s">
        <v>1233</v>
      </c>
      <c r="F8" s="1434" t="s">
        <v>102</v>
      </c>
      <c r="G8" s="1435" t="s">
        <v>1268</v>
      </c>
      <c r="H8" s="1437" t="s">
        <v>293</v>
      </c>
    </row>
    <row r="9" spans="1:8" ht="14.25" customHeight="1" x14ac:dyDescent="0.2">
      <c r="A9" s="906">
        <v>6</v>
      </c>
      <c r="B9" s="1429">
        <v>1</v>
      </c>
      <c r="C9" s="1420" t="s">
        <v>932</v>
      </c>
      <c r="D9" s="1413" t="s">
        <v>1247</v>
      </c>
      <c r="E9" s="1468" t="s">
        <v>5062</v>
      </c>
      <c r="F9" s="1443" t="s">
        <v>5071</v>
      </c>
      <c r="G9" s="1422" t="s">
        <v>1261</v>
      </c>
      <c r="H9" s="1418" t="s">
        <v>4416</v>
      </c>
    </row>
    <row r="10" spans="1:8" ht="14.25" customHeight="1" x14ac:dyDescent="0.2">
      <c r="A10" s="906">
        <v>7</v>
      </c>
      <c r="B10" s="1429">
        <v>2</v>
      </c>
      <c r="C10" s="1458" t="s">
        <v>5087</v>
      </c>
      <c r="D10" s="1429" t="s">
        <v>5393</v>
      </c>
      <c r="E10" s="1459" t="s">
        <v>2445</v>
      </c>
      <c r="F10" s="1443" t="s">
        <v>5229</v>
      </c>
      <c r="G10" s="1459" t="s">
        <v>5088</v>
      </c>
      <c r="H10" s="1423" t="s">
        <v>5508</v>
      </c>
    </row>
    <row r="11" spans="1:8" ht="14.25" customHeight="1" x14ac:dyDescent="0.2">
      <c r="A11" s="906">
        <v>8</v>
      </c>
      <c r="B11" s="1429">
        <v>3</v>
      </c>
      <c r="C11" s="1458" t="s">
        <v>5098</v>
      </c>
      <c r="D11" s="1445" t="s">
        <v>5394</v>
      </c>
      <c r="E11" s="1459" t="s">
        <v>2445</v>
      </c>
      <c r="F11" s="1443" t="s">
        <v>5229</v>
      </c>
      <c r="G11" s="1459" t="s">
        <v>5099</v>
      </c>
      <c r="H11" s="1423" t="s">
        <v>5100</v>
      </c>
    </row>
    <row r="12" spans="1:8" ht="14.25" customHeight="1" x14ac:dyDescent="0.2">
      <c r="A12" s="906">
        <v>9</v>
      </c>
      <c r="B12" s="1429">
        <v>1</v>
      </c>
      <c r="C12" s="1420" t="s">
        <v>1257</v>
      </c>
      <c r="D12" s="1413" t="s">
        <v>2664</v>
      </c>
      <c r="E12" s="1446" t="s">
        <v>2548</v>
      </c>
      <c r="F12" s="1429" t="s">
        <v>1258</v>
      </c>
      <c r="G12" s="1422" t="s">
        <v>1259</v>
      </c>
      <c r="H12" s="1418" t="s">
        <v>5030</v>
      </c>
    </row>
    <row r="13" spans="1:8" ht="14.25" customHeight="1" x14ac:dyDescent="0.2">
      <c r="A13" s="906">
        <v>10</v>
      </c>
      <c r="B13" s="1429">
        <v>2</v>
      </c>
      <c r="C13" s="1420" t="s">
        <v>1300</v>
      </c>
      <c r="D13" s="1413" t="s">
        <v>2657</v>
      </c>
      <c r="E13" s="1446" t="s">
        <v>2548</v>
      </c>
      <c r="F13" s="1429" t="s">
        <v>1301</v>
      </c>
      <c r="G13" s="1422" t="s">
        <v>2358</v>
      </c>
      <c r="H13" s="1418" t="s">
        <v>549</v>
      </c>
    </row>
    <row r="14" spans="1:8" ht="14.25" customHeight="1" x14ac:dyDescent="0.2">
      <c r="A14" s="906">
        <v>11</v>
      </c>
      <c r="B14" s="1429">
        <v>3</v>
      </c>
      <c r="C14" s="1420" t="s">
        <v>4978</v>
      </c>
      <c r="D14" s="1447" t="s">
        <v>5048</v>
      </c>
      <c r="E14" s="1446" t="s">
        <v>2548</v>
      </c>
      <c r="F14" s="1443" t="s">
        <v>5049</v>
      </c>
      <c r="G14" s="1422" t="s">
        <v>774</v>
      </c>
      <c r="H14" s="1418" t="s">
        <v>5508</v>
      </c>
    </row>
    <row r="15" spans="1:8" ht="14.25" customHeight="1" x14ac:dyDescent="0.2">
      <c r="A15" s="906">
        <v>12</v>
      </c>
      <c r="B15" s="1429">
        <v>4</v>
      </c>
      <c r="C15" s="1420" t="s">
        <v>1262</v>
      </c>
      <c r="D15" s="1413" t="s">
        <v>2619</v>
      </c>
      <c r="E15" s="1446" t="s">
        <v>2548</v>
      </c>
      <c r="F15" s="1429" t="s">
        <v>1263</v>
      </c>
      <c r="G15" s="1422" t="s">
        <v>2350</v>
      </c>
      <c r="H15" s="1418" t="s">
        <v>1264</v>
      </c>
    </row>
    <row r="16" spans="1:8" ht="14.25" customHeight="1" x14ac:dyDescent="0.2">
      <c r="A16" s="906">
        <v>13</v>
      </c>
      <c r="B16" s="1429">
        <v>5</v>
      </c>
      <c r="C16" s="1420" t="s">
        <v>4981</v>
      </c>
      <c r="D16" s="1451" t="s">
        <v>5045</v>
      </c>
      <c r="E16" s="1446" t="s">
        <v>2548</v>
      </c>
      <c r="F16" s="1443" t="s">
        <v>5049</v>
      </c>
      <c r="G16" s="1422" t="s">
        <v>1259</v>
      </c>
      <c r="H16" s="1418" t="s">
        <v>1264</v>
      </c>
    </row>
    <row r="17" spans="1:8" ht="14.25" customHeight="1" x14ac:dyDescent="0.2">
      <c r="A17" s="906">
        <v>14</v>
      </c>
      <c r="B17" s="1448">
        <v>6</v>
      </c>
      <c r="C17" s="1449" t="s">
        <v>2399</v>
      </c>
      <c r="D17" s="1432" t="s">
        <v>2404</v>
      </c>
      <c r="E17" s="1433" t="s">
        <v>2449</v>
      </c>
      <c r="F17" s="1434" t="s">
        <v>176</v>
      </c>
      <c r="G17" s="1435" t="s">
        <v>4997</v>
      </c>
      <c r="H17" s="1437" t="s">
        <v>482</v>
      </c>
    </row>
    <row r="18" spans="1:8" ht="14.25" customHeight="1" x14ac:dyDescent="0.2">
      <c r="A18" s="906">
        <v>15</v>
      </c>
      <c r="B18" s="1429">
        <v>1</v>
      </c>
      <c r="C18" s="1420" t="s">
        <v>1366</v>
      </c>
      <c r="D18" s="1413" t="s">
        <v>1365</v>
      </c>
      <c r="E18" s="1419" t="s">
        <v>2449</v>
      </c>
      <c r="F18" s="1443" t="s">
        <v>4510</v>
      </c>
      <c r="G18" s="1444" t="s">
        <v>2351</v>
      </c>
      <c r="H18" s="1418" t="s">
        <v>5031</v>
      </c>
    </row>
    <row r="19" spans="1:8" ht="14.25" customHeight="1" x14ac:dyDescent="0.2">
      <c r="A19" s="906">
        <v>16</v>
      </c>
      <c r="B19" s="1429">
        <v>2</v>
      </c>
      <c r="C19" s="1420" t="s">
        <v>5507</v>
      </c>
      <c r="D19" s="1413" t="s">
        <v>1179</v>
      </c>
      <c r="E19" s="1467" t="s">
        <v>2442</v>
      </c>
      <c r="F19" s="1443" t="s">
        <v>5611</v>
      </c>
      <c r="G19" s="1444" t="s">
        <v>5483</v>
      </c>
      <c r="H19" s="1418" t="s">
        <v>5010</v>
      </c>
    </row>
    <row r="20" spans="1:8" ht="14.25" customHeight="1" x14ac:dyDescent="0.2">
      <c r="A20" s="906">
        <v>17</v>
      </c>
      <c r="B20" s="1429">
        <v>3</v>
      </c>
      <c r="C20" s="1419" t="s">
        <v>1284</v>
      </c>
      <c r="D20" s="1413" t="s">
        <v>1283</v>
      </c>
      <c r="E20" s="1419" t="s">
        <v>2450</v>
      </c>
      <c r="F20" s="1443" t="s">
        <v>4510</v>
      </c>
      <c r="G20" s="1444" t="s">
        <v>1285</v>
      </c>
      <c r="H20" s="1418" t="s">
        <v>4420</v>
      </c>
    </row>
    <row r="21" spans="1:8" s="913" customFormat="1" ht="14.25" customHeight="1" x14ac:dyDescent="0.2">
      <c r="A21" s="906">
        <v>18</v>
      </c>
      <c r="B21" s="1429">
        <v>4</v>
      </c>
      <c r="C21" s="1420" t="s">
        <v>1274</v>
      </c>
      <c r="D21" s="1413" t="s">
        <v>1273</v>
      </c>
      <c r="E21" s="1467" t="s">
        <v>2286</v>
      </c>
      <c r="F21" s="1443" t="s">
        <v>708</v>
      </c>
      <c r="G21" s="1444" t="s">
        <v>1275</v>
      </c>
      <c r="H21" s="1418" t="s">
        <v>5032</v>
      </c>
    </row>
    <row r="22" spans="1:8" ht="14.25" customHeight="1" x14ac:dyDescent="0.2">
      <c r="A22" s="906">
        <v>19</v>
      </c>
      <c r="B22" s="1429">
        <v>5</v>
      </c>
      <c r="C22" s="1420" t="s">
        <v>1276</v>
      </c>
      <c r="D22" s="1413" t="s">
        <v>4706</v>
      </c>
      <c r="E22" s="1467" t="s">
        <v>2286</v>
      </c>
      <c r="F22" s="1443" t="s">
        <v>716</v>
      </c>
      <c r="G22" s="1444" t="s">
        <v>2360</v>
      </c>
      <c r="H22" s="1418" t="s">
        <v>5033</v>
      </c>
    </row>
    <row r="23" spans="1:8" ht="14.25" customHeight="1" x14ac:dyDescent="0.2">
      <c r="A23" s="906">
        <v>20</v>
      </c>
      <c r="B23" s="1429">
        <v>6</v>
      </c>
      <c r="C23" s="1420" t="s">
        <v>1287</v>
      </c>
      <c r="D23" s="1413" t="s">
        <v>1286</v>
      </c>
      <c r="E23" s="1467" t="s">
        <v>2286</v>
      </c>
      <c r="F23" s="1443" t="s">
        <v>2278</v>
      </c>
      <c r="G23" s="1444" t="s">
        <v>1288</v>
      </c>
      <c r="H23" s="1418" t="s">
        <v>4421</v>
      </c>
    </row>
    <row r="24" spans="1:8" ht="14.25" customHeight="1" x14ac:dyDescent="0.2">
      <c r="A24" s="906">
        <v>21</v>
      </c>
      <c r="B24" s="1429">
        <v>7</v>
      </c>
      <c r="C24" s="1420" t="s">
        <v>1160</v>
      </c>
      <c r="D24" s="1413" t="s">
        <v>1293</v>
      </c>
      <c r="E24" s="1467" t="s">
        <v>4709</v>
      </c>
      <c r="F24" s="1443" t="s">
        <v>5071</v>
      </c>
      <c r="G24" s="1444" t="s">
        <v>1277</v>
      </c>
      <c r="H24" s="1418" t="s">
        <v>1161</v>
      </c>
    </row>
    <row r="25" spans="1:8" ht="14.25" customHeight="1" x14ac:dyDescent="0.2">
      <c r="A25" s="906">
        <v>22</v>
      </c>
      <c r="B25" s="1429">
        <v>8</v>
      </c>
      <c r="C25" s="1420" t="s">
        <v>1213</v>
      </c>
      <c r="D25" s="1413" t="s">
        <v>1294</v>
      </c>
      <c r="E25" s="1467" t="s">
        <v>2445</v>
      </c>
      <c r="F25" s="1443" t="s">
        <v>2720</v>
      </c>
      <c r="G25" s="1444" t="s">
        <v>2352</v>
      </c>
      <c r="H25" s="1418" t="s">
        <v>4423</v>
      </c>
    </row>
    <row r="26" spans="1:8" ht="14.25" customHeight="1" x14ac:dyDescent="0.2">
      <c r="A26" s="906">
        <v>23</v>
      </c>
      <c r="B26" s="1429">
        <v>9</v>
      </c>
      <c r="C26" s="1420" t="s">
        <v>1201</v>
      </c>
      <c r="D26" s="1413" t="s">
        <v>4705</v>
      </c>
      <c r="E26" s="1467" t="s">
        <v>2445</v>
      </c>
      <c r="F26" s="1443" t="s">
        <v>4510</v>
      </c>
      <c r="G26" s="1444" t="s">
        <v>2357</v>
      </c>
      <c r="H26" s="1418" t="s">
        <v>4426</v>
      </c>
    </row>
    <row r="27" spans="1:8" ht="14.25" customHeight="1" x14ac:dyDescent="0.2">
      <c r="A27" s="906">
        <v>24</v>
      </c>
      <c r="B27" s="1429" t="s">
        <v>34</v>
      </c>
      <c r="C27" s="1420" t="s">
        <v>1296</v>
      </c>
      <c r="D27" s="1413" t="s">
        <v>2599</v>
      </c>
      <c r="E27" s="1446" t="s">
        <v>2548</v>
      </c>
      <c r="F27" s="1429" t="s">
        <v>89</v>
      </c>
      <c r="G27" s="1422" t="s">
        <v>1297</v>
      </c>
      <c r="H27" s="1418" t="s">
        <v>4419</v>
      </c>
    </row>
    <row r="28" spans="1:8" ht="14.25" customHeight="1" x14ac:dyDescent="0.2">
      <c r="A28" s="906">
        <v>25</v>
      </c>
      <c r="B28" s="1429" t="s">
        <v>50</v>
      </c>
      <c r="C28" s="1420" t="s">
        <v>1298</v>
      </c>
      <c r="D28" s="1413" t="s">
        <v>2616</v>
      </c>
      <c r="E28" s="1446" t="s">
        <v>2548</v>
      </c>
      <c r="F28" s="1411" t="s">
        <v>1299</v>
      </c>
      <c r="G28" s="1422" t="s">
        <v>2361</v>
      </c>
      <c r="H28" s="1418" t="s">
        <v>4419</v>
      </c>
    </row>
    <row r="29" spans="1:8" ht="14.25" customHeight="1" x14ac:dyDescent="0.2">
      <c r="A29" s="906">
        <v>26</v>
      </c>
      <c r="B29" s="1429" t="s">
        <v>56</v>
      </c>
      <c r="C29" s="1450" t="s">
        <v>1302</v>
      </c>
      <c r="D29" s="1413" t="s">
        <v>2672</v>
      </c>
      <c r="E29" s="1446" t="s">
        <v>2548</v>
      </c>
      <c r="F29" s="1429" t="s">
        <v>1303</v>
      </c>
      <c r="G29" s="1422" t="s">
        <v>2285</v>
      </c>
      <c r="H29" s="1418" t="s">
        <v>4422</v>
      </c>
    </row>
    <row r="30" spans="1:8" ht="14.25" customHeight="1" x14ac:dyDescent="0.2">
      <c r="A30" s="906">
        <v>27</v>
      </c>
      <c r="B30" s="1429" t="s">
        <v>67</v>
      </c>
      <c r="C30" s="1420" t="s">
        <v>1125</v>
      </c>
      <c r="D30" s="1413" t="s">
        <v>4954</v>
      </c>
      <c r="E30" s="1446" t="s">
        <v>3248</v>
      </c>
      <c r="F30" s="1443" t="s">
        <v>2720</v>
      </c>
      <c r="G30" s="1444" t="s">
        <v>1280</v>
      </c>
      <c r="H30" s="1418" t="s">
        <v>4422</v>
      </c>
    </row>
    <row r="31" spans="1:8" ht="14.25" customHeight="1" x14ac:dyDescent="0.2">
      <c r="A31" s="906">
        <v>28</v>
      </c>
      <c r="B31" s="1429" t="s">
        <v>75</v>
      </c>
      <c r="C31" s="1420" t="s">
        <v>1304</v>
      </c>
      <c r="D31" s="1413" t="s">
        <v>2660</v>
      </c>
      <c r="E31" s="1446" t="s">
        <v>2548</v>
      </c>
      <c r="F31" s="1429" t="s">
        <v>1305</v>
      </c>
      <c r="G31" s="1422" t="s">
        <v>1306</v>
      </c>
      <c r="H31" s="1418" t="s">
        <v>4425</v>
      </c>
    </row>
    <row r="32" spans="1:8" ht="14.25" customHeight="1" x14ac:dyDescent="0.2">
      <c r="A32" s="906">
        <v>29</v>
      </c>
      <c r="B32" s="1429" t="s">
        <v>78</v>
      </c>
      <c r="C32" s="1420" t="s">
        <v>1307</v>
      </c>
      <c r="D32" s="1413" t="s">
        <v>2614</v>
      </c>
      <c r="E32" s="1446" t="s">
        <v>2548</v>
      </c>
      <c r="F32" s="1429" t="s">
        <v>1308</v>
      </c>
      <c r="G32" s="1422" t="s">
        <v>1259</v>
      </c>
      <c r="H32" s="1418" t="s">
        <v>4425</v>
      </c>
    </row>
    <row r="33" spans="1:8" ht="14.25" customHeight="1" x14ac:dyDescent="0.2">
      <c r="A33" s="906">
        <v>30</v>
      </c>
      <c r="B33" s="1429" t="s">
        <v>85</v>
      </c>
      <c r="C33" s="1450" t="s">
        <v>1314</v>
      </c>
      <c r="D33" s="1413" t="s">
        <v>2667</v>
      </c>
      <c r="E33" s="1446" t="s">
        <v>2548</v>
      </c>
      <c r="F33" s="1429" t="s">
        <v>1258</v>
      </c>
      <c r="G33" s="1422" t="s">
        <v>1315</v>
      </c>
      <c r="H33" s="1418" t="s">
        <v>4418</v>
      </c>
    </row>
    <row r="34" spans="1:8" ht="14.25" customHeight="1" x14ac:dyDescent="0.2">
      <c r="A34" s="906">
        <v>31</v>
      </c>
      <c r="B34" s="1429" t="s">
        <v>90</v>
      </c>
      <c r="C34" s="1420" t="s">
        <v>1369</v>
      </c>
      <c r="D34" s="1413" t="s">
        <v>2688</v>
      </c>
      <c r="E34" s="1446" t="s">
        <v>2548</v>
      </c>
      <c r="F34" s="1429" t="s">
        <v>1260</v>
      </c>
      <c r="G34" s="1422" t="s">
        <v>2318</v>
      </c>
      <c r="H34" s="1418" t="s">
        <v>4426</v>
      </c>
    </row>
    <row r="35" spans="1:8" ht="14.25" customHeight="1" x14ac:dyDescent="0.2">
      <c r="A35" s="906">
        <v>32</v>
      </c>
      <c r="B35" s="1429" t="s">
        <v>93</v>
      </c>
      <c r="C35" s="1420" t="s">
        <v>2319</v>
      </c>
      <c r="D35" s="1413" t="s">
        <v>2598</v>
      </c>
      <c r="E35" s="1446" t="s">
        <v>2548</v>
      </c>
      <c r="F35" s="1429" t="s">
        <v>1308</v>
      </c>
      <c r="G35" s="1422" t="s">
        <v>1313</v>
      </c>
      <c r="H35" s="1418" t="s">
        <v>4426</v>
      </c>
    </row>
    <row r="36" spans="1:8" ht="14.25" customHeight="1" x14ac:dyDescent="0.2">
      <c r="A36" s="906">
        <v>33</v>
      </c>
      <c r="B36" s="1429" t="s">
        <v>39</v>
      </c>
      <c r="C36" s="1450" t="s">
        <v>4953</v>
      </c>
      <c r="D36" s="1452" t="s">
        <v>5046</v>
      </c>
      <c r="E36" s="1446" t="s">
        <v>2548</v>
      </c>
      <c r="F36" s="1443" t="s">
        <v>5049</v>
      </c>
      <c r="G36" s="1422" t="s">
        <v>1494</v>
      </c>
      <c r="H36" s="1418" t="s">
        <v>5010</v>
      </c>
    </row>
    <row r="37" spans="1:8" ht="14.25" customHeight="1" x14ac:dyDescent="0.2">
      <c r="A37" s="906">
        <v>34</v>
      </c>
      <c r="B37" s="1429" t="s">
        <v>59</v>
      </c>
      <c r="C37" s="1450" t="s">
        <v>4952</v>
      </c>
      <c r="D37" s="1452" t="s">
        <v>5047</v>
      </c>
      <c r="E37" s="1446" t="s">
        <v>2548</v>
      </c>
      <c r="F37" s="1443" t="s">
        <v>5049</v>
      </c>
      <c r="G37" s="1422" t="s">
        <v>1494</v>
      </c>
      <c r="H37" s="1418" t="s">
        <v>5010</v>
      </c>
    </row>
    <row r="38" spans="1:8" ht="14.25" customHeight="1" x14ac:dyDescent="0.2">
      <c r="A38" s="906">
        <v>35</v>
      </c>
      <c r="B38" s="1429" t="s">
        <v>111</v>
      </c>
      <c r="C38" s="1450" t="s">
        <v>1316</v>
      </c>
      <c r="D38" s="1413" t="s">
        <v>2661</v>
      </c>
      <c r="E38" s="1446" t="s">
        <v>2548</v>
      </c>
      <c r="F38" s="1429" t="s">
        <v>1305</v>
      </c>
      <c r="G38" s="1422" t="s">
        <v>1306</v>
      </c>
      <c r="H38" s="1418" t="s">
        <v>4427</v>
      </c>
    </row>
    <row r="39" spans="1:8" ht="14.25" customHeight="1" x14ac:dyDescent="0.2">
      <c r="A39" s="906">
        <v>36</v>
      </c>
      <c r="B39" s="1429" t="s">
        <v>118</v>
      </c>
      <c r="C39" s="1450" t="s">
        <v>1318</v>
      </c>
      <c r="D39" s="1413" t="s">
        <v>2665</v>
      </c>
      <c r="E39" s="1446" t="s">
        <v>2548</v>
      </c>
      <c r="F39" s="1429" t="s">
        <v>1258</v>
      </c>
      <c r="G39" s="1444" t="s">
        <v>1277</v>
      </c>
      <c r="H39" s="1418" t="s">
        <v>4427</v>
      </c>
    </row>
    <row r="40" spans="1:8" ht="14.25" customHeight="1" x14ac:dyDescent="0.2">
      <c r="A40" s="906">
        <v>37</v>
      </c>
      <c r="B40" s="1429" t="s">
        <v>127</v>
      </c>
      <c r="C40" s="1450" t="s">
        <v>1329</v>
      </c>
      <c r="D40" s="1413" t="s">
        <v>2695</v>
      </c>
      <c r="E40" s="1446" t="s">
        <v>2548</v>
      </c>
      <c r="F40" s="1429" t="s">
        <v>1260</v>
      </c>
      <c r="G40" s="1422" t="s">
        <v>1330</v>
      </c>
      <c r="H40" s="1453" t="s">
        <v>5010</v>
      </c>
    </row>
    <row r="41" spans="1:8" ht="14.25" customHeight="1" x14ac:dyDescent="0.2">
      <c r="A41" s="906">
        <v>38</v>
      </c>
      <c r="B41" s="1429" t="s">
        <v>129</v>
      </c>
      <c r="C41" s="1450" t="s">
        <v>1322</v>
      </c>
      <c r="D41" s="1413" t="s">
        <v>2694</v>
      </c>
      <c r="E41" s="1446" t="s">
        <v>2548</v>
      </c>
      <c r="F41" s="1429" t="s">
        <v>1260</v>
      </c>
      <c r="G41" s="1444" t="s">
        <v>2330</v>
      </c>
      <c r="H41" s="1418" t="s">
        <v>5416</v>
      </c>
    </row>
    <row r="42" spans="1:8" ht="14.25" customHeight="1" x14ac:dyDescent="0.2">
      <c r="A42" s="906">
        <v>39</v>
      </c>
      <c r="B42" s="1429" t="s">
        <v>132</v>
      </c>
      <c r="C42" s="1450" t="s">
        <v>1321</v>
      </c>
      <c r="D42" s="1413" t="s">
        <v>2693</v>
      </c>
      <c r="E42" s="1446" t="s">
        <v>2548</v>
      </c>
      <c r="F42" s="1429" t="s">
        <v>1260</v>
      </c>
      <c r="G42" s="1444" t="s">
        <v>1277</v>
      </c>
      <c r="H42" s="1418" t="s">
        <v>1161</v>
      </c>
    </row>
    <row r="43" spans="1:8" ht="14.25" customHeight="1" x14ac:dyDescent="0.2">
      <c r="A43" s="906">
        <v>40</v>
      </c>
      <c r="B43" s="1429" t="s">
        <v>137</v>
      </c>
      <c r="C43" s="1420" t="s">
        <v>1323</v>
      </c>
      <c r="D43" s="1413" t="s">
        <v>2615</v>
      </c>
      <c r="E43" s="1446" t="s">
        <v>2548</v>
      </c>
      <c r="F43" s="1411" t="s">
        <v>1299</v>
      </c>
      <c r="G43" s="1444" t="s">
        <v>1277</v>
      </c>
      <c r="H43" s="1418" t="s">
        <v>1161</v>
      </c>
    </row>
    <row r="44" spans="1:8" ht="14.25" customHeight="1" x14ac:dyDescent="0.2">
      <c r="A44" s="906">
        <v>41</v>
      </c>
      <c r="B44" s="1429" t="s">
        <v>139</v>
      </c>
      <c r="C44" s="1420" t="s">
        <v>1324</v>
      </c>
      <c r="D44" s="1413" t="s">
        <v>2630</v>
      </c>
      <c r="E44" s="1446" t="s">
        <v>2548</v>
      </c>
      <c r="F44" s="1429" t="s">
        <v>1325</v>
      </c>
      <c r="G44" s="1444" t="s">
        <v>2362</v>
      </c>
      <c r="H44" s="1418" t="s">
        <v>1161</v>
      </c>
    </row>
    <row r="45" spans="1:8" ht="14.25" customHeight="1" x14ac:dyDescent="0.2">
      <c r="A45" s="906">
        <v>42</v>
      </c>
      <c r="B45" s="1429" t="s">
        <v>147</v>
      </c>
      <c r="C45" s="1420" t="s">
        <v>1326</v>
      </c>
      <c r="D45" s="1413" t="s">
        <v>2631</v>
      </c>
      <c r="E45" s="1446" t="s">
        <v>2548</v>
      </c>
      <c r="F45" s="1429" t="s">
        <v>1325</v>
      </c>
      <c r="G45" s="1444" t="s">
        <v>2363</v>
      </c>
      <c r="H45" s="1418" t="s">
        <v>1161</v>
      </c>
    </row>
    <row r="46" spans="1:8" ht="14.25" customHeight="1" x14ac:dyDescent="0.2">
      <c r="A46" s="906">
        <v>43</v>
      </c>
      <c r="B46" s="1429" t="s">
        <v>149</v>
      </c>
      <c r="C46" s="1420" t="s">
        <v>1254</v>
      </c>
      <c r="D46" s="1413" t="s">
        <v>2608</v>
      </c>
      <c r="E46" s="1446" t="s">
        <v>2548</v>
      </c>
      <c r="F46" s="1429" t="s">
        <v>99</v>
      </c>
      <c r="G46" s="1422" t="s">
        <v>1256</v>
      </c>
      <c r="H46" s="1418" t="s">
        <v>1161</v>
      </c>
    </row>
    <row r="47" spans="1:8" ht="14.25" customHeight="1" x14ac:dyDescent="0.2">
      <c r="A47" s="906">
        <v>44</v>
      </c>
      <c r="B47" s="1429" t="s">
        <v>159</v>
      </c>
      <c r="C47" s="1420" t="s">
        <v>1328</v>
      </c>
      <c r="D47" s="1413" t="s">
        <v>2633</v>
      </c>
      <c r="E47" s="1446" t="s">
        <v>2548</v>
      </c>
      <c r="F47" s="1429" t="s">
        <v>1325</v>
      </c>
      <c r="G47" s="1444" t="s">
        <v>2363</v>
      </c>
      <c r="H47" s="1418" t="s">
        <v>1161</v>
      </c>
    </row>
    <row r="48" spans="1:8" ht="14.25" customHeight="1" x14ac:dyDescent="0.2">
      <c r="A48" s="906">
        <v>45</v>
      </c>
      <c r="B48" s="1429" t="s">
        <v>105</v>
      </c>
      <c r="C48" s="1420" t="s">
        <v>4601</v>
      </c>
      <c r="D48" s="1413" t="s">
        <v>4619</v>
      </c>
      <c r="E48" s="1446" t="s">
        <v>3248</v>
      </c>
      <c r="F48" s="1429" t="s">
        <v>4603</v>
      </c>
      <c r="G48" s="1444" t="s">
        <v>4628</v>
      </c>
      <c r="H48" s="1418" t="s">
        <v>1161</v>
      </c>
    </row>
    <row r="49" spans="1:8" s="746" customFormat="1" ht="14.25" customHeight="1" x14ac:dyDescent="0.2">
      <c r="A49" s="906">
        <v>46</v>
      </c>
      <c r="B49" s="1429" t="s">
        <v>164</v>
      </c>
      <c r="C49" s="1420" t="s">
        <v>4602</v>
      </c>
      <c r="D49" s="1413" t="s">
        <v>4624</v>
      </c>
      <c r="E49" s="1446" t="s">
        <v>3248</v>
      </c>
      <c r="F49" s="1429" t="s">
        <v>4603</v>
      </c>
      <c r="G49" s="1444" t="s">
        <v>4630</v>
      </c>
      <c r="H49" s="1418" t="s">
        <v>1161</v>
      </c>
    </row>
    <row r="50" spans="1:8" ht="14.25" customHeight="1" x14ac:dyDescent="0.2">
      <c r="A50" s="906">
        <v>47</v>
      </c>
      <c r="B50" s="1430">
        <v>7</v>
      </c>
      <c r="C50" s="1454" t="s">
        <v>179</v>
      </c>
      <c r="D50" s="1455" t="s">
        <v>1331</v>
      </c>
      <c r="E50" s="1439" t="s">
        <v>1233</v>
      </c>
      <c r="F50" s="1440" t="s">
        <v>183</v>
      </c>
      <c r="G50" s="1441" t="s">
        <v>1285</v>
      </c>
      <c r="H50" s="1442" t="s">
        <v>181</v>
      </c>
    </row>
    <row r="51" spans="1:8" ht="14.25" customHeight="1" x14ac:dyDescent="0.2">
      <c r="A51" s="906">
        <v>48</v>
      </c>
      <c r="B51" s="1448">
        <v>8</v>
      </c>
      <c r="C51" s="1431" t="s">
        <v>292</v>
      </c>
      <c r="D51" s="1432" t="s">
        <v>1243</v>
      </c>
      <c r="E51" s="1433" t="s">
        <v>1233</v>
      </c>
      <c r="F51" s="1434" t="s">
        <v>296</v>
      </c>
      <c r="G51" s="1435" t="s">
        <v>1268</v>
      </c>
      <c r="H51" s="1437" t="s">
        <v>2407</v>
      </c>
    </row>
    <row r="52" spans="1:8" ht="14.25" customHeight="1" x14ac:dyDescent="0.2">
      <c r="A52" s="906">
        <v>49</v>
      </c>
      <c r="B52" s="1429">
        <v>1</v>
      </c>
      <c r="C52" s="1420" t="s">
        <v>1244</v>
      </c>
      <c r="D52" s="1413" t="s">
        <v>4708</v>
      </c>
      <c r="E52" s="1419" t="s">
        <v>4709</v>
      </c>
      <c r="F52" s="1443" t="s">
        <v>5439</v>
      </c>
      <c r="G52" s="1444" t="s">
        <v>2331</v>
      </c>
      <c r="H52" s="1418" t="s">
        <v>4429</v>
      </c>
    </row>
    <row r="53" spans="1:8" ht="14.25" customHeight="1" x14ac:dyDescent="0.2">
      <c r="A53" s="906">
        <v>50</v>
      </c>
      <c r="B53" s="1429">
        <v>2</v>
      </c>
      <c r="C53" s="1420" t="s">
        <v>2308</v>
      </c>
      <c r="D53" s="1413" t="s">
        <v>1334</v>
      </c>
      <c r="E53" s="1467" t="s">
        <v>2286</v>
      </c>
      <c r="F53" s="1443" t="s">
        <v>727</v>
      </c>
      <c r="G53" s="1444" t="s">
        <v>774</v>
      </c>
      <c r="H53" s="1418" t="s">
        <v>4430</v>
      </c>
    </row>
    <row r="54" spans="1:8" ht="14.25" customHeight="1" x14ac:dyDescent="0.2">
      <c r="A54" s="906">
        <v>51</v>
      </c>
      <c r="B54" s="1429">
        <v>3</v>
      </c>
      <c r="C54" s="1420" t="s">
        <v>1337</v>
      </c>
      <c r="D54" s="1413" t="s">
        <v>1336</v>
      </c>
      <c r="E54" s="1467" t="s">
        <v>2286</v>
      </c>
      <c r="F54" s="1443" t="s">
        <v>110</v>
      </c>
      <c r="G54" s="1444" t="s">
        <v>1277</v>
      </c>
      <c r="H54" s="1418" t="s">
        <v>4429</v>
      </c>
    </row>
    <row r="55" spans="1:8" ht="14.25" customHeight="1" x14ac:dyDescent="0.2">
      <c r="A55" s="906">
        <v>52</v>
      </c>
      <c r="B55" s="1429">
        <v>4</v>
      </c>
      <c r="C55" s="1420" t="s">
        <v>1049</v>
      </c>
      <c r="D55" s="1413" t="s">
        <v>1342</v>
      </c>
      <c r="E55" s="1467" t="s">
        <v>2445</v>
      </c>
      <c r="F55" s="1443" t="s">
        <v>693</v>
      </c>
      <c r="G55" s="1444" t="s">
        <v>1343</v>
      </c>
      <c r="H55" s="1418" t="s">
        <v>4430</v>
      </c>
    </row>
    <row r="56" spans="1:8" ht="14.25" customHeight="1" x14ac:dyDescent="0.2">
      <c r="A56" s="906">
        <v>53</v>
      </c>
      <c r="B56" s="1429">
        <v>5</v>
      </c>
      <c r="C56" s="1420" t="s">
        <v>1181</v>
      </c>
      <c r="D56" s="1413" t="s">
        <v>1344</v>
      </c>
      <c r="E56" s="1467" t="s">
        <v>4709</v>
      </c>
      <c r="F56" s="1443" t="s">
        <v>5611</v>
      </c>
      <c r="G56" s="1444" t="s">
        <v>2363</v>
      </c>
      <c r="H56" s="1418" t="s">
        <v>4429</v>
      </c>
    </row>
    <row r="57" spans="1:8" ht="14.25" customHeight="1" x14ac:dyDescent="0.2">
      <c r="A57" s="906">
        <v>54</v>
      </c>
      <c r="B57" s="1429">
        <v>6</v>
      </c>
      <c r="C57" s="1420" t="s">
        <v>1210</v>
      </c>
      <c r="D57" s="1413" t="s">
        <v>1346</v>
      </c>
      <c r="E57" s="1467" t="s">
        <v>2445</v>
      </c>
      <c r="F57" s="1443" t="s">
        <v>4510</v>
      </c>
      <c r="G57" s="1444" t="s">
        <v>2309</v>
      </c>
      <c r="H57" s="1418" t="s">
        <v>4430</v>
      </c>
    </row>
    <row r="58" spans="1:8" ht="14.25" customHeight="1" x14ac:dyDescent="0.2">
      <c r="A58" s="906">
        <v>55</v>
      </c>
      <c r="B58" s="1429">
        <v>7</v>
      </c>
      <c r="C58" s="1420" t="s">
        <v>4662</v>
      </c>
      <c r="D58" s="1413" t="s">
        <v>4663</v>
      </c>
      <c r="E58" s="1467" t="s">
        <v>2445</v>
      </c>
      <c r="F58" s="1443" t="s">
        <v>4510</v>
      </c>
      <c r="G58" s="1444" t="s">
        <v>2367</v>
      </c>
      <c r="H58" s="1418" t="s">
        <v>4430</v>
      </c>
    </row>
    <row r="59" spans="1:8" ht="14.25" customHeight="1" x14ac:dyDescent="0.2">
      <c r="A59" s="906">
        <v>56</v>
      </c>
      <c r="B59" s="1429">
        <v>8</v>
      </c>
      <c r="C59" s="1420" t="s">
        <v>1249</v>
      </c>
      <c r="D59" s="1413" t="s">
        <v>1248</v>
      </c>
      <c r="E59" s="1467" t="s">
        <v>2286</v>
      </c>
      <c r="F59" s="1443" t="s">
        <v>2284</v>
      </c>
      <c r="G59" s="1444" t="s">
        <v>1250</v>
      </c>
      <c r="H59" s="1418" t="s">
        <v>4429</v>
      </c>
    </row>
    <row r="60" spans="1:8" ht="14.25" customHeight="1" x14ac:dyDescent="0.2">
      <c r="A60" s="906">
        <v>57</v>
      </c>
      <c r="B60" s="1429">
        <v>1</v>
      </c>
      <c r="C60" s="1420" t="s">
        <v>1347</v>
      </c>
      <c r="D60" s="1413" t="s">
        <v>2610</v>
      </c>
      <c r="E60" s="1446" t="s">
        <v>2548</v>
      </c>
      <c r="F60" s="1429" t="s">
        <v>756</v>
      </c>
      <c r="G60" s="1444" t="s">
        <v>1250</v>
      </c>
      <c r="H60" s="1418" t="s">
        <v>4431</v>
      </c>
    </row>
    <row r="61" spans="1:8" ht="14.25" customHeight="1" x14ac:dyDescent="0.2">
      <c r="A61" s="906">
        <v>58</v>
      </c>
      <c r="B61" s="1429">
        <v>2</v>
      </c>
      <c r="C61" s="1450" t="s">
        <v>1353</v>
      </c>
      <c r="D61" s="1413" t="s">
        <v>2668</v>
      </c>
      <c r="E61" s="1446" t="s">
        <v>2548</v>
      </c>
      <c r="F61" s="1429" t="s">
        <v>1258</v>
      </c>
      <c r="G61" s="1444" t="s">
        <v>1250</v>
      </c>
      <c r="H61" s="1418" t="s">
        <v>4431</v>
      </c>
    </row>
    <row r="62" spans="1:8" ht="14.25" customHeight="1" x14ac:dyDescent="0.2">
      <c r="A62" s="906">
        <v>59</v>
      </c>
      <c r="B62" s="1429">
        <v>3</v>
      </c>
      <c r="C62" s="1450" t="s">
        <v>1355</v>
      </c>
      <c r="D62" s="1413" t="s">
        <v>2719</v>
      </c>
      <c r="E62" s="1446" t="s">
        <v>2548</v>
      </c>
      <c r="F62" s="1429" t="s">
        <v>1260</v>
      </c>
      <c r="G62" s="1444" t="s">
        <v>1250</v>
      </c>
      <c r="H62" s="1418" t="s">
        <v>4431</v>
      </c>
    </row>
    <row r="63" spans="1:8" ht="14.25" customHeight="1" x14ac:dyDescent="0.2">
      <c r="A63" s="906">
        <v>60</v>
      </c>
      <c r="B63" s="1429">
        <v>4</v>
      </c>
      <c r="C63" s="1420" t="s">
        <v>2490</v>
      </c>
      <c r="D63" s="1413" t="s">
        <v>2613</v>
      </c>
      <c r="E63" s="1446" t="s">
        <v>2548</v>
      </c>
      <c r="F63" s="1411" t="s">
        <v>1299</v>
      </c>
      <c r="G63" s="1444" t="s">
        <v>1250</v>
      </c>
      <c r="H63" s="1418" t="s">
        <v>4431</v>
      </c>
    </row>
    <row r="64" spans="1:8" ht="14.25" customHeight="1" x14ac:dyDescent="0.2">
      <c r="A64" s="906">
        <v>61</v>
      </c>
      <c r="B64" s="1429">
        <v>5</v>
      </c>
      <c r="C64" s="1450" t="s">
        <v>1352</v>
      </c>
      <c r="D64" s="1413" t="s">
        <v>2666</v>
      </c>
      <c r="E64" s="1446" t="s">
        <v>2548</v>
      </c>
      <c r="F64" s="1429" t="s">
        <v>1258</v>
      </c>
      <c r="G64" s="1444" t="s">
        <v>1250</v>
      </c>
      <c r="H64" s="1418" t="s">
        <v>4431</v>
      </c>
    </row>
    <row r="65" spans="1:8" ht="14.25" customHeight="1" x14ac:dyDescent="0.2">
      <c r="A65" s="906">
        <v>62</v>
      </c>
      <c r="B65" s="1429">
        <v>6</v>
      </c>
      <c r="C65" s="1450" t="s">
        <v>2313</v>
      </c>
      <c r="D65" s="1413" t="s">
        <v>2634</v>
      </c>
      <c r="E65" s="1446" t="s">
        <v>2548</v>
      </c>
      <c r="F65" s="1429" t="s">
        <v>1325</v>
      </c>
      <c r="G65" s="1422" t="s">
        <v>1259</v>
      </c>
      <c r="H65" s="1418" t="s">
        <v>4431</v>
      </c>
    </row>
    <row r="66" spans="1:8" ht="14.25" customHeight="1" x14ac:dyDescent="0.2">
      <c r="A66" s="906">
        <v>63</v>
      </c>
      <c r="B66" s="1429">
        <v>7</v>
      </c>
      <c r="C66" s="1420" t="s">
        <v>2310</v>
      </c>
      <c r="D66" s="1413" t="s">
        <v>2612</v>
      </c>
      <c r="E66" s="1446" t="s">
        <v>2548</v>
      </c>
      <c r="F66" s="1429" t="s">
        <v>1348</v>
      </c>
      <c r="G66" s="1422" t="s">
        <v>2331</v>
      </c>
      <c r="H66" s="1418" t="s">
        <v>4431</v>
      </c>
    </row>
    <row r="67" spans="1:8" ht="14.25" customHeight="1" x14ac:dyDescent="0.2">
      <c r="A67" s="906">
        <v>64</v>
      </c>
      <c r="B67" s="1429">
        <v>8</v>
      </c>
      <c r="C67" s="1458" t="s">
        <v>5153</v>
      </c>
      <c r="D67" s="1413" t="s">
        <v>5168</v>
      </c>
      <c r="E67" s="1446" t="s">
        <v>2548</v>
      </c>
      <c r="F67" s="1429" t="s">
        <v>5071</v>
      </c>
      <c r="G67" s="1422" t="s">
        <v>1259</v>
      </c>
      <c r="H67" s="1418" t="s">
        <v>4430</v>
      </c>
    </row>
    <row r="68" spans="1:8" ht="14.25" customHeight="1" x14ac:dyDescent="0.2">
      <c r="A68" s="906">
        <v>65</v>
      </c>
      <c r="B68" s="1429">
        <v>9</v>
      </c>
      <c r="C68" s="1450" t="s">
        <v>2311</v>
      </c>
      <c r="D68" s="1413" t="s">
        <v>2674</v>
      </c>
      <c r="E68" s="1446" t="s">
        <v>2548</v>
      </c>
      <c r="F68" s="1429" t="s">
        <v>1354</v>
      </c>
      <c r="G68" s="1422" t="s">
        <v>2312</v>
      </c>
      <c r="H68" s="1418" t="s">
        <v>4430</v>
      </c>
    </row>
    <row r="69" spans="1:8" ht="14.25" customHeight="1" x14ac:dyDescent="0.2">
      <c r="A69" s="906">
        <v>66</v>
      </c>
      <c r="B69" s="1429">
        <v>10</v>
      </c>
      <c r="C69" s="1450" t="s">
        <v>1349</v>
      </c>
      <c r="D69" s="1413" t="s">
        <v>5357</v>
      </c>
      <c r="E69" s="1446" t="s">
        <v>2548</v>
      </c>
      <c r="F69" s="1429" t="s">
        <v>1350</v>
      </c>
      <c r="G69" s="1422" t="s">
        <v>2364</v>
      </c>
      <c r="H69" s="1418" t="s">
        <v>695</v>
      </c>
    </row>
    <row r="70" spans="1:8" ht="14.25" customHeight="1" x14ac:dyDescent="0.2">
      <c r="A70" s="906">
        <v>67</v>
      </c>
      <c r="B70" s="1429" t="s">
        <v>93</v>
      </c>
      <c r="C70" s="1450" t="s">
        <v>1311</v>
      </c>
      <c r="D70" s="1413" t="s">
        <v>2676</v>
      </c>
      <c r="E70" s="1446" t="s">
        <v>2548</v>
      </c>
      <c r="F70" s="1429" t="s">
        <v>1260</v>
      </c>
      <c r="G70" s="1422" t="s">
        <v>1259</v>
      </c>
      <c r="H70" s="1418" t="s">
        <v>4430</v>
      </c>
    </row>
    <row r="71" spans="1:8" ht="14.25" customHeight="1" x14ac:dyDescent="0.2">
      <c r="A71" s="906">
        <v>68</v>
      </c>
      <c r="B71" s="1448">
        <v>9</v>
      </c>
      <c r="C71" s="1433" t="s">
        <v>1357</v>
      </c>
      <c r="D71" s="1432" t="s">
        <v>1356</v>
      </c>
      <c r="E71" s="1433" t="s">
        <v>2449</v>
      </c>
      <c r="F71" s="1434" t="s">
        <v>89</v>
      </c>
      <c r="G71" s="1435" t="s">
        <v>4442</v>
      </c>
      <c r="H71" s="1437" t="s">
        <v>320</v>
      </c>
    </row>
    <row r="72" spans="1:8" s="913" customFormat="1" ht="14.25" customHeight="1" x14ac:dyDescent="0.2">
      <c r="A72" s="906">
        <v>69</v>
      </c>
      <c r="B72" s="1429" t="s">
        <v>34</v>
      </c>
      <c r="C72" s="1420" t="s">
        <v>1359</v>
      </c>
      <c r="D72" s="1413" t="s">
        <v>1358</v>
      </c>
      <c r="E72" s="1467" t="s">
        <v>2442</v>
      </c>
      <c r="F72" s="1443" t="s">
        <v>5611</v>
      </c>
      <c r="G72" s="1444" t="s">
        <v>1315</v>
      </c>
      <c r="H72" s="1418" t="s">
        <v>1360</v>
      </c>
    </row>
    <row r="73" spans="1:8" ht="14.25" customHeight="1" x14ac:dyDescent="0.2">
      <c r="A73" s="906">
        <v>70</v>
      </c>
      <c r="B73" s="1429" t="s">
        <v>34</v>
      </c>
      <c r="C73" s="1420" t="s">
        <v>1361</v>
      </c>
      <c r="D73" s="1413" t="s">
        <v>2587</v>
      </c>
      <c r="E73" s="1446" t="s">
        <v>2548</v>
      </c>
      <c r="F73" s="1429" t="s">
        <v>1308</v>
      </c>
      <c r="G73" s="1422" t="s">
        <v>2314</v>
      </c>
      <c r="H73" s="1418" t="s">
        <v>4432</v>
      </c>
    </row>
    <row r="74" spans="1:8" ht="14.25" customHeight="1" x14ac:dyDescent="0.2">
      <c r="A74" s="906">
        <v>71</v>
      </c>
      <c r="B74" s="1429" t="s">
        <v>50</v>
      </c>
      <c r="C74" s="1420" t="s">
        <v>2315</v>
      </c>
      <c r="D74" s="1413" t="s">
        <v>2586</v>
      </c>
      <c r="E74" s="1446" t="s">
        <v>2548</v>
      </c>
      <c r="F74" s="1429" t="s">
        <v>1308</v>
      </c>
      <c r="G74" s="1422" t="s">
        <v>2314</v>
      </c>
      <c r="H74" s="1418" t="s">
        <v>4432</v>
      </c>
    </row>
    <row r="75" spans="1:8" ht="14.25" customHeight="1" x14ac:dyDescent="0.2">
      <c r="A75" s="906">
        <v>72</v>
      </c>
      <c r="B75" s="1448">
        <v>10</v>
      </c>
      <c r="C75" s="1757" t="s">
        <v>4939</v>
      </c>
      <c r="D75" s="1456" t="s">
        <v>4938</v>
      </c>
      <c r="E75" s="1433" t="s">
        <v>1233</v>
      </c>
      <c r="F75" s="1434" t="s">
        <v>5611</v>
      </c>
      <c r="G75" s="1435" t="s">
        <v>4442</v>
      </c>
      <c r="H75" s="1757" t="s">
        <v>4937</v>
      </c>
    </row>
    <row r="76" spans="1:8" ht="14.25" customHeight="1" x14ac:dyDescent="0.2">
      <c r="A76" s="906">
        <v>73</v>
      </c>
      <c r="B76" s="1448">
        <v>11</v>
      </c>
      <c r="C76" s="1431" t="s">
        <v>4710</v>
      </c>
      <c r="D76" s="1432" t="s">
        <v>1332</v>
      </c>
      <c r="E76" s="1433" t="s">
        <v>1233</v>
      </c>
      <c r="F76" s="1434" t="s">
        <v>296</v>
      </c>
      <c r="G76" s="1435" t="s">
        <v>1285</v>
      </c>
      <c r="H76" s="1437" t="s">
        <v>199</v>
      </c>
    </row>
    <row r="77" spans="1:8" ht="14.25" customHeight="1" x14ac:dyDescent="0.2">
      <c r="A77" s="906">
        <v>74</v>
      </c>
      <c r="B77" s="1429" t="s">
        <v>34</v>
      </c>
      <c r="C77" s="1420" t="s">
        <v>1046</v>
      </c>
      <c r="D77" s="1413" t="s">
        <v>2316</v>
      </c>
      <c r="E77" s="1467" t="s">
        <v>2442</v>
      </c>
      <c r="F77" s="1443" t="s">
        <v>5071</v>
      </c>
      <c r="G77" s="1444" t="s">
        <v>1315</v>
      </c>
      <c r="H77" s="1418" t="s">
        <v>4711</v>
      </c>
    </row>
    <row r="78" spans="1:8" ht="14.25" customHeight="1" x14ac:dyDescent="0.2">
      <c r="A78" s="906">
        <v>75</v>
      </c>
      <c r="B78" s="1429" t="s">
        <v>50</v>
      </c>
      <c r="C78" s="1420" t="s">
        <v>4930</v>
      </c>
      <c r="D78" s="1413" t="s">
        <v>1341</v>
      </c>
      <c r="E78" s="1467" t="s">
        <v>2442</v>
      </c>
      <c r="F78" s="1443" t="s">
        <v>5071</v>
      </c>
      <c r="G78" s="1422" t="s">
        <v>1259</v>
      </c>
      <c r="H78" s="1418" t="s">
        <v>5034</v>
      </c>
    </row>
    <row r="79" spans="1:8" ht="14.25" customHeight="1" x14ac:dyDescent="0.2">
      <c r="A79" s="906">
        <v>76</v>
      </c>
      <c r="B79" s="1429" t="s">
        <v>34</v>
      </c>
      <c r="C79" s="1420" t="s">
        <v>1364</v>
      </c>
      <c r="D79" s="1413" t="s">
        <v>2687</v>
      </c>
      <c r="E79" s="1446" t="s">
        <v>2548</v>
      </c>
      <c r="F79" s="1429" t="s">
        <v>1260</v>
      </c>
      <c r="G79" s="1422" t="s">
        <v>2317</v>
      </c>
      <c r="H79" s="1418" t="s">
        <v>5035</v>
      </c>
    </row>
    <row r="80" spans="1:8" ht="14.25" customHeight="1" x14ac:dyDescent="0.2">
      <c r="A80" s="906">
        <v>77</v>
      </c>
      <c r="B80" s="1429" t="s">
        <v>50</v>
      </c>
      <c r="C80" s="1450" t="s">
        <v>1319</v>
      </c>
      <c r="D80" s="1413" t="s">
        <v>2670</v>
      </c>
      <c r="E80" s="1446" t="s">
        <v>2548</v>
      </c>
      <c r="F80" s="1429" t="s">
        <v>1258</v>
      </c>
      <c r="G80" s="1422" t="s">
        <v>1250</v>
      </c>
      <c r="H80" s="1418" t="s">
        <v>5036</v>
      </c>
    </row>
    <row r="81" spans="1:8" ht="14.25" customHeight="1" x14ac:dyDescent="0.2">
      <c r="A81" s="906">
        <v>78</v>
      </c>
      <c r="B81" s="1429" t="s">
        <v>56</v>
      </c>
      <c r="C81" s="1450" t="s">
        <v>1309</v>
      </c>
      <c r="D81" s="1413" t="s">
        <v>4707</v>
      </c>
      <c r="E81" s="1446" t="s">
        <v>2548</v>
      </c>
      <c r="F81" s="1429" t="s">
        <v>1310</v>
      </c>
      <c r="G81" s="1422" t="s">
        <v>1259</v>
      </c>
      <c r="H81" s="1418" t="s">
        <v>4424</v>
      </c>
    </row>
    <row r="82" spans="1:8" ht="14.25" customHeight="1" x14ac:dyDescent="0.2">
      <c r="A82" s="906">
        <v>79</v>
      </c>
      <c r="B82" s="1429" t="s">
        <v>67</v>
      </c>
      <c r="C82" s="1450" t="s">
        <v>1312</v>
      </c>
      <c r="D82" s="1413" t="s">
        <v>2692</v>
      </c>
      <c r="E82" s="1446" t="s">
        <v>2548</v>
      </c>
      <c r="F82" s="1429" t="s">
        <v>1260</v>
      </c>
      <c r="G82" s="1422" t="s">
        <v>1313</v>
      </c>
      <c r="H82" s="1418" t="s">
        <v>4424</v>
      </c>
    </row>
    <row r="83" spans="1:8" ht="14.25" customHeight="1" x14ac:dyDescent="0.2">
      <c r="A83" s="906">
        <v>80</v>
      </c>
      <c r="B83" s="1429" t="s">
        <v>75</v>
      </c>
      <c r="C83" s="1420" t="s">
        <v>2812</v>
      </c>
      <c r="D83" s="1413" t="s">
        <v>2607</v>
      </c>
      <c r="E83" s="1446" t="s">
        <v>2548</v>
      </c>
      <c r="F83" s="1429" t="s">
        <v>99</v>
      </c>
      <c r="G83" s="1422" t="s">
        <v>1259</v>
      </c>
      <c r="H83" s="1418" t="s">
        <v>4424</v>
      </c>
    </row>
    <row r="84" spans="1:8" ht="14.25" customHeight="1" x14ac:dyDescent="0.2">
      <c r="A84" s="906">
        <v>81</v>
      </c>
      <c r="B84" s="1429" t="s">
        <v>78</v>
      </c>
      <c r="C84" s="1450" t="s">
        <v>2564</v>
      </c>
      <c r="D84" s="1413" t="s">
        <v>2671</v>
      </c>
      <c r="E84" s="1446" t="s">
        <v>2548</v>
      </c>
      <c r="F84" s="1429" t="s">
        <v>1258</v>
      </c>
      <c r="G84" s="1422" t="s">
        <v>1259</v>
      </c>
      <c r="H84" s="1418" t="s">
        <v>4424</v>
      </c>
    </row>
    <row r="85" spans="1:8" s="915" customFormat="1" ht="14.25" customHeight="1" x14ac:dyDescent="0.2">
      <c r="A85" s="906">
        <v>82</v>
      </c>
      <c r="B85" s="1448">
        <v>12</v>
      </c>
      <c r="C85" s="1431" t="s">
        <v>1270</v>
      </c>
      <c r="D85" s="1432" t="s">
        <v>1269</v>
      </c>
      <c r="E85" s="1433" t="s">
        <v>2449</v>
      </c>
      <c r="F85" s="1434" t="s">
        <v>5071</v>
      </c>
      <c r="G85" s="1435" t="s">
        <v>1250</v>
      </c>
      <c r="H85" s="1437" t="s">
        <v>4492</v>
      </c>
    </row>
    <row r="86" spans="1:8" ht="14.25" customHeight="1" x14ac:dyDescent="0.2">
      <c r="A86" s="906">
        <v>83</v>
      </c>
      <c r="B86" s="1429">
        <v>1</v>
      </c>
      <c r="C86" s="1420" t="s">
        <v>1155</v>
      </c>
      <c r="D86" s="1413" t="s">
        <v>1251</v>
      </c>
      <c r="E86" s="1467" t="s">
        <v>4709</v>
      </c>
      <c r="F86" s="1443" t="s">
        <v>5071</v>
      </c>
      <c r="G86" s="1444" t="s">
        <v>2359</v>
      </c>
      <c r="H86" s="1418" t="s">
        <v>5037</v>
      </c>
    </row>
    <row r="87" spans="1:8" ht="14.25" customHeight="1" x14ac:dyDescent="0.2">
      <c r="A87" s="906">
        <v>84</v>
      </c>
      <c r="B87" s="1429" t="s">
        <v>34</v>
      </c>
      <c r="C87" s="1420" t="s">
        <v>1368</v>
      </c>
      <c r="D87" s="1413" t="s">
        <v>2597</v>
      </c>
      <c r="E87" s="1446" t="s">
        <v>2548</v>
      </c>
      <c r="F87" s="1429" t="s">
        <v>1308</v>
      </c>
      <c r="G87" s="1422" t="s">
        <v>1261</v>
      </c>
      <c r="H87" s="1418" t="s">
        <v>5038</v>
      </c>
    </row>
    <row r="88" spans="1:8" ht="14.25" customHeight="1" x14ac:dyDescent="0.2">
      <c r="A88" s="906">
        <v>85</v>
      </c>
      <c r="B88" s="1429">
        <v>2</v>
      </c>
      <c r="C88" s="1420" t="s">
        <v>1265</v>
      </c>
      <c r="D88" s="1413" t="s">
        <v>2691</v>
      </c>
      <c r="E88" s="1446" t="s">
        <v>2548</v>
      </c>
      <c r="F88" s="1429" t="s">
        <v>1260</v>
      </c>
      <c r="G88" s="1422" t="s">
        <v>1266</v>
      </c>
      <c r="H88" s="1418" t="s">
        <v>5414</v>
      </c>
    </row>
    <row r="89" spans="1:8" ht="14.25" customHeight="1" x14ac:dyDescent="0.2">
      <c r="A89" s="906">
        <v>86</v>
      </c>
      <c r="B89" s="1448">
        <v>13</v>
      </c>
      <c r="C89" s="1431" t="s">
        <v>4950</v>
      </c>
      <c r="D89" s="1432" t="s">
        <v>4942</v>
      </c>
      <c r="E89" s="1433" t="s">
        <v>2449</v>
      </c>
      <c r="F89" s="1434" t="s">
        <v>700</v>
      </c>
      <c r="G89" s="1435" t="s">
        <v>4941</v>
      </c>
      <c r="H89" s="1437" t="s">
        <v>4940</v>
      </c>
    </row>
    <row r="90" spans="1:8" ht="14.25" customHeight="1" x14ac:dyDescent="0.2">
      <c r="A90" s="906">
        <v>87</v>
      </c>
      <c r="B90" s="1448">
        <v>14</v>
      </c>
      <c r="C90" s="1431" t="s">
        <v>345</v>
      </c>
      <c r="D90" s="1432" t="s">
        <v>1371</v>
      </c>
      <c r="E90" s="1433" t="s">
        <v>2449</v>
      </c>
      <c r="F90" s="1434" t="s">
        <v>189</v>
      </c>
      <c r="G90" s="1435" t="s">
        <v>2351</v>
      </c>
      <c r="H90" s="1437" t="s">
        <v>1373</v>
      </c>
    </row>
    <row r="91" spans="1:8" ht="14.25" customHeight="1" x14ac:dyDescent="0.2">
      <c r="A91" s="906">
        <v>88</v>
      </c>
      <c r="B91" s="1429" t="s">
        <v>34</v>
      </c>
      <c r="C91" s="1420" t="s">
        <v>259</v>
      </c>
      <c r="D91" s="1413" t="s">
        <v>1378</v>
      </c>
      <c r="E91" s="1419" t="s">
        <v>2448</v>
      </c>
      <c r="F91" s="1443" t="s">
        <v>2720</v>
      </c>
      <c r="G91" s="1444" t="s">
        <v>1379</v>
      </c>
      <c r="H91" s="1418" t="s">
        <v>5453</v>
      </c>
    </row>
    <row r="92" spans="1:8" ht="14.25" customHeight="1" x14ac:dyDescent="0.2">
      <c r="A92" s="906">
        <v>89</v>
      </c>
      <c r="B92" s="1429" t="s">
        <v>50</v>
      </c>
      <c r="C92" s="1420" t="s">
        <v>266</v>
      </c>
      <c r="D92" s="1413" t="s">
        <v>1380</v>
      </c>
      <c r="E92" s="1419" t="s">
        <v>2448</v>
      </c>
      <c r="F92" s="1443" t="s">
        <v>5145</v>
      </c>
      <c r="G92" s="1444" t="s">
        <v>1379</v>
      </c>
      <c r="H92" s="1418" t="s">
        <v>5453</v>
      </c>
    </row>
    <row r="93" spans="1:8" ht="14.25" customHeight="1" x14ac:dyDescent="0.2">
      <c r="A93" s="906">
        <v>90</v>
      </c>
      <c r="B93" s="1429" t="s">
        <v>56</v>
      </c>
      <c r="C93" s="1420" t="s">
        <v>1375</v>
      </c>
      <c r="D93" s="1413" t="s">
        <v>1374</v>
      </c>
      <c r="E93" s="1419" t="s">
        <v>1233</v>
      </c>
      <c r="F93" s="1443" t="s">
        <v>176</v>
      </c>
      <c r="G93" s="1444" t="s">
        <v>4712</v>
      </c>
      <c r="H93" s="1418" t="s">
        <v>260</v>
      </c>
    </row>
    <row r="94" spans="1:8" ht="14.25" customHeight="1" x14ac:dyDescent="0.2">
      <c r="A94" s="906">
        <v>91</v>
      </c>
      <c r="B94" s="1429" t="s">
        <v>75</v>
      </c>
      <c r="C94" s="1420" t="s">
        <v>678</v>
      </c>
      <c r="D94" s="1413" t="s">
        <v>1384</v>
      </c>
      <c r="E94" s="1419" t="s">
        <v>2449</v>
      </c>
      <c r="F94" s="1443" t="s">
        <v>5145</v>
      </c>
      <c r="G94" s="1444" t="s">
        <v>1379</v>
      </c>
      <c r="H94" s="1418" t="s">
        <v>644</v>
      </c>
    </row>
    <row r="95" spans="1:8" ht="14.25" customHeight="1" x14ac:dyDescent="0.2">
      <c r="A95" s="906">
        <v>92</v>
      </c>
      <c r="B95" s="1429" t="s">
        <v>78</v>
      </c>
      <c r="C95" s="1420" t="s">
        <v>643</v>
      </c>
      <c r="D95" s="1413" t="s">
        <v>1385</v>
      </c>
      <c r="E95" s="1419" t="s">
        <v>2449</v>
      </c>
      <c r="F95" s="1443" t="s">
        <v>5145</v>
      </c>
      <c r="G95" s="1444" t="s">
        <v>1379</v>
      </c>
      <c r="H95" s="1418" t="s">
        <v>644</v>
      </c>
    </row>
    <row r="96" spans="1:8" ht="14.25" customHeight="1" x14ac:dyDescent="0.2">
      <c r="A96" s="906">
        <v>93</v>
      </c>
      <c r="B96" s="1429" t="s">
        <v>85</v>
      </c>
      <c r="C96" s="1420" t="s">
        <v>4714</v>
      </c>
      <c r="D96" s="1413" t="s">
        <v>1386</v>
      </c>
      <c r="E96" s="1419" t="s">
        <v>2450</v>
      </c>
      <c r="F96" s="1443" t="s">
        <v>4510</v>
      </c>
      <c r="G96" s="1444" t="s">
        <v>4713</v>
      </c>
      <c r="H96" s="1418" t="s">
        <v>4715</v>
      </c>
    </row>
    <row r="97" spans="1:8" ht="14.25" customHeight="1" x14ac:dyDescent="0.2">
      <c r="A97" s="906">
        <v>94</v>
      </c>
      <c r="B97" s="1429" t="s">
        <v>90</v>
      </c>
      <c r="C97" s="1420" t="s">
        <v>1389</v>
      </c>
      <c r="D97" s="1413" t="s">
        <v>1388</v>
      </c>
      <c r="E97" s="1419" t="s">
        <v>1233</v>
      </c>
      <c r="F97" s="1443" t="s">
        <v>176</v>
      </c>
      <c r="G97" s="1444" t="s">
        <v>2351</v>
      </c>
      <c r="H97" s="1418" t="s">
        <v>307</v>
      </c>
    </row>
    <row r="98" spans="1:8" ht="14.25" customHeight="1" x14ac:dyDescent="0.2">
      <c r="A98" s="906">
        <v>95</v>
      </c>
      <c r="B98" s="1429" t="s">
        <v>93</v>
      </c>
      <c r="C98" s="1420" t="s">
        <v>484</v>
      </c>
      <c r="D98" s="1413" t="s">
        <v>1390</v>
      </c>
      <c r="E98" s="1419" t="s">
        <v>1233</v>
      </c>
      <c r="F98" s="1443" t="s">
        <v>5439</v>
      </c>
      <c r="G98" s="1444" t="s">
        <v>2351</v>
      </c>
      <c r="H98" s="1418" t="s">
        <v>5451</v>
      </c>
    </row>
    <row r="99" spans="1:8" ht="14.25" customHeight="1" x14ac:dyDescent="0.2">
      <c r="A99" s="906">
        <v>96</v>
      </c>
      <c r="B99" s="1429" t="s">
        <v>39</v>
      </c>
      <c r="C99" s="1420" t="s">
        <v>1392</v>
      </c>
      <c r="D99" s="1413" t="s">
        <v>1391</v>
      </c>
      <c r="E99" s="1419" t="s">
        <v>2449</v>
      </c>
      <c r="F99" s="1443" t="s">
        <v>84</v>
      </c>
      <c r="G99" s="1444" t="s">
        <v>1393</v>
      </c>
      <c r="H99" s="1418" t="s">
        <v>428</v>
      </c>
    </row>
    <row r="100" spans="1:8" ht="14.25" customHeight="1" x14ac:dyDescent="0.2">
      <c r="A100" s="906">
        <v>97</v>
      </c>
      <c r="B100" s="1429" t="s">
        <v>59</v>
      </c>
      <c r="C100" s="1420" t="s">
        <v>556</v>
      </c>
      <c r="D100" s="1413" t="s">
        <v>1394</v>
      </c>
      <c r="E100" s="1419" t="s">
        <v>2449</v>
      </c>
      <c r="F100" s="1443" t="s">
        <v>2278</v>
      </c>
      <c r="G100" s="1444" t="s">
        <v>4716</v>
      </c>
      <c r="H100" s="1418" t="s">
        <v>428</v>
      </c>
    </row>
    <row r="101" spans="1:8" ht="14.25" customHeight="1" x14ac:dyDescent="0.2">
      <c r="A101" s="906">
        <v>98</v>
      </c>
      <c r="B101" s="1429" t="s">
        <v>111</v>
      </c>
      <c r="C101" s="1420" t="s">
        <v>1272</v>
      </c>
      <c r="D101" s="1413" t="s">
        <v>1271</v>
      </c>
      <c r="E101" s="1419" t="s">
        <v>2449</v>
      </c>
      <c r="F101" s="1443" t="s">
        <v>4510</v>
      </c>
      <c r="G101" s="1444" t="s">
        <v>2501</v>
      </c>
      <c r="H101" s="1423" t="s">
        <v>4717</v>
      </c>
    </row>
    <row r="102" spans="1:8" ht="14.25" customHeight="1" x14ac:dyDescent="0.2">
      <c r="A102" s="906">
        <v>99</v>
      </c>
      <c r="B102" s="1429" t="s">
        <v>118</v>
      </c>
      <c r="C102" s="1420" t="s">
        <v>1399</v>
      </c>
      <c r="D102" s="1413" t="s">
        <v>1398</v>
      </c>
      <c r="E102" s="1467" t="s">
        <v>2286</v>
      </c>
      <c r="F102" s="1443" t="s">
        <v>110</v>
      </c>
      <c r="G102" s="1444" t="s">
        <v>2365</v>
      </c>
      <c r="H102" s="1418" t="s">
        <v>1862</v>
      </c>
    </row>
    <row r="103" spans="1:8" ht="14.25" customHeight="1" x14ac:dyDescent="0.2">
      <c r="A103" s="906">
        <v>100</v>
      </c>
      <c r="B103" s="1429" t="s">
        <v>127</v>
      </c>
      <c r="C103" s="1420" t="s">
        <v>1531</v>
      </c>
      <c r="D103" s="1413" t="s">
        <v>1530</v>
      </c>
      <c r="E103" s="1467" t="s">
        <v>2286</v>
      </c>
      <c r="F103" s="1443" t="s">
        <v>102</v>
      </c>
      <c r="G103" s="1444" t="s">
        <v>2353</v>
      </c>
      <c r="H103" s="1418" t="s">
        <v>1862</v>
      </c>
    </row>
    <row r="104" spans="1:8" ht="14.25" customHeight="1" x14ac:dyDescent="0.2">
      <c r="A104" s="906">
        <v>101</v>
      </c>
      <c r="B104" s="1429" t="s">
        <v>129</v>
      </c>
      <c r="C104" s="1420" t="s">
        <v>1173</v>
      </c>
      <c r="D104" s="1413" t="s">
        <v>1402</v>
      </c>
      <c r="E104" s="1467" t="s">
        <v>5426</v>
      </c>
      <c r="F104" s="1443" t="s">
        <v>5071</v>
      </c>
      <c r="G104" s="1444" t="s">
        <v>2366</v>
      </c>
      <c r="H104" s="1418" t="s">
        <v>1862</v>
      </c>
    </row>
    <row r="105" spans="1:8" ht="14.25" customHeight="1" x14ac:dyDescent="0.2">
      <c r="A105" s="906">
        <v>102</v>
      </c>
      <c r="B105" s="1429" t="s">
        <v>132</v>
      </c>
      <c r="C105" s="1420" t="s">
        <v>1220</v>
      </c>
      <c r="D105" s="1413" t="s">
        <v>1599</v>
      </c>
      <c r="E105" s="1467" t="s">
        <v>2446</v>
      </c>
      <c r="F105" s="1443" t="s">
        <v>1218</v>
      </c>
      <c r="G105" s="1444" t="s">
        <v>1217</v>
      </c>
      <c r="H105" s="1418" t="s">
        <v>1862</v>
      </c>
    </row>
    <row r="106" spans="1:8" ht="14.25" customHeight="1" x14ac:dyDescent="0.2">
      <c r="A106" s="906">
        <v>103</v>
      </c>
      <c r="B106" s="1429" t="s">
        <v>137</v>
      </c>
      <c r="C106" s="1420" t="s">
        <v>1401</v>
      </c>
      <c r="D106" s="1413" t="s">
        <v>1400</v>
      </c>
      <c r="E106" s="1467" t="s">
        <v>2286</v>
      </c>
      <c r="F106" s="1443" t="s">
        <v>110</v>
      </c>
      <c r="G106" s="1444" t="s">
        <v>2367</v>
      </c>
      <c r="H106" s="1418" t="s">
        <v>4437</v>
      </c>
    </row>
    <row r="107" spans="1:8" ht="14.25" customHeight="1" x14ac:dyDescent="0.2">
      <c r="A107" s="906">
        <v>104</v>
      </c>
      <c r="B107" s="1429" t="s">
        <v>139</v>
      </c>
      <c r="C107" s="1420" t="s">
        <v>1055</v>
      </c>
      <c r="D107" s="1413" t="s">
        <v>1404</v>
      </c>
      <c r="E107" s="1467" t="s">
        <v>2445</v>
      </c>
      <c r="F107" s="1443" t="s">
        <v>708</v>
      </c>
      <c r="G107" s="1444" t="s">
        <v>1343</v>
      </c>
      <c r="H107" s="1418" t="s">
        <v>4437</v>
      </c>
    </row>
    <row r="108" spans="1:8" ht="14.25" customHeight="1" x14ac:dyDescent="0.2">
      <c r="A108" s="906">
        <v>105</v>
      </c>
      <c r="B108" s="1429" t="s">
        <v>147</v>
      </c>
      <c r="C108" s="1420" t="s">
        <v>1230</v>
      </c>
      <c r="D108" s="1413" t="s">
        <v>1409</v>
      </c>
      <c r="E108" s="1419" t="s">
        <v>4515</v>
      </c>
      <c r="F108" s="1443" t="s">
        <v>4510</v>
      </c>
      <c r="G108" s="1444" t="s">
        <v>1217</v>
      </c>
      <c r="H108" s="1418" t="s">
        <v>4437</v>
      </c>
    </row>
    <row r="109" spans="1:8" ht="14.25" customHeight="1" x14ac:dyDescent="0.2">
      <c r="A109" s="906">
        <v>106</v>
      </c>
      <c r="B109" s="1429" t="s">
        <v>149</v>
      </c>
      <c r="C109" s="1420" t="s">
        <v>1164</v>
      </c>
      <c r="D109" s="1413" t="s">
        <v>1405</v>
      </c>
      <c r="E109" s="1467" t="s">
        <v>5426</v>
      </c>
      <c r="F109" s="1443" t="s">
        <v>5145</v>
      </c>
      <c r="G109" s="1444" t="s">
        <v>2360</v>
      </c>
      <c r="H109" s="1418" t="s">
        <v>4438</v>
      </c>
    </row>
    <row r="110" spans="1:8" ht="14.25" customHeight="1" x14ac:dyDescent="0.2">
      <c r="A110" s="906">
        <v>107</v>
      </c>
      <c r="B110" s="1429" t="s">
        <v>159</v>
      </c>
      <c r="C110" s="1420" t="s">
        <v>1191</v>
      </c>
      <c r="D110" s="1413" t="s">
        <v>1407</v>
      </c>
      <c r="E110" s="1467" t="s">
        <v>2445</v>
      </c>
      <c r="F110" s="1443" t="s">
        <v>4510</v>
      </c>
      <c r="G110" s="1444" t="s">
        <v>2368</v>
      </c>
      <c r="H110" s="1418" t="s">
        <v>4438</v>
      </c>
    </row>
    <row r="111" spans="1:8" ht="14.25" customHeight="1" x14ac:dyDescent="0.2">
      <c r="A111" s="906">
        <v>108</v>
      </c>
      <c r="B111" s="1429" t="s">
        <v>105</v>
      </c>
      <c r="C111" s="1420" t="s">
        <v>1204</v>
      </c>
      <c r="D111" s="1413" t="s">
        <v>1406</v>
      </c>
      <c r="E111" s="1467" t="s">
        <v>2445</v>
      </c>
      <c r="F111" s="1443" t="s">
        <v>4510</v>
      </c>
      <c r="G111" s="1444" t="s">
        <v>2367</v>
      </c>
      <c r="H111" s="1418" t="s">
        <v>4438</v>
      </c>
    </row>
    <row r="112" spans="1:8" ht="14.25" customHeight="1" x14ac:dyDescent="0.2">
      <c r="A112" s="906">
        <v>109</v>
      </c>
      <c r="B112" s="1429" t="s">
        <v>164</v>
      </c>
      <c r="C112" s="1420" t="s">
        <v>1167</v>
      </c>
      <c r="D112" s="1413" t="s">
        <v>1527</v>
      </c>
      <c r="E112" s="1467" t="s">
        <v>4709</v>
      </c>
      <c r="F112" s="1443" t="s">
        <v>5071</v>
      </c>
      <c r="G112" s="1444" t="s">
        <v>774</v>
      </c>
      <c r="H112" s="1418" t="s">
        <v>549</v>
      </c>
    </row>
    <row r="113" spans="1:8" ht="14.25" customHeight="1" x14ac:dyDescent="0.2">
      <c r="A113" s="906">
        <v>110</v>
      </c>
      <c r="B113" s="1429" t="s">
        <v>34</v>
      </c>
      <c r="C113" s="1420" t="s">
        <v>3249</v>
      </c>
      <c r="D113" s="1413" t="s">
        <v>2659</v>
      </c>
      <c r="E113" s="1446" t="s">
        <v>2548</v>
      </c>
      <c r="F113" s="1429" t="s">
        <v>229</v>
      </c>
      <c r="G113" s="1422" t="s">
        <v>1277</v>
      </c>
      <c r="H113" s="1418" t="s">
        <v>1862</v>
      </c>
    </row>
    <row r="114" spans="1:8" ht="14.25" customHeight="1" x14ac:dyDescent="0.2">
      <c r="A114" s="906">
        <v>111</v>
      </c>
      <c r="B114" s="1429" t="s">
        <v>50</v>
      </c>
      <c r="C114" s="1420" t="s">
        <v>1422</v>
      </c>
      <c r="D114" s="1413" t="s">
        <v>5358</v>
      </c>
      <c r="E114" s="1446" t="s">
        <v>2548</v>
      </c>
      <c r="F114" s="1429" t="s">
        <v>2585</v>
      </c>
      <c r="G114" s="1422" t="s">
        <v>2330</v>
      </c>
      <c r="H114" s="1418" t="s">
        <v>1862</v>
      </c>
    </row>
    <row r="115" spans="1:8" ht="14.25" customHeight="1" x14ac:dyDescent="0.2">
      <c r="A115" s="906">
        <v>112</v>
      </c>
      <c r="B115" s="1429" t="s">
        <v>56</v>
      </c>
      <c r="C115" s="1420" t="s">
        <v>1410</v>
      </c>
      <c r="D115" s="1413" t="s">
        <v>5430</v>
      </c>
      <c r="E115" s="1446" t="s">
        <v>2547</v>
      </c>
      <c r="F115" s="1429" t="s">
        <v>4718</v>
      </c>
      <c r="G115" s="1422" t="s">
        <v>1217</v>
      </c>
      <c r="H115" s="1418" t="s">
        <v>1862</v>
      </c>
    </row>
    <row r="116" spans="1:8" ht="14.25" customHeight="1" x14ac:dyDescent="0.2">
      <c r="A116" s="906">
        <v>113</v>
      </c>
      <c r="B116" s="1429" t="s">
        <v>67</v>
      </c>
      <c r="C116" s="1420" t="s">
        <v>1413</v>
      </c>
      <c r="D116" s="1413" t="s">
        <v>2698</v>
      </c>
      <c r="E116" s="1446" t="s">
        <v>3248</v>
      </c>
      <c r="F116" s="1411" t="s">
        <v>4719</v>
      </c>
      <c r="G116" s="1422" t="s">
        <v>2330</v>
      </c>
      <c r="H116" s="1418" t="s">
        <v>1862</v>
      </c>
    </row>
    <row r="117" spans="1:8" ht="14.25" customHeight="1" x14ac:dyDescent="0.2">
      <c r="A117" s="906">
        <v>114</v>
      </c>
      <c r="B117" s="1429" t="s">
        <v>75</v>
      </c>
      <c r="C117" s="1420" t="s">
        <v>1411</v>
      </c>
      <c r="D117" s="1413" t="s">
        <v>2701</v>
      </c>
      <c r="E117" s="1446" t="s">
        <v>3248</v>
      </c>
      <c r="F117" s="1411" t="s">
        <v>4719</v>
      </c>
      <c r="G117" s="1444" t="s">
        <v>774</v>
      </c>
      <c r="H117" s="1418" t="s">
        <v>1862</v>
      </c>
    </row>
    <row r="118" spans="1:8" ht="14.25" customHeight="1" x14ac:dyDescent="0.2">
      <c r="A118" s="906">
        <v>115</v>
      </c>
      <c r="B118" s="1429" t="s">
        <v>78</v>
      </c>
      <c r="C118" s="1420" t="s">
        <v>2320</v>
      </c>
      <c r="D118" s="1413" t="s">
        <v>2705</v>
      </c>
      <c r="E118" s="1446" t="s">
        <v>3248</v>
      </c>
      <c r="F118" s="1411" t="s">
        <v>4720</v>
      </c>
      <c r="G118" s="1444" t="s">
        <v>2367</v>
      </c>
      <c r="H118" s="1418" t="s">
        <v>1862</v>
      </c>
    </row>
    <row r="119" spans="1:8" ht="14.25" customHeight="1" x14ac:dyDescent="0.2">
      <c r="A119" s="906">
        <v>116</v>
      </c>
      <c r="B119" s="1429" t="s">
        <v>85</v>
      </c>
      <c r="C119" s="1450" t="s">
        <v>1414</v>
      </c>
      <c r="D119" s="1413" t="s">
        <v>2704</v>
      </c>
      <c r="E119" s="1446" t="s">
        <v>3248</v>
      </c>
      <c r="F119" s="1411" t="s">
        <v>4721</v>
      </c>
      <c r="G119" s="1444" t="s">
        <v>2369</v>
      </c>
      <c r="H119" s="1418" t="s">
        <v>1862</v>
      </c>
    </row>
    <row r="120" spans="1:8" ht="14.25" customHeight="1" x14ac:dyDescent="0.2">
      <c r="A120" s="906">
        <v>117</v>
      </c>
      <c r="B120" s="1429" t="s">
        <v>90</v>
      </c>
      <c r="C120" s="1420" t="s">
        <v>1424</v>
      </c>
      <c r="D120" s="1413" t="s">
        <v>2708</v>
      </c>
      <c r="E120" s="1446" t="s">
        <v>3248</v>
      </c>
      <c r="F120" s="1429" t="s">
        <v>1425</v>
      </c>
      <c r="G120" s="1444" t="s">
        <v>1277</v>
      </c>
      <c r="H120" s="1418" t="s">
        <v>1862</v>
      </c>
    </row>
    <row r="121" spans="1:8" ht="14.25" customHeight="1" x14ac:dyDescent="0.2">
      <c r="A121" s="906">
        <v>118</v>
      </c>
      <c r="B121" s="1429" t="s">
        <v>93</v>
      </c>
      <c r="C121" s="1420" t="s">
        <v>1423</v>
      </c>
      <c r="D121" s="1413" t="s">
        <v>2706</v>
      </c>
      <c r="E121" s="1446" t="s">
        <v>3248</v>
      </c>
      <c r="F121" s="1429" t="s">
        <v>1303</v>
      </c>
      <c r="G121" s="1422" t="s">
        <v>1343</v>
      </c>
      <c r="H121" s="1418" t="s">
        <v>1862</v>
      </c>
    </row>
    <row r="122" spans="1:8" ht="14.25" customHeight="1" x14ac:dyDescent="0.2">
      <c r="A122" s="906">
        <v>119</v>
      </c>
      <c r="B122" s="1429" t="s">
        <v>39</v>
      </c>
      <c r="C122" s="1420" t="s">
        <v>1426</v>
      </c>
      <c r="D122" s="1413" t="s">
        <v>2709</v>
      </c>
      <c r="E122" s="1446" t="s">
        <v>3248</v>
      </c>
      <c r="F122" s="1429" t="s">
        <v>1427</v>
      </c>
      <c r="G122" s="1422" t="s">
        <v>1343</v>
      </c>
      <c r="H122" s="1418" t="s">
        <v>1862</v>
      </c>
    </row>
    <row r="123" spans="1:8" ht="14.25" customHeight="1" x14ac:dyDescent="0.2">
      <c r="A123" s="906">
        <v>120</v>
      </c>
      <c r="B123" s="1429" t="s">
        <v>59</v>
      </c>
      <c r="C123" s="1420" t="s">
        <v>1411</v>
      </c>
      <c r="D123" s="1413" t="s">
        <v>2702</v>
      </c>
      <c r="E123" s="1446" t="s">
        <v>3248</v>
      </c>
      <c r="F123" s="1429" t="s">
        <v>99</v>
      </c>
      <c r="G123" s="1422" t="s">
        <v>1217</v>
      </c>
      <c r="H123" s="1418" t="s">
        <v>1862</v>
      </c>
    </row>
    <row r="124" spans="1:8" ht="14.25" customHeight="1" x14ac:dyDescent="0.2">
      <c r="A124" s="906">
        <v>121</v>
      </c>
      <c r="B124" s="1429" t="s">
        <v>111</v>
      </c>
      <c r="C124" s="1420" t="s">
        <v>2714</v>
      </c>
      <c r="D124" s="1413" t="s">
        <v>2721</v>
      </c>
      <c r="E124" s="1446" t="s">
        <v>3248</v>
      </c>
      <c r="F124" s="1429" t="s">
        <v>2718</v>
      </c>
      <c r="G124" s="1422" t="s">
        <v>774</v>
      </c>
      <c r="H124" s="1418" t="s">
        <v>1862</v>
      </c>
    </row>
    <row r="125" spans="1:8" ht="14.25" customHeight="1" x14ac:dyDescent="0.2">
      <c r="A125" s="906">
        <v>122</v>
      </c>
      <c r="B125" s="1429" t="s">
        <v>118</v>
      </c>
      <c r="C125" s="1420" t="s">
        <v>2713</v>
      </c>
      <c r="D125" s="1413" t="s">
        <v>2722</v>
      </c>
      <c r="E125" s="1446" t="s">
        <v>3248</v>
      </c>
      <c r="F125" s="1429" t="s">
        <v>2718</v>
      </c>
      <c r="G125" s="1422" t="s">
        <v>774</v>
      </c>
      <c r="H125" s="1418" t="s">
        <v>1862</v>
      </c>
    </row>
    <row r="126" spans="1:8" ht="14.25" customHeight="1" x14ac:dyDescent="0.2">
      <c r="A126" s="906">
        <v>123</v>
      </c>
      <c r="B126" s="1429" t="s">
        <v>127</v>
      </c>
      <c r="C126" s="1420" t="s">
        <v>2715</v>
      </c>
      <c r="D126" s="1413" t="s">
        <v>2723</v>
      </c>
      <c r="E126" s="1446" t="s">
        <v>3248</v>
      </c>
      <c r="F126" s="1429" t="s">
        <v>2718</v>
      </c>
      <c r="G126" s="1422" t="s">
        <v>774</v>
      </c>
      <c r="H126" s="1418" t="s">
        <v>1862</v>
      </c>
    </row>
    <row r="127" spans="1:8" ht="14.25" customHeight="1" x14ac:dyDescent="0.2">
      <c r="A127" s="906">
        <v>124</v>
      </c>
      <c r="B127" s="1429" t="s">
        <v>129</v>
      </c>
      <c r="C127" s="1420" t="s">
        <v>2716</v>
      </c>
      <c r="D127" s="1413" t="s">
        <v>2788</v>
      </c>
      <c r="E127" s="1446" t="s">
        <v>3248</v>
      </c>
      <c r="F127" s="1429" t="s">
        <v>2718</v>
      </c>
      <c r="G127" s="1422" t="s">
        <v>774</v>
      </c>
      <c r="H127" s="1418" t="s">
        <v>1862</v>
      </c>
    </row>
    <row r="128" spans="1:8" ht="14.25" customHeight="1" x14ac:dyDescent="0.2">
      <c r="A128" s="906">
        <v>125</v>
      </c>
      <c r="B128" s="1429" t="s">
        <v>132</v>
      </c>
      <c r="C128" s="1420" t="s">
        <v>2717</v>
      </c>
      <c r="D128" s="1413" t="s">
        <v>2724</v>
      </c>
      <c r="E128" s="1446" t="s">
        <v>3248</v>
      </c>
      <c r="F128" s="1429" t="s">
        <v>2718</v>
      </c>
      <c r="G128" s="1422" t="s">
        <v>1277</v>
      </c>
      <c r="H128" s="1418" t="s">
        <v>1862</v>
      </c>
    </row>
    <row r="129" spans="1:8" ht="14.25" customHeight="1" x14ac:dyDescent="0.2">
      <c r="A129" s="906">
        <v>126</v>
      </c>
      <c r="B129" s="1429" t="s">
        <v>137</v>
      </c>
      <c r="C129" s="1420" t="s">
        <v>2712</v>
      </c>
      <c r="D129" s="1413" t="s">
        <v>2725</v>
      </c>
      <c r="E129" s="1446" t="s">
        <v>3248</v>
      </c>
      <c r="F129" s="1429" t="s">
        <v>2718</v>
      </c>
      <c r="G129" s="1422" t="s">
        <v>774</v>
      </c>
      <c r="H129" s="1418" t="s">
        <v>1862</v>
      </c>
    </row>
    <row r="130" spans="1:8" ht="14.25" customHeight="1" x14ac:dyDescent="0.2">
      <c r="A130" s="906">
        <v>127</v>
      </c>
      <c r="B130" s="1429" t="s">
        <v>139</v>
      </c>
      <c r="C130" s="1420" t="s">
        <v>2711</v>
      </c>
      <c r="D130" s="1413" t="s">
        <v>2726</v>
      </c>
      <c r="E130" s="1446" t="s">
        <v>3248</v>
      </c>
      <c r="F130" s="1429" t="s">
        <v>2718</v>
      </c>
      <c r="G130" s="1422" t="s">
        <v>1202</v>
      </c>
      <c r="H130" s="1418" t="s">
        <v>1862</v>
      </c>
    </row>
    <row r="131" spans="1:8" ht="14.25" customHeight="1" x14ac:dyDescent="0.2">
      <c r="A131" s="906">
        <v>128</v>
      </c>
      <c r="B131" s="1429" t="s">
        <v>147</v>
      </c>
      <c r="C131" s="1420" t="s">
        <v>5146</v>
      </c>
      <c r="D131" s="1413" t="s">
        <v>5147</v>
      </c>
      <c r="E131" s="1446" t="s">
        <v>3248</v>
      </c>
      <c r="F131" s="1429" t="s">
        <v>5216</v>
      </c>
      <c r="G131" s="1422" t="s">
        <v>1202</v>
      </c>
      <c r="H131" s="1418" t="s">
        <v>1862</v>
      </c>
    </row>
    <row r="132" spans="1:8" ht="14.25" customHeight="1" x14ac:dyDescent="0.2">
      <c r="A132" s="906">
        <v>129</v>
      </c>
      <c r="B132" s="1429" t="s">
        <v>149</v>
      </c>
      <c r="C132" s="1458" t="s">
        <v>5218</v>
      </c>
      <c r="D132" s="1413" t="s">
        <v>5175</v>
      </c>
      <c r="E132" s="1446" t="s">
        <v>3248</v>
      </c>
      <c r="F132" s="1429" t="s">
        <v>5216</v>
      </c>
      <c r="G132" s="1422" t="s">
        <v>4713</v>
      </c>
      <c r="H132" s="1418" t="s">
        <v>5217</v>
      </c>
    </row>
    <row r="133" spans="1:8" ht="14.25" customHeight="1" x14ac:dyDescent="0.2">
      <c r="A133" s="906">
        <v>130</v>
      </c>
      <c r="B133" s="1429" t="s">
        <v>159</v>
      </c>
      <c r="C133" s="1420" t="s">
        <v>1421</v>
      </c>
      <c r="D133" s="1413" t="s">
        <v>2656</v>
      </c>
      <c r="E133" s="1446" t="s">
        <v>2548</v>
      </c>
      <c r="F133" s="1429" t="s">
        <v>177</v>
      </c>
      <c r="G133" s="1422" t="s">
        <v>2323</v>
      </c>
      <c r="H133" s="1418" t="s">
        <v>4437</v>
      </c>
    </row>
    <row r="134" spans="1:8" ht="14.25" customHeight="1" x14ac:dyDescent="0.2">
      <c r="A134" s="906">
        <v>131</v>
      </c>
      <c r="B134" s="1429" t="s">
        <v>105</v>
      </c>
      <c r="C134" s="1420" t="s">
        <v>1419</v>
      </c>
      <c r="D134" s="1413" t="s">
        <v>2645</v>
      </c>
      <c r="E134" s="1446" t="s">
        <v>2548</v>
      </c>
      <c r="F134" s="1429" t="s">
        <v>1420</v>
      </c>
      <c r="G134" s="1444" t="s">
        <v>2371</v>
      </c>
      <c r="H134" s="1418" t="s">
        <v>4437</v>
      </c>
    </row>
    <row r="135" spans="1:8" ht="14.25" customHeight="1" x14ac:dyDescent="0.2">
      <c r="A135" s="906">
        <v>132</v>
      </c>
      <c r="B135" s="1429" t="s">
        <v>164</v>
      </c>
      <c r="C135" s="1420" t="s">
        <v>1415</v>
      </c>
      <c r="D135" s="1413" t="s">
        <v>2699</v>
      </c>
      <c r="E135" s="1446" t="s">
        <v>3248</v>
      </c>
      <c r="F135" s="1411" t="s">
        <v>4719</v>
      </c>
      <c r="G135" s="1422" t="s">
        <v>1343</v>
      </c>
      <c r="H135" s="1418" t="s">
        <v>4437</v>
      </c>
    </row>
    <row r="136" spans="1:8" ht="14.25" customHeight="1" x14ac:dyDescent="0.2">
      <c r="A136" s="906">
        <v>133</v>
      </c>
      <c r="B136" s="1429" t="s">
        <v>162</v>
      </c>
      <c r="C136" s="1420" t="s">
        <v>2324</v>
      </c>
      <c r="D136" s="1413" t="s">
        <v>2697</v>
      </c>
      <c r="E136" s="1446" t="s">
        <v>3248</v>
      </c>
      <c r="F136" s="1411" t="s">
        <v>4719</v>
      </c>
      <c r="G136" s="1422" t="s">
        <v>1217</v>
      </c>
      <c r="H136" s="1418" t="s">
        <v>4437</v>
      </c>
    </row>
    <row r="137" spans="1:8" ht="14.25" customHeight="1" x14ac:dyDescent="0.2">
      <c r="A137" s="906">
        <v>134</v>
      </c>
      <c r="B137" s="1429" t="s">
        <v>171</v>
      </c>
      <c r="C137" s="1420" t="s">
        <v>5161</v>
      </c>
      <c r="D137" s="1413" t="s">
        <v>5174</v>
      </c>
      <c r="E137" s="1446" t="s">
        <v>3248</v>
      </c>
      <c r="F137" s="1429" t="s">
        <v>5071</v>
      </c>
      <c r="G137" s="1422" t="s">
        <v>1202</v>
      </c>
      <c r="H137" s="1418" t="s">
        <v>4437</v>
      </c>
    </row>
    <row r="138" spans="1:8" ht="14.25" customHeight="1" x14ac:dyDescent="0.2">
      <c r="A138" s="906">
        <v>135</v>
      </c>
      <c r="B138" s="1429" t="s">
        <v>113</v>
      </c>
      <c r="C138" s="1458" t="s">
        <v>5154</v>
      </c>
      <c r="D138" s="1413" t="s">
        <v>5214</v>
      </c>
      <c r="E138" s="1446" t="s">
        <v>3248</v>
      </c>
      <c r="F138" s="1429" t="s">
        <v>5071</v>
      </c>
      <c r="G138" s="1422" t="s">
        <v>1584</v>
      </c>
      <c r="H138" s="1418" t="s">
        <v>4438</v>
      </c>
    </row>
    <row r="139" spans="1:8" ht="14.25" customHeight="1" x14ac:dyDescent="0.2">
      <c r="A139" s="906">
        <v>136</v>
      </c>
      <c r="B139" s="1429" t="s">
        <v>134</v>
      </c>
      <c r="C139" s="1420" t="s">
        <v>1859</v>
      </c>
      <c r="D139" s="1413" t="s">
        <v>2696</v>
      </c>
      <c r="E139" s="1446" t="s">
        <v>2548</v>
      </c>
      <c r="F139" s="1429" t="s">
        <v>1260</v>
      </c>
      <c r="G139" s="1422" t="s">
        <v>2322</v>
      </c>
      <c r="H139" s="1418" t="s">
        <v>4438</v>
      </c>
    </row>
    <row r="140" spans="1:8" ht="14.25" customHeight="1" x14ac:dyDescent="0.2">
      <c r="A140" s="906">
        <v>137</v>
      </c>
      <c r="B140" s="1429" t="s">
        <v>80</v>
      </c>
      <c r="C140" s="1420" t="s">
        <v>1417</v>
      </c>
      <c r="D140" s="1413" t="s">
        <v>2637</v>
      </c>
      <c r="E140" s="1446" t="s">
        <v>2548</v>
      </c>
      <c r="F140" s="1429" t="s">
        <v>1418</v>
      </c>
      <c r="G140" s="1444" t="s">
        <v>2370</v>
      </c>
      <c r="H140" s="1418" t="s">
        <v>4438</v>
      </c>
    </row>
    <row r="141" spans="1:8" ht="14.25" customHeight="1" x14ac:dyDescent="0.2">
      <c r="A141" s="906">
        <v>138</v>
      </c>
      <c r="B141" s="1429" t="s">
        <v>58</v>
      </c>
      <c r="C141" s="620" t="s">
        <v>5338</v>
      </c>
      <c r="D141" s="1447" t="s">
        <v>5342</v>
      </c>
      <c r="E141" s="1446" t="s">
        <v>3248</v>
      </c>
      <c r="F141" s="1457" t="s">
        <v>5340</v>
      </c>
      <c r="G141" s="1444" t="s">
        <v>5343</v>
      </c>
      <c r="H141" s="1418" t="s">
        <v>549</v>
      </c>
    </row>
    <row r="142" spans="1:8" ht="14.25" customHeight="1" x14ac:dyDescent="0.2">
      <c r="A142" s="906">
        <v>139</v>
      </c>
      <c r="B142" s="1448">
        <v>15</v>
      </c>
      <c r="C142" s="1431" t="s">
        <v>214</v>
      </c>
      <c r="D142" s="1432" t="s">
        <v>1428</v>
      </c>
      <c r="E142" s="1433" t="s">
        <v>1233</v>
      </c>
      <c r="F142" s="1434" t="s">
        <v>109</v>
      </c>
      <c r="G142" s="1435" t="s">
        <v>2347</v>
      </c>
      <c r="H142" s="1437" t="s">
        <v>2325</v>
      </c>
    </row>
    <row r="143" spans="1:8" ht="14.25" customHeight="1" x14ac:dyDescent="0.2">
      <c r="A143" s="906">
        <v>140</v>
      </c>
      <c r="B143" s="1429" t="s">
        <v>34</v>
      </c>
      <c r="C143" s="1420" t="s">
        <v>1430</v>
      </c>
      <c r="D143" s="1413" t="s">
        <v>1429</v>
      </c>
      <c r="E143" s="1419" t="s">
        <v>4730</v>
      </c>
      <c r="F143" s="1443" t="s">
        <v>2720</v>
      </c>
      <c r="G143" s="1444" t="s">
        <v>1285</v>
      </c>
      <c r="H143" s="1418" t="s">
        <v>2809</v>
      </c>
    </row>
    <row r="144" spans="1:8" ht="14.25" customHeight="1" x14ac:dyDescent="0.2">
      <c r="A144" s="906">
        <v>141</v>
      </c>
      <c r="B144" s="1429" t="s">
        <v>50</v>
      </c>
      <c r="C144" s="1420" t="s">
        <v>4722</v>
      </c>
      <c r="D144" s="1413" t="s">
        <v>1431</v>
      </c>
      <c r="E144" s="1419" t="s">
        <v>1234</v>
      </c>
      <c r="F144" s="1443" t="s">
        <v>4510</v>
      </c>
      <c r="G144" s="1444" t="s">
        <v>1285</v>
      </c>
      <c r="H144" s="1418" t="s">
        <v>4659</v>
      </c>
    </row>
    <row r="145" spans="1:8" ht="14.25" customHeight="1" x14ac:dyDescent="0.2">
      <c r="A145" s="906">
        <v>142</v>
      </c>
      <c r="B145" s="1429" t="s">
        <v>56</v>
      </c>
      <c r="C145" s="1420" t="s">
        <v>5058</v>
      </c>
      <c r="D145" s="1413" t="s">
        <v>1432</v>
      </c>
      <c r="E145" s="1419" t="s">
        <v>1233</v>
      </c>
      <c r="F145" s="1443" t="s">
        <v>5145</v>
      </c>
      <c r="G145" s="1444" t="s">
        <v>5059</v>
      </c>
      <c r="H145" s="1418" t="s">
        <v>477</v>
      </c>
    </row>
    <row r="146" spans="1:8" ht="14.25" customHeight="1" x14ac:dyDescent="0.2">
      <c r="A146" s="906">
        <v>143</v>
      </c>
      <c r="B146" s="1429" t="s">
        <v>67</v>
      </c>
      <c r="C146" s="1420" t="s">
        <v>1443</v>
      </c>
      <c r="D146" s="1413" t="s">
        <v>1442</v>
      </c>
      <c r="E146" s="1419" t="s">
        <v>2449</v>
      </c>
      <c r="F146" s="1443" t="s">
        <v>4510</v>
      </c>
      <c r="G146" s="1444" t="s">
        <v>1439</v>
      </c>
      <c r="H146" s="1418" t="s">
        <v>636</v>
      </c>
    </row>
    <row r="147" spans="1:8" ht="14.25" customHeight="1" x14ac:dyDescent="0.2">
      <c r="A147" s="906">
        <v>144</v>
      </c>
      <c r="B147" s="1429" t="s">
        <v>75</v>
      </c>
      <c r="C147" s="1420" t="s">
        <v>1436</v>
      </c>
      <c r="D147" s="1413" t="s">
        <v>1435</v>
      </c>
      <c r="E147" s="1419" t="s">
        <v>2449</v>
      </c>
      <c r="F147" s="1443" t="s">
        <v>5145</v>
      </c>
      <c r="G147" s="1444" t="s">
        <v>1437</v>
      </c>
      <c r="H147" s="1418" t="s">
        <v>636</v>
      </c>
    </row>
    <row r="148" spans="1:8" ht="14.25" customHeight="1" x14ac:dyDescent="0.2">
      <c r="A148" s="906">
        <v>145</v>
      </c>
      <c r="B148" s="1429" t="s">
        <v>78</v>
      </c>
      <c r="C148" s="1420" t="s">
        <v>639</v>
      </c>
      <c r="D148" s="1413" t="s">
        <v>1438</v>
      </c>
      <c r="E148" s="1419" t="s">
        <v>2449</v>
      </c>
      <c r="F148" s="1443" t="s">
        <v>5145</v>
      </c>
      <c r="G148" s="1444" t="s">
        <v>1439</v>
      </c>
      <c r="H148" s="1418" t="s">
        <v>636</v>
      </c>
    </row>
    <row r="149" spans="1:8" ht="14.25" customHeight="1" x14ac:dyDescent="0.2">
      <c r="A149" s="906">
        <v>146</v>
      </c>
      <c r="B149" s="1429" t="s">
        <v>85</v>
      </c>
      <c r="C149" s="1458" t="s">
        <v>4723</v>
      </c>
      <c r="D149" s="1413" t="s">
        <v>1444</v>
      </c>
      <c r="E149" s="1419" t="s">
        <v>2450</v>
      </c>
      <c r="F149" s="1429" t="s">
        <v>5071</v>
      </c>
      <c r="G149" s="1444" t="s">
        <v>1437</v>
      </c>
      <c r="H149" s="1418" t="s">
        <v>636</v>
      </c>
    </row>
    <row r="150" spans="1:8" ht="14.25" customHeight="1" x14ac:dyDescent="0.2">
      <c r="A150" s="906">
        <v>147</v>
      </c>
      <c r="B150" s="1429" t="s">
        <v>90</v>
      </c>
      <c r="C150" s="1420" t="s">
        <v>877</v>
      </c>
      <c r="D150" s="1413" t="s">
        <v>1440</v>
      </c>
      <c r="E150" s="1419" t="s">
        <v>2450</v>
      </c>
      <c r="F150" s="1443" t="s">
        <v>5145</v>
      </c>
      <c r="G150" s="1444" t="s">
        <v>1439</v>
      </c>
      <c r="H150" s="1418" t="s">
        <v>613</v>
      </c>
    </row>
    <row r="151" spans="1:8" ht="14.25" customHeight="1" x14ac:dyDescent="0.2">
      <c r="A151" s="906">
        <v>148</v>
      </c>
      <c r="B151" s="1429" t="s">
        <v>93</v>
      </c>
      <c r="C151" s="1420" t="s">
        <v>885</v>
      </c>
      <c r="D151" s="1413" t="s">
        <v>1441</v>
      </c>
      <c r="E151" s="1419" t="s">
        <v>2450</v>
      </c>
      <c r="F151" s="1443" t="s">
        <v>5145</v>
      </c>
      <c r="G151" s="1444" t="s">
        <v>1437</v>
      </c>
      <c r="H151" s="1418" t="s">
        <v>613</v>
      </c>
    </row>
    <row r="152" spans="1:8" ht="14.25" customHeight="1" x14ac:dyDescent="0.2">
      <c r="A152" s="906">
        <v>149</v>
      </c>
      <c r="B152" s="1429" t="s">
        <v>39</v>
      </c>
      <c r="C152" s="1420" t="s">
        <v>936</v>
      </c>
      <c r="D152" s="1413" t="s">
        <v>4724</v>
      </c>
      <c r="E152" s="1467" t="s">
        <v>2286</v>
      </c>
      <c r="F152" s="1443" t="s">
        <v>2720</v>
      </c>
      <c r="G152" s="1444" t="s">
        <v>1437</v>
      </c>
      <c r="H152" s="1418" t="s">
        <v>4892</v>
      </c>
    </row>
    <row r="153" spans="1:8" ht="14.25" customHeight="1" x14ac:dyDescent="0.2">
      <c r="A153" s="906">
        <v>150</v>
      </c>
      <c r="B153" s="1429" t="s">
        <v>59</v>
      </c>
      <c r="C153" s="1420" t="s">
        <v>939</v>
      </c>
      <c r="D153" s="1413" t="s">
        <v>1445</v>
      </c>
      <c r="E153" s="1467" t="s">
        <v>2286</v>
      </c>
      <c r="F153" s="1443" t="s">
        <v>2720</v>
      </c>
      <c r="G153" s="1444" t="s">
        <v>1437</v>
      </c>
      <c r="H153" s="1418" t="s">
        <v>4892</v>
      </c>
    </row>
    <row r="154" spans="1:8" ht="14.25" customHeight="1" x14ac:dyDescent="0.2">
      <c r="A154" s="906">
        <v>151</v>
      </c>
      <c r="B154" s="1429" t="s">
        <v>111</v>
      </c>
      <c r="C154" s="1420" t="s">
        <v>1447</v>
      </c>
      <c r="D154" s="1413" t="s">
        <v>1446</v>
      </c>
      <c r="E154" s="1467" t="s">
        <v>2286</v>
      </c>
      <c r="F154" s="1443" t="s">
        <v>5145</v>
      </c>
      <c r="G154" s="1444" t="s">
        <v>1437</v>
      </c>
      <c r="H154" s="1418" t="s">
        <v>613</v>
      </c>
    </row>
    <row r="155" spans="1:8" ht="14.25" customHeight="1" x14ac:dyDescent="0.2">
      <c r="A155" s="906">
        <v>152</v>
      </c>
      <c r="B155" s="1429" t="s">
        <v>118</v>
      </c>
      <c r="C155" s="1420" t="s">
        <v>1002</v>
      </c>
      <c r="D155" s="1413" t="s">
        <v>1448</v>
      </c>
      <c r="E155" s="1419" t="s">
        <v>2442</v>
      </c>
      <c r="F155" s="1443" t="s">
        <v>5145</v>
      </c>
      <c r="G155" s="1444" t="s">
        <v>1437</v>
      </c>
      <c r="H155" s="1418" t="s">
        <v>613</v>
      </c>
    </row>
    <row r="156" spans="1:8" ht="14.25" customHeight="1" x14ac:dyDescent="0.2">
      <c r="A156" s="906">
        <v>153</v>
      </c>
      <c r="B156" s="1429" t="s">
        <v>127</v>
      </c>
      <c r="C156" s="1420" t="s">
        <v>1450</v>
      </c>
      <c r="D156" s="1414" t="s">
        <v>1449</v>
      </c>
      <c r="E156" s="1467" t="s">
        <v>2286</v>
      </c>
      <c r="F156" s="1443" t="s">
        <v>5145</v>
      </c>
      <c r="G156" s="1444" t="s">
        <v>1437</v>
      </c>
      <c r="H156" s="1418" t="s">
        <v>613</v>
      </c>
    </row>
    <row r="157" spans="1:8" ht="14.25" customHeight="1" x14ac:dyDescent="0.2">
      <c r="A157" s="906">
        <v>154</v>
      </c>
      <c r="B157" s="1429" t="s">
        <v>129</v>
      </c>
      <c r="C157" s="1420" t="s">
        <v>1025</v>
      </c>
      <c r="D157" s="1413" t="s">
        <v>1451</v>
      </c>
      <c r="E157" s="1419" t="s">
        <v>2442</v>
      </c>
      <c r="F157" s="1443" t="s">
        <v>4510</v>
      </c>
      <c r="G157" s="1444" t="s">
        <v>4725</v>
      </c>
      <c r="H157" s="1419" t="s">
        <v>4892</v>
      </c>
    </row>
    <row r="158" spans="1:8" ht="14.25" customHeight="1" x14ac:dyDescent="0.2">
      <c r="A158" s="906">
        <v>155</v>
      </c>
      <c r="B158" s="1429" t="s">
        <v>132</v>
      </c>
      <c r="C158" s="1420" t="s">
        <v>4936</v>
      </c>
      <c r="D158" s="1413" t="s">
        <v>4935</v>
      </c>
      <c r="E158" s="1419" t="s">
        <v>4709</v>
      </c>
      <c r="F158" s="1443" t="s">
        <v>4510</v>
      </c>
      <c r="G158" s="1422" t="s">
        <v>1437</v>
      </c>
      <c r="H158" s="1418" t="s">
        <v>4894</v>
      </c>
    </row>
    <row r="159" spans="1:8" ht="14.25" customHeight="1" x14ac:dyDescent="0.2">
      <c r="A159" s="906">
        <v>156</v>
      </c>
      <c r="B159" s="1429" t="s">
        <v>137</v>
      </c>
      <c r="C159" s="1420" t="s">
        <v>1070</v>
      </c>
      <c r="D159" s="1413" t="s">
        <v>1452</v>
      </c>
      <c r="E159" s="1467" t="s">
        <v>4709</v>
      </c>
      <c r="F159" s="1443" t="s">
        <v>2720</v>
      </c>
      <c r="G159" s="1444" t="s">
        <v>1437</v>
      </c>
      <c r="H159" s="1418" t="s">
        <v>4894</v>
      </c>
    </row>
    <row r="160" spans="1:8" ht="14.25" customHeight="1" x14ac:dyDescent="0.2">
      <c r="A160" s="906">
        <v>157</v>
      </c>
      <c r="B160" s="1429" t="s">
        <v>139</v>
      </c>
      <c r="C160" s="1458" t="s">
        <v>5127</v>
      </c>
      <c r="D160" s="1426" t="s">
        <v>5128</v>
      </c>
      <c r="E160" s="1459" t="s">
        <v>2445</v>
      </c>
      <c r="F160" s="1443" t="s">
        <v>5229</v>
      </c>
      <c r="G160" s="1444" t="s">
        <v>1437</v>
      </c>
      <c r="H160" s="1418" t="s">
        <v>5129</v>
      </c>
    </row>
    <row r="161" spans="1:8" ht="14.25" customHeight="1" x14ac:dyDescent="0.2">
      <c r="A161" s="906">
        <v>158</v>
      </c>
      <c r="B161" s="1429" t="s">
        <v>147</v>
      </c>
      <c r="C161" s="1420" t="s">
        <v>5133</v>
      </c>
      <c r="D161" s="1460" t="s">
        <v>5418</v>
      </c>
      <c r="E161" s="1459" t="s">
        <v>2445</v>
      </c>
      <c r="F161" s="1443" t="s">
        <v>5229</v>
      </c>
      <c r="G161" s="1444" t="s">
        <v>1437</v>
      </c>
      <c r="H161" s="1418" t="s">
        <v>5129</v>
      </c>
    </row>
    <row r="162" spans="1:8" ht="14.25" customHeight="1" x14ac:dyDescent="0.2">
      <c r="A162" s="906">
        <v>159</v>
      </c>
      <c r="B162" s="1429" t="s">
        <v>149</v>
      </c>
      <c r="C162" s="1420" t="s">
        <v>459</v>
      </c>
      <c r="D162" s="1413" t="s">
        <v>1455</v>
      </c>
      <c r="E162" s="1419" t="s">
        <v>2449</v>
      </c>
      <c r="F162" s="1443" t="s">
        <v>296</v>
      </c>
      <c r="G162" s="1444" t="s">
        <v>1456</v>
      </c>
      <c r="H162" s="1418" t="s">
        <v>1457</v>
      </c>
    </row>
    <row r="163" spans="1:8" ht="14.25" customHeight="1" x14ac:dyDescent="0.2">
      <c r="A163" s="906">
        <v>160</v>
      </c>
      <c r="B163" s="1429" t="s">
        <v>159</v>
      </c>
      <c r="C163" s="1420" t="s">
        <v>4949</v>
      </c>
      <c r="D163" s="1413" t="s">
        <v>1458</v>
      </c>
      <c r="E163" s="1419" t="s">
        <v>1233</v>
      </c>
      <c r="F163" s="1443" t="s">
        <v>5071</v>
      </c>
      <c r="G163" s="1444" t="s">
        <v>2351</v>
      </c>
      <c r="H163" s="1418" t="s">
        <v>5065</v>
      </c>
    </row>
    <row r="164" spans="1:8" ht="14.25" customHeight="1" x14ac:dyDescent="0.2">
      <c r="A164" s="906">
        <v>161</v>
      </c>
      <c r="B164" s="1429" t="s">
        <v>105</v>
      </c>
      <c r="C164" s="1420" t="s">
        <v>466</v>
      </c>
      <c r="D164" s="1413" t="s">
        <v>1459</v>
      </c>
      <c r="E164" s="1419" t="s">
        <v>2449</v>
      </c>
      <c r="F164" s="1443" t="s">
        <v>296</v>
      </c>
      <c r="G164" s="1444" t="s">
        <v>1456</v>
      </c>
      <c r="H164" s="1418" t="s">
        <v>1457</v>
      </c>
    </row>
    <row r="165" spans="1:8" ht="14.25" customHeight="1" x14ac:dyDescent="0.2">
      <c r="A165" s="906">
        <v>162</v>
      </c>
      <c r="B165" s="1429" t="s">
        <v>164</v>
      </c>
      <c r="C165" s="1420" t="s">
        <v>585</v>
      </c>
      <c r="D165" s="1413" t="s">
        <v>4726</v>
      </c>
      <c r="E165" s="1419" t="s">
        <v>2449</v>
      </c>
      <c r="F165" s="1443" t="s">
        <v>2284</v>
      </c>
      <c r="G165" s="1444" t="s">
        <v>1456</v>
      </c>
      <c r="H165" s="1418" t="s">
        <v>1457</v>
      </c>
    </row>
    <row r="166" spans="1:8" ht="14.25" customHeight="1" x14ac:dyDescent="0.2">
      <c r="A166" s="906">
        <v>163</v>
      </c>
      <c r="B166" s="1429" t="s">
        <v>162</v>
      </c>
      <c r="C166" s="1420" t="s">
        <v>1461</v>
      </c>
      <c r="D166" s="1413" t="s">
        <v>1460</v>
      </c>
      <c r="E166" s="1419" t="s">
        <v>2449</v>
      </c>
      <c r="F166" s="1443" t="s">
        <v>296</v>
      </c>
      <c r="G166" s="1444" t="s">
        <v>5550</v>
      </c>
      <c r="H166" s="1418" t="s">
        <v>1457</v>
      </c>
    </row>
    <row r="167" spans="1:8" ht="14.25" customHeight="1" x14ac:dyDescent="0.2">
      <c r="A167" s="906">
        <v>164</v>
      </c>
      <c r="B167" s="1429" t="s">
        <v>171</v>
      </c>
      <c r="C167" s="861" t="s">
        <v>5549</v>
      </c>
      <c r="D167" s="1653" t="s">
        <v>5551</v>
      </c>
      <c r="E167" s="1651" t="s">
        <v>2450</v>
      </c>
      <c r="F167" s="1665" t="s">
        <v>5145</v>
      </c>
      <c r="G167" s="1444" t="s">
        <v>1456</v>
      </c>
      <c r="H167" s="1418" t="s">
        <v>1457</v>
      </c>
    </row>
    <row r="168" spans="1:8" ht="14.25" customHeight="1" x14ac:dyDescent="0.2">
      <c r="A168" s="906">
        <v>165</v>
      </c>
      <c r="B168" s="1429" t="s">
        <v>113</v>
      </c>
      <c r="C168" s="861" t="s">
        <v>5568</v>
      </c>
      <c r="D168" s="1653" t="s">
        <v>5569</v>
      </c>
      <c r="E168" s="1419" t="s">
        <v>2442</v>
      </c>
      <c r="F168" s="1443" t="s">
        <v>4510</v>
      </c>
      <c r="G168" s="1444" t="s">
        <v>1456</v>
      </c>
      <c r="H168" s="1418" t="s">
        <v>5567</v>
      </c>
    </row>
    <row r="169" spans="1:8" ht="14.25" customHeight="1" x14ac:dyDescent="0.2">
      <c r="A169" s="906">
        <v>166</v>
      </c>
      <c r="B169" s="1429" t="s">
        <v>134</v>
      </c>
      <c r="C169" s="861" t="s">
        <v>5594</v>
      </c>
      <c r="D169" s="1653" t="s">
        <v>5570</v>
      </c>
      <c r="E169" s="1419" t="s">
        <v>2442</v>
      </c>
      <c r="F169" s="1443" t="s">
        <v>4510</v>
      </c>
      <c r="G169" s="1444" t="s">
        <v>1456</v>
      </c>
      <c r="H169" s="1418" t="s">
        <v>5567</v>
      </c>
    </row>
    <row r="170" spans="1:8" ht="14.25" customHeight="1" x14ac:dyDescent="0.2">
      <c r="A170" s="906">
        <v>167</v>
      </c>
      <c r="B170" s="1429" t="s">
        <v>80</v>
      </c>
      <c r="C170" s="1420" t="s">
        <v>2807</v>
      </c>
      <c r="D170" s="1413" t="s">
        <v>2806</v>
      </c>
      <c r="E170" s="1419" t="s">
        <v>1233</v>
      </c>
      <c r="F170" s="1443" t="s">
        <v>2284</v>
      </c>
      <c r="G170" s="1444" t="s">
        <v>4439</v>
      </c>
      <c r="H170" s="1418" t="s">
        <v>2801</v>
      </c>
    </row>
    <row r="171" spans="1:8" ht="14.25" customHeight="1" x14ac:dyDescent="0.2">
      <c r="A171" s="906">
        <v>168</v>
      </c>
      <c r="B171" s="1429" t="s">
        <v>58</v>
      </c>
      <c r="C171" s="1420" t="s">
        <v>528</v>
      </c>
      <c r="D171" s="1413" t="s">
        <v>1462</v>
      </c>
      <c r="E171" s="1419" t="s">
        <v>2449</v>
      </c>
      <c r="F171" s="1443" t="s">
        <v>2278</v>
      </c>
      <c r="G171" s="1444" t="s">
        <v>1463</v>
      </c>
      <c r="H171" s="1418" t="s">
        <v>5716</v>
      </c>
    </row>
    <row r="172" spans="1:8" ht="14.25" customHeight="1" x14ac:dyDescent="0.2">
      <c r="A172" s="906">
        <v>169</v>
      </c>
      <c r="B172" s="1429" t="s">
        <v>70</v>
      </c>
      <c r="C172" s="1420" t="s">
        <v>524</v>
      </c>
      <c r="D172" s="1413" t="s">
        <v>1464</v>
      </c>
      <c r="E172" s="1419" t="s">
        <v>2449</v>
      </c>
      <c r="F172" s="1443" t="s">
        <v>2278</v>
      </c>
      <c r="G172" s="1444" t="s">
        <v>1285</v>
      </c>
      <c r="H172" s="1418" t="s">
        <v>2277</v>
      </c>
    </row>
    <row r="173" spans="1:8" ht="14.25" customHeight="1" x14ac:dyDescent="0.2">
      <c r="A173" s="906">
        <v>170</v>
      </c>
      <c r="B173" s="1429" t="s">
        <v>38</v>
      </c>
      <c r="C173" s="1420" t="s">
        <v>4727</v>
      </c>
      <c r="D173" s="1413" t="s">
        <v>1465</v>
      </c>
      <c r="E173" s="1419" t="s">
        <v>2450</v>
      </c>
      <c r="F173" s="1443" t="s">
        <v>2284</v>
      </c>
      <c r="G173" s="1444" t="s">
        <v>1466</v>
      </c>
      <c r="H173" s="1418" t="s">
        <v>2580</v>
      </c>
    </row>
    <row r="174" spans="1:8" ht="14.25" customHeight="1" x14ac:dyDescent="0.2">
      <c r="A174" s="906">
        <v>171</v>
      </c>
      <c r="B174" s="1429" t="s">
        <v>192</v>
      </c>
      <c r="C174" s="1418" t="s">
        <v>4505</v>
      </c>
      <c r="D174" s="1461" t="s">
        <v>4516</v>
      </c>
      <c r="E174" s="1419" t="s">
        <v>2286</v>
      </c>
      <c r="F174" s="1443" t="s">
        <v>2284</v>
      </c>
      <c r="G174" s="1444" t="s">
        <v>5488</v>
      </c>
      <c r="H174" s="1418" t="s">
        <v>2580</v>
      </c>
    </row>
    <row r="175" spans="1:8" ht="14.25" customHeight="1" x14ac:dyDescent="0.2">
      <c r="A175" s="906">
        <v>172</v>
      </c>
      <c r="B175" s="1429" t="s">
        <v>169</v>
      </c>
      <c r="C175" s="1420" t="s">
        <v>899</v>
      </c>
      <c r="D175" s="1413" t="s">
        <v>1467</v>
      </c>
      <c r="E175" s="1419" t="s">
        <v>2286</v>
      </c>
      <c r="F175" s="1443" t="s">
        <v>5071</v>
      </c>
      <c r="G175" s="1444" t="s">
        <v>5488</v>
      </c>
      <c r="H175" s="1418" t="s">
        <v>5007</v>
      </c>
    </row>
    <row r="176" spans="1:8" ht="14.25" customHeight="1" x14ac:dyDescent="0.2">
      <c r="A176" s="906">
        <v>173</v>
      </c>
      <c r="B176" s="1429" t="s">
        <v>195</v>
      </c>
      <c r="C176" s="1420" t="s">
        <v>1031</v>
      </c>
      <c r="D176" s="1413" t="s">
        <v>1468</v>
      </c>
      <c r="E176" s="1468" t="s">
        <v>2442</v>
      </c>
      <c r="F176" s="1443" t="s">
        <v>4510</v>
      </c>
      <c r="G176" s="1444" t="s">
        <v>1469</v>
      </c>
      <c r="H176" s="1418" t="s">
        <v>5007</v>
      </c>
    </row>
    <row r="177" spans="1:8" ht="14.25" customHeight="1" x14ac:dyDescent="0.2">
      <c r="A177" s="906">
        <v>174</v>
      </c>
      <c r="B177" s="1429" t="s">
        <v>130</v>
      </c>
      <c r="C177" s="861" t="s">
        <v>5687</v>
      </c>
      <c r="D177" s="1653" t="s">
        <v>5688</v>
      </c>
      <c r="E177" s="1468" t="s">
        <v>2442</v>
      </c>
      <c r="F177" s="1443" t="s">
        <v>2278</v>
      </c>
      <c r="G177" s="1444" t="s">
        <v>1469</v>
      </c>
      <c r="H177" s="1418" t="s">
        <v>5007</v>
      </c>
    </row>
    <row r="178" spans="1:8" ht="14.25" customHeight="1" x14ac:dyDescent="0.2">
      <c r="A178" s="906">
        <v>175</v>
      </c>
      <c r="B178" s="1429" t="s">
        <v>204</v>
      </c>
      <c r="C178" s="1420" t="s">
        <v>1282</v>
      </c>
      <c r="D178" s="1413" t="s">
        <v>1281</v>
      </c>
      <c r="E178" s="1419" t="s">
        <v>2450</v>
      </c>
      <c r="F178" s="1443" t="s">
        <v>4510</v>
      </c>
      <c r="G178" s="1444" t="s">
        <v>4728</v>
      </c>
      <c r="H178" s="1418" t="s">
        <v>4517</v>
      </c>
    </row>
    <row r="179" spans="1:8" ht="14.25" customHeight="1" x14ac:dyDescent="0.2">
      <c r="A179" s="906">
        <v>176</v>
      </c>
      <c r="B179" s="1429" t="s">
        <v>208</v>
      </c>
      <c r="C179" s="1420" t="s">
        <v>1290</v>
      </c>
      <c r="D179" s="1413" t="s">
        <v>1289</v>
      </c>
      <c r="E179" s="1467" t="s">
        <v>2286</v>
      </c>
      <c r="F179" s="1443" t="s">
        <v>4510</v>
      </c>
      <c r="G179" s="1444" t="s">
        <v>4729</v>
      </c>
      <c r="H179" s="1462" t="s">
        <v>4513</v>
      </c>
    </row>
    <row r="180" spans="1:8" ht="13.5" customHeight="1" x14ac:dyDescent="0.2">
      <c r="A180" s="906">
        <v>177</v>
      </c>
      <c r="B180" s="1429" t="s">
        <v>213</v>
      </c>
      <c r="C180" s="1420" t="s">
        <v>1292</v>
      </c>
      <c r="D180" s="1413" t="s">
        <v>1291</v>
      </c>
      <c r="E180" s="1467" t="s">
        <v>2286</v>
      </c>
      <c r="F180" s="1443" t="s">
        <v>2720</v>
      </c>
      <c r="G180" s="1444" t="s">
        <v>2416</v>
      </c>
      <c r="H180" s="1462" t="s">
        <v>4893</v>
      </c>
    </row>
    <row r="181" spans="1:8" ht="14.25" customHeight="1" x14ac:dyDescent="0.2">
      <c r="A181" s="906">
        <v>178</v>
      </c>
      <c r="B181" s="1429" t="s">
        <v>219</v>
      </c>
      <c r="C181" s="1420" t="s">
        <v>1454</v>
      </c>
      <c r="D181" s="1413" t="s">
        <v>1453</v>
      </c>
      <c r="E181" s="1467" t="s">
        <v>2286</v>
      </c>
      <c r="F181" s="1443" t="s">
        <v>595</v>
      </c>
      <c r="G181" s="1444" t="s">
        <v>2327</v>
      </c>
      <c r="H181" s="1418" t="s">
        <v>4423</v>
      </c>
    </row>
    <row r="182" spans="1:8" ht="14.25" customHeight="1" x14ac:dyDescent="0.2">
      <c r="A182" s="906">
        <v>179</v>
      </c>
      <c r="B182" s="1429" t="s">
        <v>224</v>
      </c>
      <c r="C182" s="1420" t="s">
        <v>1226</v>
      </c>
      <c r="D182" s="1413" t="s">
        <v>1408</v>
      </c>
      <c r="E182" s="1419" t="s">
        <v>2581</v>
      </c>
      <c r="F182" s="1443" t="s">
        <v>2284</v>
      </c>
      <c r="G182" s="1444" t="s">
        <v>1343</v>
      </c>
      <c r="H182" s="1418" t="s">
        <v>4423</v>
      </c>
    </row>
    <row r="183" spans="1:8" ht="14.25" customHeight="1" x14ac:dyDescent="0.2">
      <c r="A183" s="906">
        <v>180</v>
      </c>
      <c r="B183" s="1429" t="s">
        <v>231</v>
      </c>
      <c r="C183" s="861" t="s">
        <v>5596</v>
      </c>
      <c r="D183" s="1653" t="s">
        <v>5575</v>
      </c>
      <c r="E183" s="1651" t="s">
        <v>2450</v>
      </c>
      <c r="F183" s="1443" t="s">
        <v>2720</v>
      </c>
      <c r="G183" s="1422" t="s">
        <v>1250</v>
      </c>
      <c r="H183" s="1656" t="s">
        <v>5576</v>
      </c>
    </row>
    <row r="184" spans="1:8" ht="14.25" customHeight="1" x14ac:dyDescent="0.2">
      <c r="A184" s="906">
        <v>181</v>
      </c>
      <c r="B184" s="1429" t="s">
        <v>34</v>
      </c>
      <c r="C184" s="1420" t="s">
        <v>1863</v>
      </c>
      <c r="D184" s="1413" t="s">
        <v>2700</v>
      </c>
      <c r="E184" s="1446" t="s">
        <v>3248</v>
      </c>
      <c r="F184" s="1411" t="s">
        <v>4719</v>
      </c>
      <c r="G184" s="1444" t="s">
        <v>2356</v>
      </c>
      <c r="H184" s="1418" t="s">
        <v>549</v>
      </c>
    </row>
    <row r="185" spans="1:8" ht="14.25" customHeight="1" x14ac:dyDescent="0.2">
      <c r="A185" s="906">
        <v>182</v>
      </c>
      <c r="B185" s="1429" t="s">
        <v>50</v>
      </c>
      <c r="C185" s="1463" t="s">
        <v>5366</v>
      </c>
      <c r="D185" s="1413" t="s">
        <v>4998</v>
      </c>
      <c r="E185" s="1446" t="s">
        <v>2548</v>
      </c>
      <c r="F185" s="1429" t="s">
        <v>89</v>
      </c>
      <c r="G185" s="1444" t="s">
        <v>1250</v>
      </c>
      <c r="H185" s="1418" t="s">
        <v>549</v>
      </c>
    </row>
    <row r="186" spans="1:8" ht="14.25" customHeight="1" x14ac:dyDescent="0.2">
      <c r="A186" s="906">
        <v>183</v>
      </c>
      <c r="B186" s="1429" t="s">
        <v>56</v>
      </c>
      <c r="C186" s="1463" t="s">
        <v>5155</v>
      </c>
      <c r="D186" s="1413" t="s">
        <v>5169</v>
      </c>
      <c r="E186" s="1446" t="s">
        <v>3248</v>
      </c>
      <c r="F186" s="1429" t="s">
        <v>5071</v>
      </c>
      <c r="G186" s="1444" t="s">
        <v>5219</v>
      </c>
      <c r="H186" s="1418" t="s">
        <v>549</v>
      </c>
    </row>
    <row r="187" spans="1:8" ht="14.25" customHeight="1" x14ac:dyDescent="0.2">
      <c r="A187" s="906">
        <v>184</v>
      </c>
      <c r="B187" s="1429" t="s">
        <v>67</v>
      </c>
      <c r="C187" s="1463" t="s">
        <v>5210</v>
      </c>
      <c r="D187" s="1413" t="s">
        <v>5167</v>
      </c>
      <c r="E187" s="1446" t="s">
        <v>3248</v>
      </c>
      <c r="F187" s="1429" t="s">
        <v>5071</v>
      </c>
      <c r="G187" s="1422" t="s">
        <v>2326</v>
      </c>
      <c r="H187" s="1418" t="s">
        <v>2183</v>
      </c>
    </row>
    <row r="188" spans="1:8" ht="14.25" customHeight="1" x14ac:dyDescent="0.2">
      <c r="A188" s="906">
        <v>185</v>
      </c>
      <c r="B188" s="1429" t="s">
        <v>75</v>
      </c>
      <c r="C188" s="1420" t="s">
        <v>1470</v>
      </c>
      <c r="D188" s="1413" t="s">
        <v>5428</v>
      </c>
      <c r="E188" s="1446" t="s">
        <v>2547</v>
      </c>
      <c r="F188" s="1429" t="s">
        <v>4718</v>
      </c>
      <c r="G188" s="1444" t="s">
        <v>1439</v>
      </c>
      <c r="H188" s="1418" t="s">
        <v>864</v>
      </c>
    </row>
    <row r="189" spans="1:8" ht="14.25" customHeight="1" x14ac:dyDescent="0.2">
      <c r="A189" s="906">
        <v>186</v>
      </c>
      <c r="B189" s="1429" t="s">
        <v>78</v>
      </c>
      <c r="C189" s="1420" t="s">
        <v>5001</v>
      </c>
      <c r="D189" s="1413" t="s">
        <v>2611</v>
      </c>
      <c r="E189" s="1446" t="s">
        <v>2548</v>
      </c>
      <c r="F189" s="1429" t="s">
        <v>1471</v>
      </c>
      <c r="G189" s="1422" t="s">
        <v>1437</v>
      </c>
      <c r="H189" s="1418" t="s">
        <v>864</v>
      </c>
    </row>
    <row r="190" spans="1:8" ht="14.25" customHeight="1" x14ac:dyDescent="0.2">
      <c r="A190" s="906">
        <v>187</v>
      </c>
      <c r="B190" s="1429" t="s">
        <v>85</v>
      </c>
      <c r="C190" s="1420" t="s">
        <v>5000</v>
      </c>
      <c r="D190" s="1413" t="s">
        <v>4999</v>
      </c>
      <c r="E190" s="1446" t="s">
        <v>2548</v>
      </c>
      <c r="F190" s="1429" t="s">
        <v>1471</v>
      </c>
      <c r="G190" s="1422" t="s">
        <v>1437</v>
      </c>
      <c r="H190" s="1418" t="s">
        <v>864</v>
      </c>
    </row>
    <row r="191" spans="1:8" ht="14.25" customHeight="1" x14ac:dyDescent="0.2">
      <c r="A191" s="906">
        <v>188</v>
      </c>
      <c r="B191" s="1429" t="s">
        <v>90</v>
      </c>
      <c r="C191" s="1420" t="s">
        <v>2328</v>
      </c>
      <c r="D191" s="1413" t="s">
        <v>2673</v>
      </c>
      <c r="E191" s="1446" t="s">
        <v>2548</v>
      </c>
      <c r="F191" s="1429" t="s">
        <v>616</v>
      </c>
      <c r="G191" s="1422" t="s">
        <v>2326</v>
      </c>
      <c r="H191" s="1418" t="s">
        <v>2183</v>
      </c>
    </row>
    <row r="192" spans="1:8" ht="14.25" customHeight="1" x14ac:dyDescent="0.2">
      <c r="A192" s="906">
        <v>189</v>
      </c>
      <c r="B192" s="1429" t="s">
        <v>93</v>
      </c>
      <c r="C192" s="1420" t="s">
        <v>5002</v>
      </c>
      <c r="D192" s="1413" t="s">
        <v>2686</v>
      </c>
      <c r="E192" s="1446" t="s">
        <v>2548</v>
      </c>
      <c r="F192" s="1429" t="s">
        <v>1260</v>
      </c>
      <c r="G192" s="1422" t="s">
        <v>1437</v>
      </c>
      <c r="H192" s="1418" t="s">
        <v>864</v>
      </c>
    </row>
    <row r="193" spans="1:8" ht="14.25" customHeight="1" x14ac:dyDescent="0.2">
      <c r="A193" s="906">
        <v>190</v>
      </c>
      <c r="B193" s="1429" t="s">
        <v>39</v>
      </c>
      <c r="C193" s="1420" t="s">
        <v>4580</v>
      </c>
      <c r="D193" s="1413" t="s">
        <v>4581</v>
      </c>
      <c r="E193" s="1446" t="s">
        <v>3248</v>
      </c>
      <c r="F193" s="1429" t="s">
        <v>4571</v>
      </c>
      <c r="G193" s="1422" t="s">
        <v>4587</v>
      </c>
      <c r="H193" s="1418" t="s">
        <v>2541</v>
      </c>
    </row>
    <row r="194" spans="1:8" ht="14.25" customHeight="1" x14ac:dyDescent="0.2">
      <c r="A194" s="906">
        <v>191</v>
      </c>
      <c r="B194" s="1429" t="s">
        <v>59</v>
      </c>
      <c r="C194" s="1420" t="s">
        <v>4588</v>
      </c>
      <c r="D194" s="1413" t="s">
        <v>4584</v>
      </c>
      <c r="E194" s="1446" t="s">
        <v>3248</v>
      </c>
      <c r="F194" s="1429" t="s">
        <v>4571</v>
      </c>
      <c r="G194" s="1422" t="s">
        <v>1456</v>
      </c>
      <c r="H194" s="1418" t="s">
        <v>2541</v>
      </c>
    </row>
    <row r="195" spans="1:8" ht="14.25" customHeight="1" x14ac:dyDescent="0.2">
      <c r="A195" s="906">
        <v>192</v>
      </c>
      <c r="B195" s="1429" t="s">
        <v>111</v>
      </c>
      <c r="C195" s="1458" t="s">
        <v>5213</v>
      </c>
      <c r="D195" s="1413" t="s">
        <v>5164</v>
      </c>
      <c r="E195" s="1446" t="s">
        <v>3248</v>
      </c>
      <c r="F195" s="1429" t="s">
        <v>5071</v>
      </c>
      <c r="G195" s="1422" t="s">
        <v>1456</v>
      </c>
      <c r="H195" s="1418" t="s">
        <v>2541</v>
      </c>
    </row>
    <row r="196" spans="1:8" ht="14.25" customHeight="1" x14ac:dyDescent="0.2">
      <c r="A196" s="906">
        <v>193</v>
      </c>
      <c r="B196" s="1429" t="s">
        <v>118</v>
      </c>
      <c r="C196" s="1458" t="s">
        <v>5212</v>
      </c>
      <c r="D196" s="1413" t="s">
        <v>5172</v>
      </c>
      <c r="E196" s="1446" t="s">
        <v>3248</v>
      </c>
      <c r="F196" s="1429" t="s">
        <v>5071</v>
      </c>
      <c r="G196" s="1422" t="s">
        <v>1456</v>
      </c>
      <c r="H196" s="1418" t="s">
        <v>2541</v>
      </c>
    </row>
    <row r="197" spans="1:8" ht="14.25" customHeight="1" x14ac:dyDescent="0.2">
      <c r="A197" s="906">
        <v>194</v>
      </c>
      <c r="B197" s="1429" t="s">
        <v>127</v>
      </c>
      <c r="C197" s="1420" t="s">
        <v>1473</v>
      </c>
      <c r="D197" s="1413" t="s">
        <v>5020</v>
      </c>
      <c r="E197" s="1446" t="s">
        <v>3248</v>
      </c>
      <c r="F197" s="1443" t="s">
        <v>1472</v>
      </c>
      <c r="G197" s="1422" t="s">
        <v>2329</v>
      </c>
      <c r="H197" s="1418" t="s">
        <v>2541</v>
      </c>
    </row>
    <row r="198" spans="1:8" ht="14.25" customHeight="1" x14ac:dyDescent="0.2">
      <c r="A198" s="906">
        <v>195</v>
      </c>
      <c r="B198" s="1448">
        <v>16</v>
      </c>
      <c r="C198" s="1431" t="s">
        <v>4945</v>
      </c>
      <c r="D198" s="1432" t="s">
        <v>4944</v>
      </c>
      <c r="E198" s="1433" t="s">
        <v>1233</v>
      </c>
      <c r="F198" s="1434" t="s">
        <v>89</v>
      </c>
      <c r="G198" s="1435" t="s">
        <v>1285</v>
      </c>
      <c r="H198" s="1437" t="s">
        <v>1475</v>
      </c>
    </row>
    <row r="199" spans="1:8" ht="14.25" customHeight="1" x14ac:dyDescent="0.2">
      <c r="A199" s="906">
        <v>196</v>
      </c>
      <c r="B199" s="1429">
        <v>1</v>
      </c>
      <c r="C199" s="1420" t="s">
        <v>2744</v>
      </c>
      <c r="D199" s="1413" t="s">
        <v>1555</v>
      </c>
      <c r="E199" s="1419" t="s">
        <v>1233</v>
      </c>
      <c r="F199" s="1443" t="s">
        <v>2284</v>
      </c>
      <c r="G199" s="1444" t="s">
        <v>4742</v>
      </c>
      <c r="H199" s="1418" t="s">
        <v>2801</v>
      </c>
    </row>
    <row r="200" spans="1:8" ht="14.25" customHeight="1" x14ac:dyDescent="0.2">
      <c r="A200" s="906">
        <v>197</v>
      </c>
      <c r="B200" s="1429">
        <v>2</v>
      </c>
      <c r="C200" s="1420" t="s">
        <v>51</v>
      </c>
      <c r="D200" s="1413" t="s">
        <v>1480</v>
      </c>
      <c r="E200" s="1419" t="s">
        <v>4730</v>
      </c>
      <c r="F200" s="1443" t="s">
        <v>46</v>
      </c>
      <c r="G200" s="1444" t="s">
        <v>1481</v>
      </c>
      <c r="H200" s="1418" t="s">
        <v>4731</v>
      </c>
    </row>
    <row r="201" spans="1:8" ht="14.25" customHeight="1" x14ac:dyDescent="0.2">
      <c r="A201" s="906">
        <v>198</v>
      </c>
      <c r="B201" s="1429">
        <v>3</v>
      </c>
      <c r="C201" s="1420" t="s">
        <v>1483</v>
      </c>
      <c r="D201" s="1413" t="s">
        <v>1482</v>
      </c>
      <c r="E201" s="1419" t="s">
        <v>4730</v>
      </c>
      <c r="F201" s="1443" t="s">
        <v>65</v>
      </c>
      <c r="G201" s="1444" t="s">
        <v>1285</v>
      </c>
      <c r="H201" s="1418" t="s">
        <v>57</v>
      </c>
    </row>
    <row r="202" spans="1:8" ht="14.25" customHeight="1" x14ac:dyDescent="0.2">
      <c r="A202" s="906">
        <v>199</v>
      </c>
      <c r="B202" s="1429">
        <v>4</v>
      </c>
      <c r="C202" s="1420" t="s">
        <v>104</v>
      </c>
      <c r="D202" s="1413" t="s">
        <v>1484</v>
      </c>
      <c r="E202" s="1419" t="s">
        <v>1234</v>
      </c>
      <c r="F202" s="1443" t="s">
        <v>2284</v>
      </c>
      <c r="G202" s="1444" t="s">
        <v>1268</v>
      </c>
      <c r="H202" s="1418" t="s">
        <v>69</v>
      </c>
    </row>
    <row r="203" spans="1:8" ht="14.25" customHeight="1" x14ac:dyDescent="0.2">
      <c r="A203" s="906">
        <v>200</v>
      </c>
      <c r="B203" s="1429">
        <v>5</v>
      </c>
      <c r="C203" s="1420" t="s">
        <v>5359</v>
      </c>
      <c r="D203" s="1413" t="s">
        <v>5360</v>
      </c>
      <c r="E203" s="1419" t="s">
        <v>1233</v>
      </c>
      <c r="F203" s="1443" t="s">
        <v>296</v>
      </c>
      <c r="G203" s="1444" t="s">
        <v>5361</v>
      </c>
      <c r="H203" s="1418" t="s">
        <v>69</v>
      </c>
    </row>
    <row r="204" spans="1:8" ht="14.25" customHeight="1" x14ac:dyDescent="0.2">
      <c r="A204" s="906">
        <v>201</v>
      </c>
      <c r="B204" s="1429">
        <v>6</v>
      </c>
      <c r="C204" s="1420" t="s">
        <v>1240</v>
      </c>
      <c r="D204" s="1413" t="s">
        <v>1239</v>
      </c>
      <c r="E204" s="1419" t="s">
        <v>2448</v>
      </c>
      <c r="F204" s="1443" t="s">
        <v>109</v>
      </c>
      <c r="G204" s="1444" t="s">
        <v>1285</v>
      </c>
      <c r="H204" s="1418" t="s">
        <v>141</v>
      </c>
    </row>
    <row r="205" spans="1:8" ht="14.25" customHeight="1" x14ac:dyDescent="0.2">
      <c r="A205" s="906">
        <v>202</v>
      </c>
      <c r="B205" s="1429">
        <v>7</v>
      </c>
      <c r="C205" s="1420" t="s">
        <v>1490</v>
      </c>
      <c r="D205" s="1413" t="s">
        <v>2833</v>
      </c>
      <c r="E205" s="1419" t="s">
        <v>2448</v>
      </c>
      <c r="F205" s="1443" t="s">
        <v>84</v>
      </c>
      <c r="G205" s="1444" t="s">
        <v>1491</v>
      </c>
      <c r="H205" s="1418" t="s">
        <v>141</v>
      </c>
    </row>
    <row r="206" spans="1:8" ht="14.25" customHeight="1" x14ac:dyDescent="0.2">
      <c r="A206" s="906">
        <v>203</v>
      </c>
      <c r="B206" s="1429">
        <v>8</v>
      </c>
      <c r="C206" s="1420" t="s">
        <v>1493</v>
      </c>
      <c r="D206" s="1413" t="s">
        <v>1492</v>
      </c>
      <c r="E206" s="1419" t="s">
        <v>2448</v>
      </c>
      <c r="F206" s="1443" t="s">
        <v>84</v>
      </c>
      <c r="G206" s="1444" t="s">
        <v>1494</v>
      </c>
      <c r="H206" s="1418" t="s">
        <v>141</v>
      </c>
    </row>
    <row r="207" spans="1:8" ht="14.25" customHeight="1" x14ac:dyDescent="0.2">
      <c r="A207" s="906">
        <v>204</v>
      </c>
      <c r="B207" s="1429">
        <v>9</v>
      </c>
      <c r="C207" s="1420" t="s">
        <v>1496</v>
      </c>
      <c r="D207" s="1413" t="s">
        <v>1495</v>
      </c>
      <c r="E207" s="1419" t="s">
        <v>2448</v>
      </c>
      <c r="F207" s="1443" t="s">
        <v>4510</v>
      </c>
      <c r="G207" s="1444" t="s">
        <v>1494</v>
      </c>
      <c r="H207" s="1418" t="s">
        <v>141</v>
      </c>
    </row>
    <row r="208" spans="1:8" ht="14.25" customHeight="1" x14ac:dyDescent="0.2">
      <c r="A208" s="906">
        <v>205</v>
      </c>
      <c r="B208" s="1429">
        <v>10</v>
      </c>
      <c r="C208" s="1419" t="s">
        <v>565</v>
      </c>
      <c r="D208" s="1413" t="s">
        <v>4732</v>
      </c>
      <c r="E208" s="1419" t="s">
        <v>2449</v>
      </c>
      <c r="F208" s="1443" t="s">
        <v>2284</v>
      </c>
      <c r="G208" s="1444" t="s">
        <v>4733</v>
      </c>
      <c r="H208" s="1462" t="s">
        <v>1498</v>
      </c>
    </row>
    <row r="209" spans="1:8" ht="14.25" customHeight="1" x14ac:dyDescent="0.2">
      <c r="A209" s="906">
        <v>206</v>
      </c>
      <c r="B209" s="1429">
        <v>11</v>
      </c>
      <c r="C209" s="1458" t="s">
        <v>5089</v>
      </c>
      <c r="D209" s="1414" t="s">
        <v>5450</v>
      </c>
      <c r="E209" s="1419" t="s">
        <v>2286</v>
      </c>
      <c r="F209" s="1443" t="s">
        <v>5229</v>
      </c>
      <c r="G209" s="1444" t="s">
        <v>4733</v>
      </c>
      <c r="H209" s="1462" t="s">
        <v>5104</v>
      </c>
    </row>
    <row r="210" spans="1:8" ht="14.25" customHeight="1" x14ac:dyDescent="0.2">
      <c r="A210" s="906">
        <v>207</v>
      </c>
      <c r="B210" s="1429">
        <v>12</v>
      </c>
      <c r="C210" s="1420" t="s">
        <v>392</v>
      </c>
      <c r="D210" s="1413" t="s">
        <v>1500</v>
      </c>
      <c r="E210" s="1419" t="s">
        <v>1233</v>
      </c>
      <c r="F210" s="1464" t="s">
        <v>4510</v>
      </c>
      <c r="G210" s="1444" t="s">
        <v>1501</v>
      </c>
      <c r="H210" s="1418" t="s">
        <v>4526</v>
      </c>
    </row>
    <row r="211" spans="1:8" ht="14.25" customHeight="1" x14ac:dyDescent="0.2">
      <c r="A211" s="906">
        <v>208</v>
      </c>
      <c r="B211" s="1429">
        <v>13</v>
      </c>
      <c r="C211" s="1418" t="s">
        <v>4636</v>
      </c>
      <c r="D211" s="1413" t="s">
        <v>1499</v>
      </c>
      <c r="E211" s="1419" t="s">
        <v>1233</v>
      </c>
      <c r="F211" s="1464" t="s">
        <v>5611</v>
      </c>
      <c r="G211" s="1444" t="s">
        <v>2351</v>
      </c>
      <c r="H211" s="1418" t="s">
        <v>4638</v>
      </c>
    </row>
    <row r="212" spans="1:8" ht="14.25" customHeight="1" x14ac:dyDescent="0.2">
      <c r="A212" s="906">
        <v>209</v>
      </c>
      <c r="B212" s="1429">
        <v>14</v>
      </c>
      <c r="C212" s="1458" t="s">
        <v>5325</v>
      </c>
      <c r="D212" s="1414" t="s">
        <v>5328</v>
      </c>
      <c r="E212" s="1459" t="s">
        <v>2445</v>
      </c>
      <c r="F212" s="1443" t="s">
        <v>5229</v>
      </c>
      <c r="G212" s="1459" t="s">
        <v>5356</v>
      </c>
      <c r="H212" s="1418" t="s">
        <v>5610</v>
      </c>
    </row>
    <row r="213" spans="1:8" ht="14.25" customHeight="1" x14ac:dyDescent="0.2">
      <c r="A213" s="906">
        <v>210</v>
      </c>
      <c r="B213" s="1429">
        <v>15</v>
      </c>
      <c r="C213" s="1420" t="s">
        <v>1085</v>
      </c>
      <c r="D213" s="1413" t="s">
        <v>1502</v>
      </c>
      <c r="E213" s="1468" t="s">
        <v>2442</v>
      </c>
      <c r="F213" s="1443" t="s">
        <v>5611</v>
      </c>
      <c r="G213" s="1444" t="s">
        <v>4734</v>
      </c>
      <c r="H213" s="1418" t="s">
        <v>5609</v>
      </c>
    </row>
    <row r="214" spans="1:8" ht="14.25" customHeight="1" x14ac:dyDescent="0.2">
      <c r="A214" s="906">
        <v>211</v>
      </c>
      <c r="B214" s="1429">
        <v>16</v>
      </c>
      <c r="C214" s="1420" t="s">
        <v>1098</v>
      </c>
      <c r="D214" s="1413" t="s">
        <v>1504</v>
      </c>
      <c r="E214" s="1467" t="s">
        <v>4709</v>
      </c>
      <c r="F214" s="1443" t="s">
        <v>4510</v>
      </c>
      <c r="G214" s="1444" t="s">
        <v>1505</v>
      </c>
      <c r="H214" s="1418" t="s">
        <v>3261</v>
      </c>
    </row>
    <row r="215" spans="1:8" ht="14.25" customHeight="1" x14ac:dyDescent="0.2">
      <c r="A215" s="906">
        <v>212</v>
      </c>
      <c r="B215" s="1429">
        <v>17</v>
      </c>
      <c r="C215" s="1420" t="s">
        <v>1600</v>
      </c>
      <c r="D215" s="1470" t="s">
        <v>5070</v>
      </c>
      <c r="E215" s="1419" t="s">
        <v>2445</v>
      </c>
      <c r="F215" s="1443" t="s">
        <v>5229</v>
      </c>
      <c r="G215" s="1422" t="s">
        <v>1505</v>
      </c>
      <c r="H215" s="1418" t="s">
        <v>5072</v>
      </c>
    </row>
    <row r="216" spans="1:8" ht="14.25" customHeight="1" x14ac:dyDescent="0.2">
      <c r="A216" s="906">
        <v>213</v>
      </c>
      <c r="B216" s="1429">
        <v>18</v>
      </c>
      <c r="C216" s="1420" t="s">
        <v>508</v>
      </c>
      <c r="D216" s="1413" t="s">
        <v>1506</v>
      </c>
      <c r="E216" s="1419" t="s">
        <v>2449</v>
      </c>
      <c r="F216" s="1443" t="s">
        <v>176</v>
      </c>
      <c r="G216" s="1444" t="s">
        <v>1507</v>
      </c>
      <c r="H216" s="1418" t="s">
        <v>509</v>
      </c>
    </row>
    <row r="217" spans="1:8" ht="14.25" customHeight="1" x14ac:dyDescent="0.2">
      <c r="A217" s="906">
        <v>214</v>
      </c>
      <c r="B217" s="1429">
        <v>19</v>
      </c>
      <c r="C217" s="1420" t="s">
        <v>1509</v>
      </c>
      <c r="D217" s="1413" t="s">
        <v>1508</v>
      </c>
      <c r="E217" s="1419" t="s">
        <v>2449</v>
      </c>
      <c r="F217" s="1443" t="s">
        <v>2284</v>
      </c>
      <c r="G217" s="1444" t="s">
        <v>1507</v>
      </c>
      <c r="H217" s="1418" t="s">
        <v>509</v>
      </c>
    </row>
    <row r="218" spans="1:8" ht="14.25" customHeight="1" x14ac:dyDescent="0.2">
      <c r="A218" s="906">
        <v>215</v>
      </c>
      <c r="B218" s="1429">
        <v>20</v>
      </c>
      <c r="C218" s="1420" t="s">
        <v>981</v>
      </c>
      <c r="D218" s="1413" t="s">
        <v>1510</v>
      </c>
      <c r="E218" s="1468" t="s">
        <v>2286</v>
      </c>
      <c r="F218" s="1443" t="s">
        <v>2720</v>
      </c>
      <c r="G218" s="1444" t="s">
        <v>1507</v>
      </c>
      <c r="H218" s="1418" t="s">
        <v>990</v>
      </c>
    </row>
    <row r="219" spans="1:8" ht="14.25" customHeight="1" x14ac:dyDescent="0.2">
      <c r="A219" s="906">
        <v>216</v>
      </c>
      <c r="B219" s="1429">
        <v>21</v>
      </c>
      <c r="C219" s="1420" t="s">
        <v>1517</v>
      </c>
      <c r="D219" s="1413" t="s">
        <v>1516</v>
      </c>
      <c r="E219" s="1468" t="s">
        <v>2286</v>
      </c>
      <c r="F219" s="1443" t="s">
        <v>2720</v>
      </c>
      <c r="G219" s="1444" t="s">
        <v>1507</v>
      </c>
      <c r="H219" s="1418" t="s">
        <v>4735</v>
      </c>
    </row>
    <row r="220" spans="1:8" ht="14.25" customHeight="1" x14ac:dyDescent="0.2">
      <c r="A220" s="906">
        <v>217</v>
      </c>
      <c r="B220" s="1429">
        <v>22</v>
      </c>
      <c r="C220" s="1420" t="s">
        <v>989</v>
      </c>
      <c r="D220" s="1413" t="s">
        <v>1511</v>
      </c>
      <c r="E220" s="1468" t="s">
        <v>2286</v>
      </c>
      <c r="F220" s="1443" t="s">
        <v>5145</v>
      </c>
      <c r="G220" s="1444" t="s">
        <v>1507</v>
      </c>
      <c r="H220" s="1418" t="s">
        <v>4735</v>
      </c>
    </row>
    <row r="221" spans="1:8" ht="14.25" customHeight="1" x14ac:dyDescent="0.2">
      <c r="A221" s="906">
        <v>218</v>
      </c>
      <c r="B221" s="1429">
        <v>23</v>
      </c>
      <c r="C221" s="1420" t="s">
        <v>1513</v>
      </c>
      <c r="D221" s="1413" t="s">
        <v>1512</v>
      </c>
      <c r="E221" s="1468" t="s">
        <v>2286</v>
      </c>
      <c r="F221" s="1443" t="s">
        <v>5145</v>
      </c>
      <c r="G221" s="1444" t="s">
        <v>1507</v>
      </c>
      <c r="H221" s="1418" t="s">
        <v>4735</v>
      </c>
    </row>
    <row r="222" spans="1:8" ht="14.25" customHeight="1" x14ac:dyDescent="0.2">
      <c r="A222" s="906">
        <v>219</v>
      </c>
      <c r="B222" s="1429">
        <v>24</v>
      </c>
      <c r="C222" s="1420" t="s">
        <v>1515</v>
      </c>
      <c r="D222" s="1413" t="s">
        <v>1514</v>
      </c>
      <c r="E222" s="1468" t="s">
        <v>2286</v>
      </c>
      <c r="F222" s="1443" t="s">
        <v>5145</v>
      </c>
      <c r="G222" s="1444" t="s">
        <v>1507</v>
      </c>
      <c r="H222" s="1418" t="s">
        <v>4735</v>
      </c>
    </row>
    <row r="223" spans="1:8" ht="14.25" customHeight="1" x14ac:dyDescent="0.2">
      <c r="A223" s="906">
        <v>220</v>
      </c>
      <c r="B223" s="1429">
        <v>25</v>
      </c>
      <c r="C223" s="1420" t="s">
        <v>4660</v>
      </c>
      <c r="D223" s="1413" t="s">
        <v>4661</v>
      </c>
      <c r="E223" s="1468" t="s">
        <v>2286</v>
      </c>
      <c r="F223" s="1443" t="s">
        <v>5611</v>
      </c>
      <c r="G223" s="1444" t="s">
        <v>4736</v>
      </c>
      <c r="H223" s="1418" t="s">
        <v>4873</v>
      </c>
    </row>
    <row r="224" spans="1:8" ht="14.25" customHeight="1" x14ac:dyDescent="0.2">
      <c r="A224" s="906">
        <v>221</v>
      </c>
      <c r="B224" s="1429">
        <v>26</v>
      </c>
      <c r="C224" s="1420" t="s">
        <v>1519</v>
      </c>
      <c r="D224" s="1413" t="s">
        <v>1518</v>
      </c>
      <c r="E224" s="1468" t="s">
        <v>2442</v>
      </c>
      <c r="F224" s="1443" t="s">
        <v>5611</v>
      </c>
      <c r="G224" s="1444" t="s">
        <v>4737</v>
      </c>
      <c r="H224" s="1418" t="s">
        <v>4873</v>
      </c>
    </row>
    <row r="225" spans="1:8" ht="14.25" customHeight="1" x14ac:dyDescent="0.2">
      <c r="A225" s="906">
        <v>222</v>
      </c>
      <c r="B225" s="1429">
        <v>27</v>
      </c>
      <c r="C225" s="1420" t="s">
        <v>1105</v>
      </c>
      <c r="D225" s="1413" t="s">
        <v>1520</v>
      </c>
      <c r="E225" s="1468" t="s">
        <v>4709</v>
      </c>
      <c r="F225" s="1443" t="s">
        <v>5611</v>
      </c>
      <c r="G225" s="1444" t="s">
        <v>4737</v>
      </c>
      <c r="H225" s="1418" t="s">
        <v>4873</v>
      </c>
    </row>
    <row r="226" spans="1:8" ht="14.25" customHeight="1" x14ac:dyDescent="0.2">
      <c r="A226" s="906">
        <v>223</v>
      </c>
      <c r="B226" s="1429">
        <v>28</v>
      </c>
      <c r="C226" s="1420" t="s">
        <v>4848</v>
      </c>
      <c r="D226" s="1413" t="s">
        <v>4849</v>
      </c>
      <c r="E226" s="1467" t="s">
        <v>2445</v>
      </c>
      <c r="F226" s="1443" t="s">
        <v>829</v>
      </c>
      <c r="G226" s="1444" t="s">
        <v>4737</v>
      </c>
      <c r="H226" s="1418" t="s">
        <v>5138</v>
      </c>
    </row>
    <row r="227" spans="1:8" ht="14.25" customHeight="1" x14ac:dyDescent="0.2">
      <c r="A227" s="906">
        <v>224</v>
      </c>
      <c r="B227" s="1429">
        <v>29</v>
      </c>
      <c r="C227" s="1458" t="s">
        <v>5135</v>
      </c>
      <c r="D227" s="1460" t="s">
        <v>5140</v>
      </c>
      <c r="E227" s="1459" t="s">
        <v>2445</v>
      </c>
      <c r="F227" s="1443" t="s">
        <v>5229</v>
      </c>
      <c r="G227" s="1444" t="s">
        <v>1507</v>
      </c>
      <c r="H227" s="1418" t="s">
        <v>5138</v>
      </c>
    </row>
    <row r="228" spans="1:8" ht="14.25" customHeight="1" x14ac:dyDescent="0.2">
      <c r="A228" s="906">
        <v>225</v>
      </c>
      <c r="B228" s="1429">
        <v>30</v>
      </c>
      <c r="C228" s="1458" t="s">
        <v>5134</v>
      </c>
      <c r="D228" s="1460" t="s">
        <v>5141</v>
      </c>
      <c r="E228" s="1459" t="s">
        <v>2445</v>
      </c>
      <c r="F228" s="1443" t="s">
        <v>5229</v>
      </c>
      <c r="G228" s="1444" t="s">
        <v>1507</v>
      </c>
      <c r="H228" s="1418" t="s">
        <v>5138</v>
      </c>
    </row>
    <row r="229" spans="1:8" ht="14.25" customHeight="1" x14ac:dyDescent="0.2">
      <c r="A229" s="906">
        <v>226</v>
      </c>
      <c r="B229" s="1429">
        <v>31</v>
      </c>
      <c r="C229" s="1420" t="s">
        <v>832</v>
      </c>
      <c r="D229" s="1413" t="s">
        <v>1521</v>
      </c>
      <c r="E229" s="1467" t="s">
        <v>2450</v>
      </c>
      <c r="F229" s="1443" t="s">
        <v>5071</v>
      </c>
      <c r="G229" s="1444" t="s">
        <v>1250</v>
      </c>
      <c r="H229" s="1418" t="s">
        <v>4738</v>
      </c>
    </row>
    <row r="230" spans="1:8" ht="14.25" customHeight="1" x14ac:dyDescent="0.2">
      <c r="A230" s="906">
        <v>227</v>
      </c>
      <c r="B230" s="1429">
        <v>32</v>
      </c>
      <c r="C230" s="1420" t="s">
        <v>770</v>
      </c>
      <c r="D230" s="1413" t="s">
        <v>1522</v>
      </c>
      <c r="E230" s="1467" t="s">
        <v>2286</v>
      </c>
      <c r="F230" s="1443" t="s">
        <v>46</v>
      </c>
      <c r="G230" s="1444" t="s">
        <v>2354</v>
      </c>
      <c r="H230" s="1418" t="s">
        <v>4739</v>
      </c>
    </row>
    <row r="231" spans="1:8" ht="14.25" customHeight="1" x14ac:dyDescent="0.2">
      <c r="A231" s="906">
        <v>228</v>
      </c>
      <c r="B231" s="1429">
        <v>33</v>
      </c>
      <c r="C231" s="1420" t="s">
        <v>1524</v>
      </c>
      <c r="D231" s="1413" t="s">
        <v>1523</v>
      </c>
      <c r="E231" s="1467" t="s">
        <v>2286</v>
      </c>
      <c r="F231" s="1443" t="s">
        <v>329</v>
      </c>
      <c r="G231" s="1444" t="s">
        <v>2330</v>
      </c>
      <c r="H231" s="1458" t="s">
        <v>5057</v>
      </c>
    </row>
    <row r="232" spans="1:8" ht="14.25" customHeight="1" x14ac:dyDescent="0.25">
      <c r="A232" s="906">
        <v>229</v>
      </c>
      <c r="B232" s="1429">
        <v>34</v>
      </c>
      <c r="C232" s="1420" t="s">
        <v>597</v>
      </c>
      <c r="D232" s="1413" t="s">
        <v>1528</v>
      </c>
      <c r="E232" s="1419" t="s">
        <v>2449</v>
      </c>
      <c r="F232" s="1443" t="s">
        <v>5071</v>
      </c>
      <c r="G232" s="1444" t="s">
        <v>2331</v>
      </c>
      <c r="H232" s="1471" t="s">
        <v>5057</v>
      </c>
    </row>
    <row r="233" spans="1:8" ht="14.25" customHeight="1" x14ac:dyDescent="0.25">
      <c r="A233" s="906">
        <v>230</v>
      </c>
      <c r="B233" s="1429">
        <v>35</v>
      </c>
      <c r="C233" s="1420" t="s">
        <v>758</v>
      </c>
      <c r="D233" s="1413" t="s">
        <v>1529</v>
      </c>
      <c r="E233" s="1467" t="s">
        <v>2286</v>
      </c>
      <c r="F233" s="1443" t="s">
        <v>329</v>
      </c>
      <c r="G233" s="1444" t="s">
        <v>2355</v>
      </c>
      <c r="H233" s="1471" t="s">
        <v>5057</v>
      </c>
    </row>
    <row r="234" spans="1:8" ht="14.25" customHeight="1" x14ac:dyDescent="0.25">
      <c r="A234" s="906">
        <v>231</v>
      </c>
      <c r="B234" s="1429" t="s">
        <v>34</v>
      </c>
      <c r="C234" s="1420" t="s">
        <v>2332</v>
      </c>
      <c r="D234" s="1413" t="s">
        <v>2642</v>
      </c>
      <c r="E234" s="1446" t="s">
        <v>2548</v>
      </c>
      <c r="F234" s="1429" t="s">
        <v>1420</v>
      </c>
      <c r="G234" s="1444" t="s">
        <v>2351</v>
      </c>
      <c r="H234" s="1471" t="s">
        <v>5459</v>
      </c>
    </row>
    <row r="235" spans="1:8" ht="14.25" customHeight="1" x14ac:dyDescent="0.2">
      <c r="A235" s="906">
        <v>232</v>
      </c>
      <c r="B235" s="1429" t="s">
        <v>56</v>
      </c>
      <c r="C235" s="1420" t="s">
        <v>2333</v>
      </c>
      <c r="D235" s="1413" t="s">
        <v>5427</v>
      </c>
      <c r="E235" s="1446" t="s">
        <v>2547</v>
      </c>
      <c r="F235" s="1429" t="s">
        <v>4718</v>
      </c>
      <c r="G235" s="1422" t="s">
        <v>1507</v>
      </c>
      <c r="H235" s="1418" t="s">
        <v>982</v>
      </c>
    </row>
    <row r="236" spans="1:8" ht="14.25" customHeight="1" x14ac:dyDescent="0.2">
      <c r="A236" s="906">
        <v>233</v>
      </c>
      <c r="B236" s="1429" t="s">
        <v>67</v>
      </c>
      <c r="C236" s="1420" t="s">
        <v>5374</v>
      </c>
      <c r="D236" s="1413" t="s">
        <v>2651</v>
      </c>
      <c r="E236" s="1446" t="s">
        <v>2548</v>
      </c>
      <c r="F236" s="1429" t="s">
        <v>1533</v>
      </c>
      <c r="G236" s="1444" t="s">
        <v>1507</v>
      </c>
      <c r="H236" s="1418" t="s">
        <v>982</v>
      </c>
    </row>
    <row r="237" spans="1:8" ht="14.25" customHeight="1" x14ac:dyDescent="0.2">
      <c r="A237" s="906">
        <v>234</v>
      </c>
      <c r="B237" s="1429" t="s">
        <v>75</v>
      </c>
      <c r="C237" s="1420" t="s">
        <v>2336</v>
      </c>
      <c r="D237" s="1413" t="s">
        <v>2662</v>
      </c>
      <c r="E237" s="1446" t="s">
        <v>2548</v>
      </c>
      <c r="F237" s="1429" t="s">
        <v>1305</v>
      </c>
      <c r="G237" s="1444" t="s">
        <v>1507</v>
      </c>
      <c r="H237" s="1418" t="s">
        <v>982</v>
      </c>
    </row>
    <row r="238" spans="1:8" ht="14.25" customHeight="1" x14ac:dyDescent="0.2">
      <c r="A238" s="906">
        <v>235</v>
      </c>
      <c r="B238" s="1429" t="s">
        <v>78</v>
      </c>
      <c r="C238" s="1420" t="s">
        <v>5373</v>
      </c>
      <c r="D238" s="1413" t="s">
        <v>2663</v>
      </c>
      <c r="E238" s="1446" t="s">
        <v>2548</v>
      </c>
      <c r="F238" s="1429" t="s">
        <v>1305</v>
      </c>
      <c r="G238" s="1444" t="s">
        <v>1507</v>
      </c>
      <c r="H238" s="1418" t="s">
        <v>982</v>
      </c>
    </row>
    <row r="239" spans="1:8" ht="14.25" customHeight="1" x14ac:dyDescent="0.2">
      <c r="A239" s="906">
        <v>236</v>
      </c>
      <c r="B239" s="1429" t="s">
        <v>85</v>
      </c>
      <c r="C239" s="1420" t="s">
        <v>1536</v>
      </c>
      <c r="D239" s="1413" t="s">
        <v>2689</v>
      </c>
      <c r="E239" s="1446" t="s">
        <v>2548</v>
      </c>
      <c r="F239" s="1429" t="s">
        <v>1260</v>
      </c>
      <c r="G239" s="1444" t="s">
        <v>1507</v>
      </c>
      <c r="H239" s="1418" t="s">
        <v>982</v>
      </c>
    </row>
    <row r="240" spans="1:8" ht="14.25" customHeight="1" x14ac:dyDescent="0.2">
      <c r="A240" s="906">
        <v>237</v>
      </c>
      <c r="B240" s="1429" t="s">
        <v>90</v>
      </c>
      <c r="C240" s="1420" t="s">
        <v>5378</v>
      </c>
      <c r="D240" s="1413" t="s">
        <v>2690</v>
      </c>
      <c r="E240" s="1446" t="s">
        <v>2548</v>
      </c>
      <c r="F240" s="1429" t="s">
        <v>1260</v>
      </c>
      <c r="G240" s="1444" t="s">
        <v>1507</v>
      </c>
      <c r="H240" s="1418" t="s">
        <v>982</v>
      </c>
    </row>
    <row r="241" spans="1:8" ht="14.25" customHeight="1" x14ac:dyDescent="0.2">
      <c r="A241" s="906">
        <v>238</v>
      </c>
      <c r="B241" s="1429" t="s">
        <v>93</v>
      </c>
      <c r="C241" s="1420" t="s">
        <v>5371</v>
      </c>
      <c r="D241" s="1413" t="s">
        <v>5173</v>
      </c>
      <c r="E241" s="1446" t="s">
        <v>3248</v>
      </c>
      <c r="F241" s="1429" t="s">
        <v>5209</v>
      </c>
      <c r="G241" s="1444" t="s">
        <v>1507</v>
      </c>
      <c r="H241" s="1418" t="s">
        <v>982</v>
      </c>
    </row>
    <row r="242" spans="1:8" ht="14.25" customHeight="1" x14ac:dyDescent="0.2">
      <c r="A242" s="906">
        <v>239</v>
      </c>
      <c r="B242" s="1429" t="s">
        <v>39</v>
      </c>
      <c r="C242" s="1450" t="s">
        <v>5368</v>
      </c>
      <c r="D242" s="1413" t="s">
        <v>2658</v>
      </c>
      <c r="E242" s="1446" t="s">
        <v>2548</v>
      </c>
      <c r="F242" s="1429" t="s">
        <v>1351</v>
      </c>
      <c r="G242" s="1422" t="s">
        <v>1494</v>
      </c>
      <c r="H242" s="1418" t="s">
        <v>4739</v>
      </c>
    </row>
    <row r="243" spans="1:8" ht="14.25" customHeight="1" x14ac:dyDescent="0.2">
      <c r="A243" s="906">
        <v>240</v>
      </c>
      <c r="B243" s="1429" t="s">
        <v>59</v>
      </c>
      <c r="C243" s="1450" t="s">
        <v>1542</v>
      </c>
      <c r="D243" s="1413" t="s">
        <v>2675</v>
      </c>
      <c r="E243" s="1446" t="s">
        <v>2548</v>
      </c>
      <c r="F243" s="1429" t="s">
        <v>1354</v>
      </c>
      <c r="G243" s="1422" t="s">
        <v>1277</v>
      </c>
      <c r="H243" s="1418" t="s">
        <v>4739</v>
      </c>
    </row>
    <row r="244" spans="1:8" ht="14.25" customHeight="1" x14ac:dyDescent="0.2">
      <c r="A244" s="906">
        <v>241</v>
      </c>
      <c r="B244" s="1429" t="s">
        <v>111</v>
      </c>
      <c r="C244" s="1420" t="s">
        <v>1539</v>
      </c>
      <c r="D244" s="1413" t="s">
        <v>2652</v>
      </c>
      <c r="E244" s="1446" t="s">
        <v>2548</v>
      </c>
      <c r="F244" s="1429" t="s">
        <v>1533</v>
      </c>
      <c r="G244" s="1422" t="s">
        <v>1277</v>
      </c>
      <c r="H244" s="1418" t="s">
        <v>4739</v>
      </c>
    </row>
    <row r="245" spans="1:8" ht="14.25" customHeight="1" x14ac:dyDescent="0.2">
      <c r="A245" s="906">
        <v>242</v>
      </c>
      <c r="B245" s="1429" t="s">
        <v>118</v>
      </c>
      <c r="C245" s="1420" t="s">
        <v>1540</v>
      </c>
      <c r="D245" s="1413" t="s">
        <v>2650</v>
      </c>
      <c r="E245" s="1446" t="s">
        <v>2548</v>
      </c>
      <c r="F245" s="1429" t="s">
        <v>1541</v>
      </c>
      <c r="G245" s="1422" t="s">
        <v>2372</v>
      </c>
      <c r="H245" s="1418" t="s">
        <v>4739</v>
      </c>
    </row>
    <row r="246" spans="1:8" ht="14.25" customHeight="1" x14ac:dyDescent="0.2">
      <c r="A246" s="906">
        <v>243</v>
      </c>
      <c r="B246" s="1429" t="s">
        <v>127</v>
      </c>
      <c r="C246" s="1420" t="s">
        <v>1543</v>
      </c>
      <c r="D246" s="1413" t="s">
        <v>2707</v>
      </c>
      <c r="E246" s="1446" t="s">
        <v>3248</v>
      </c>
      <c r="F246" s="1429" t="s">
        <v>1425</v>
      </c>
      <c r="G246" s="1422" t="s">
        <v>1277</v>
      </c>
      <c r="H246" s="1418" t="s">
        <v>4739</v>
      </c>
    </row>
    <row r="247" spans="1:8" ht="14.25" customHeight="1" x14ac:dyDescent="0.2">
      <c r="A247" s="906">
        <v>244</v>
      </c>
      <c r="B247" s="1429" t="s">
        <v>129</v>
      </c>
      <c r="C247" s="1420" t="s">
        <v>4611</v>
      </c>
      <c r="D247" s="1413" t="s">
        <v>4612</v>
      </c>
      <c r="E247" s="1446" t="s">
        <v>3248</v>
      </c>
      <c r="F247" s="1429" t="s">
        <v>4603</v>
      </c>
      <c r="G247" s="1422" t="s">
        <v>2367</v>
      </c>
      <c r="H247" s="1418" t="s">
        <v>4739</v>
      </c>
    </row>
    <row r="248" spans="1:8" ht="14.25" customHeight="1" x14ac:dyDescent="0.2">
      <c r="A248" s="906">
        <v>245</v>
      </c>
      <c r="B248" s="1429" t="s">
        <v>132</v>
      </c>
      <c r="C248" s="1420" t="s">
        <v>2345</v>
      </c>
      <c r="D248" s="1413" t="s">
        <v>2703</v>
      </c>
      <c r="E248" s="1446" t="s">
        <v>3248</v>
      </c>
      <c r="F248" s="1429" t="s">
        <v>99</v>
      </c>
      <c r="G248" s="1444" t="s">
        <v>2367</v>
      </c>
      <c r="H248" s="1418" t="s">
        <v>4739</v>
      </c>
    </row>
    <row r="249" spans="1:8" ht="14.25" customHeight="1" x14ac:dyDescent="0.2">
      <c r="A249" s="906">
        <v>246</v>
      </c>
      <c r="B249" s="1429" t="s">
        <v>137</v>
      </c>
      <c r="C249" s="1420" t="s">
        <v>4604</v>
      </c>
      <c r="D249" s="1413" t="s">
        <v>4605</v>
      </c>
      <c r="E249" s="1446" t="s">
        <v>3248</v>
      </c>
      <c r="F249" s="1429" t="s">
        <v>4603</v>
      </c>
      <c r="G249" s="1422" t="s">
        <v>4609</v>
      </c>
      <c r="H249" s="1418" t="s">
        <v>4631</v>
      </c>
    </row>
    <row r="250" spans="1:8" ht="14.25" customHeight="1" x14ac:dyDescent="0.2">
      <c r="A250" s="906">
        <v>247</v>
      </c>
      <c r="B250" s="1429" t="s">
        <v>139</v>
      </c>
      <c r="C250" s="1420" t="s">
        <v>5009</v>
      </c>
      <c r="D250" s="1413" t="s">
        <v>2653</v>
      </c>
      <c r="E250" s="1446" t="s">
        <v>2548</v>
      </c>
      <c r="F250" s="1443" t="s">
        <v>177</v>
      </c>
      <c r="G250" s="1422" t="s">
        <v>1503</v>
      </c>
      <c r="H250" s="1418" t="s">
        <v>1086</v>
      </c>
    </row>
    <row r="251" spans="1:8" ht="14.25" customHeight="1" x14ac:dyDescent="0.2">
      <c r="A251" s="906">
        <v>248</v>
      </c>
      <c r="B251" s="1429" t="s">
        <v>147</v>
      </c>
      <c r="C251" s="1420" t="s">
        <v>5503</v>
      </c>
      <c r="D251" s="1413" t="s">
        <v>2606</v>
      </c>
      <c r="E251" s="1446" t="s">
        <v>2548</v>
      </c>
      <c r="F251" s="1429" t="s">
        <v>99</v>
      </c>
      <c r="G251" s="1422" t="s">
        <v>5467</v>
      </c>
      <c r="H251" s="1418" t="s">
        <v>4441</v>
      </c>
    </row>
    <row r="252" spans="1:8" ht="14.25" customHeight="1" x14ac:dyDescent="0.2">
      <c r="A252" s="906">
        <v>249</v>
      </c>
      <c r="B252" s="1429" t="s">
        <v>149</v>
      </c>
      <c r="C252" s="1458" t="s">
        <v>5211</v>
      </c>
      <c r="D252" s="1413" t="s">
        <v>5170</v>
      </c>
      <c r="E252" s="1446" t="s">
        <v>3248</v>
      </c>
      <c r="F252" s="1443" t="s">
        <v>5071</v>
      </c>
      <c r="G252" s="1422" t="s">
        <v>4972</v>
      </c>
      <c r="H252" s="1418" t="s">
        <v>4738</v>
      </c>
    </row>
    <row r="253" spans="1:8" ht="14.25" customHeight="1" x14ac:dyDescent="0.2">
      <c r="A253" s="906">
        <v>250</v>
      </c>
      <c r="B253" s="1448">
        <v>18</v>
      </c>
      <c r="C253" s="1431" t="s">
        <v>449</v>
      </c>
      <c r="D253" s="1456" t="s">
        <v>2555</v>
      </c>
      <c r="E253" s="1433" t="s">
        <v>1233</v>
      </c>
      <c r="F253" s="1434" t="s">
        <v>5145</v>
      </c>
      <c r="G253" s="1435" t="s">
        <v>1544</v>
      </c>
      <c r="H253" s="1437" t="s">
        <v>5391</v>
      </c>
    </row>
    <row r="254" spans="1:8" ht="14.25" customHeight="1" x14ac:dyDescent="0.2">
      <c r="A254" s="906">
        <v>251</v>
      </c>
      <c r="B254" s="1429">
        <v>1</v>
      </c>
      <c r="C254" s="1419" t="s">
        <v>1477</v>
      </c>
      <c r="D254" s="1413" t="s">
        <v>1476</v>
      </c>
      <c r="E254" s="1419" t="s">
        <v>1233</v>
      </c>
      <c r="F254" s="1464" t="s">
        <v>5611</v>
      </c>
      <c r="G254" s="1444" t="s">
        <v>4439</v>
      </c>
      <c r="H254" s="1418" t="s">
        <v>349</v>
      </c>
    </row>
    <row r="255" spans="1:8" ht="14.25" customHeight="1" x14ac:dyDescent="0.2">
      <c r="A255" s="906">
        <v>252</v>
      </c>
      <c r="B255" s="1429">
        <v>2</v>
      </c>
      <c r="C255" s="1420" t="s">
        <v>35</v>
      </c>
      <c r="D255" s="1413" t="s">
        <v>4740</v>
      </c>
      <c r="E255" s="1419" t="s">
        <v>4946</v>
      </c>
      <c r="F255" s="1443" t="s">
        <v>2720</v>
      </c>
      <c r="G255" s="1444" t="s">
        <v>1546</v>
      </c>
      <c r="H255" s="1418" t="s">
        <v>4731</v>
      </c>
    </row>
    <row r="256" spans="1:8" ht="14.25" customHeight="1" x14ac:dyDescent="0.2">
      <c r="A256" s="906">
        <v>253</v>
      </c>
      <c r="B256" s="1429">
        <v>3</v>
      </c>
      <c r="C256" s="1420" t="s">
        <v>1547</v>
      </c>
      <c r="D256" s="1413" t="s">
        <v>4741</v>
      </c>
      <c r="E256" s="1419" t="s">
        <v>1234</v>
      </c>
      <c r="F256" s="1443" t="s">
        <v>4510</v>
      </c>
      <c r="G256" s="1444" t="s">
        <v>1546</v>
      </c>
      <c r="H256" s="1418" t="s">
        <v>2801</v>
      </c>
    </row>
    <row r="257" spans="1:8" ht="14.25" customHeight="1" x14ac:dyDescent="0.2">
      <c r="A257" s="906">
        <v>254</v>
      </c>
      <c r="B257" s="1429">
        <v>4</v>
      </c>
      <c r="C257" s="1420" t="s">
        <v>155</v>
      </c>
      <c r="D257" s="1413" t="s">
        <v>1550</v>
      </c>
      <c r="E257" s="1419" t="s">
        <v>1234</v>
      </c>
      <c r="F257" s="1443" t="s">
        <v>2720</v>
      </c>
      <c r="G257" s="1444" t="s">
        <v>1546</v>
      </c>
      <c r="H257" s="1418" t="s">
        <v>2801</v>
      </c>
    </row>
    <row r="258" spans="1:8" ht="14.25" customHeight="1" x14ac:dyDescent="0.2">
      <c r="A258" s="906">
        <v>255</v>
      </c>
      <c r="B258" s="1429">
        <v>5</v>
      </c>
      <c r="C258" s="1420" t="s">
        <v>174</v>
      </c>
      <c r="D258" s="1413" t="s">
        <v>1551</v>
      </c>
      <c r="E258" s="1419" t="s">
        <v>1234</v>
      </c>
      <c r="F258" s="1443" t="s">
        <v>5145</v>
      </c>
      <c r="G258" s="1444" t="s">
        <v>1268</v>
      </c>
      <c r="H258" s="1418" t="s">
        <v>2801</v>
      </c>
    </row>
    <row r="259" spans="1:8" ht="14.25" customHeight="1" x14ac:dyDescent="0.2">
      <c r="A259" s="906">
        <v>256</v>
      </c>
      <c r="B259" s="1429">
        <v>6</v>
      </c>
      <c r="C259" s="1420" t="s">
        <v>1549</v>
      </c>
      <c r="D259" s="1413" t="s">
        <v>1548</v>
      </c>
      <c r="E259" s="1419" t="s">
        <v>1234</v>
      </c>
      <c r="F259" s="1443" t="s">
        <v>5611</v>
      </c>
      <c r="G259" s="1444" t="s">
        <v>1544</v>
      </c>
      <c r="H259" s="1418" t="s">
        <v>2801</v>
      </c>
    </row>
    <row r="260" spans="1:8" ht="14.25" customHeight="1" x14ac:dyDescent="0.2">
      <c r="A260" s="906">
        <v>257</v>
      </c>
      <c r="B260" s="1429">
        <v>7</v>
      </c>
      <c r="C260" s="1420" t="s">
        <v>1554</v>
      </c>
      <c r="D260" s="1413" t="s">
        <v>1553</v>
      </c>
      <c r="E260" s="1419" t="s">
        <v>2448</v>
      </c>
      <c r="F260" s="1464" t="s">
        <v>4510</v>
      </c>
      <c r="G260" s="1444" t="s">
        <v>1285</v>
      </c>
      <c r="H260" s="1418" t="s">
        <v>2801</v>
      </c>
    </row>
    <row r="261" spans="1:8" ht="14.25" customHeight="1" x14ac:dyDescent="0.2">
      <c r="A261" s="906">
        <v>258</v>
      </c>
      <c r="B261" s="1429">
        <v>8</v>
      </c>
      <c r="C261" s="1420" t="s">
        <v>439</v>
      </c>
      <c r="D261" s="1413" t="s">
        <v>1556</v>
      </c>
      <c r="E261" s="1419" t="s">
        <v>1233</v>
      </c>
      <c r="F261" s="1464" t="s">
        <v>4510</v>
      </c>
      <c r="G261" s="1444" t="s">
        <v>1546</v>
      </c>
      <c r="H261" s="1418" t="s">
        <v>2801</v>
      </c>
    </row>
    <row r="262" spans="1:8" ht="14.25" customHeight="1" x14ac:dyDescent="0.2">
      <c r="A262" s="906">
        <v>259</v>
      </c>
      <c r="B262" s="1429">
        <v>9</v>
      </c>
      <c r="C262" s="1420" t="s">
        <v>5017</v>
      </c>
      <c r="D262" s="1413" t="s">
        <v>1552</v>
      </c>
      <c r="E262" s="1419" t="s">
        <v>1233</v>
      </c>
      <c r="F262" s="1443" t="s">
        <v>77</v>
      </c>
      <c r="G262" s="1444" t="s">
        <v>1285</v>
      </c>
      <c r="H262" s="1418" t="s">
        <v>2801</v>
      </c>
    </row>
    <row r="263" spans="1:8" ht="14.25" customHeight="1" x14ac:dyDescent="0.2">
      <c r="A263" s="906">
        <v>260</v>
      </c>
      <c r="B263" s="1429">
        <v>10</v>
      </c>
      <c r="C263" s="1465" t="s">
        <v>1558</v>
      </c>
      <c r="D263" s="1413" t="s">
        <v>1557</v>
      </c>
      <c r="E263" s="1419" t="s">
        <v>1233</v>
      </c>
      <c r="F263" s="1464" t="s">
        <v>2720</v>
      </c>
      <c r="G263" s="1444" t="s">
        <v>1546</v>
      </c>
      <c r="H263" s="1418" t="s">
        <v>2801</v>
      </c>
    </row>
    <row r="264" spans="1:8" ht="14.25" customHeight="1" x14ac:dyDescent="0.2">
      <c r="A264" s="906">
        <v>261</v>
      </c>
      <c r="B264" s="1429">
        <v>11</v>
      </c>
      <c r="C264" s="1420" t="s">
        <v>797</v>
      </c>
      <c r="D264" s="1413" t="s">
        <v>1569</v>
      </c>
      <c r="E264" s="1419" t="s">
        <v>2449</v>
      </c>
      <c r="F264" s="1443" t="s">
        <v>5611</v>
      </c>
      <c r="G264" s="1444" t="s">
        <v>4439</v>
      </c>
      <c r="H264" s="1418" t="s">
        <v>349</v>
      </c>
    </row>
    <row r="265" spans="1:8" ht="14.25" customHeight="1" x14ac:dyDescent="0.2">
      <c r="A265" s="906">
        <v>262</v>
      </c>
      <c r="B265" s="1429">
        <v>12</v>
      </c>
      <c r="C265" s="1418" t="s">
        <v>4406</v>
      </c>
      <c r="D265" s="1414" t="s">
        <v>4443</v>
      </c>
      <c r="E265" s="1419" t="s">
        <v>2449</v>
      </c>
      <c r="F265" s="1464" t="s">
        <v>161</v>
      </c>
      <c r="G265" s="1444" t="s">
        <v>1478</v>
      </c>
      <c r="H265" s="1418" t="s">
        <v>349</v>
      </c>
    </row>
    <row r="266" spans="1:8" ht="14.25" customHeight="1" x14ac:dyDescent="0.2">
      <c r="A266" s="906">
        <v>263</v>
      </c>
      <c r="B266" s="1429">
        <v>13</v>
      </c>
      <c r="C266" s="1420" t="s">
        <v>571</v>
      </c>
      <c r="D266" s="1413" t="s">
        <v>1566</v>
      </c>
      <c r="E266" s="1419" t="s">
        <v>2449</v>
      </c>
      <c r="F266" s="1443" t="s">
        <v>2284</v>
      </c>
      <c r="G266" s="1444" t="s">
        <v>4439</v>
      </c>
      <c r="H266" s="1462" t="s">
        <v>349</v>
      </c>
    </row>
    <row r="267" spans="1:8" ht="14.25" customHeight="1" x14ac:dyDescent="0.2">
      <c r="A267" s="906">
        <v>264</v>
      </c>
      <c r="B267" s="1429">
        <v>14</v>
      </c>
      <c r="C267" s="1420" t="s">
        <v>534</v>
      </c>
      <c r="D267" s="1413" t="s">
        <v>1559</v>
      </c>
      <c r="E267" s="1419" t="s">
        <v>2449</v>
      </c>
      <c r="F267" s="1443" t="s">
        <v>2278</v>
      </c>
      <c r="G267" s="1444" t="s">
        <v>4439</v>
      </c>
      <c r="H267" s="1418" t="s">
        <v>349</v>
      </c>
    </row>
    <row r="268" spans="1:8" ht="14.25" customHeight="1" x14ac:dyDescent="0.2">
      <c r="A268" s="906">
        <v>265</v>
      </c>
      <c r="B268" s="1429">
        <v>15</v>
      </c>
      <c r="C268" s="1420" t="s">
        <v>1561</v>
      </c>
      <c r="D268" s="1413" t="s">
        <v>1560</v>
      </c>
      <c r="E268" s="1419" t="s">
        <v>2449</v>
      </c>
      <c r="F268" s="1443" t="s">
        <v>2278</v>
      </c>
      <c r="G268" s="1444" t="s">
        <v>4439</v>
      </c>
      <c r="H268" s="1418" t="s">
        <v>349</v>
      </c>
    </row>
    <row r="269" spans="1:8" ht="14.25" customHeight="1" x14ac:dyDescent="0.2">
      <c r="A269" s="906">
        <v>266</v>
      </c>
      <c r="B269" s="1429">
        <v>16</v>
      </c>
      <c r="C269" s="1420" t="s">
        <v>1563</v>
      </c>
      <c r="D269" s="1413" t="s">
        <v>1562</v>
      </c>
      <c r="E269" s="1419" t="s">
        <v>2449</v>
      </c>
      <c r="F269" s="1443" t="s">
        <v>2278</v>
      </c>
      <c r="G269" s="1444" t="s">
        <v>4439</v>
      </c>
      <c r="H269" s="1418" t="s">
        <v>349</v>
      </c>
    </row>
    <row r="270" spans="1:8" ht="14.25" customHeight="1" x14ac:dyDescent="0.2">
      <c r="A270" s="906">
        <v>267</v>
      </c>
      <c r="B270" s="1429">
        <v>17</v>
      </c>
      <c r="C270" s="1420" t="s">
        <v>5675</v>
      </c>
      <c r="D270" s="1413" t="s">
        <v>1564</v>
      </c>
      <c r="E270" s="1419" t="s">
        <v>2449</v>
      </c>
      <c r="F270" s="1443" t="s">
        <v>2278</v>
      </c>
      <c r="G270" s="1444" t="s">
        <v>4439</v>
      </c>
      <c r="H270" s="1418" t="s">
        <v>349</v>
      </c>
    </row>
    <row r="271" spans="1:8" ht="14.25" customHeight="1" x14ac:dyDescent="0.2">
      <c r="A271" s="906">
        <v>268</v>
      </c>
      <c r="B271" s="1429">
        <v>18</v>
      </c>
      <c r="C271" s="1418" t="s">
        <v>2373</v>
      </c>
      <c r="D271" s="1413" t="s">
        <v>2377</v>
      </c>
      <c r="E271" s="1419" t="s">
        <v>2449</v>
      </c>
      <c r="F271" s="1443" t="s">
        <v>5145</v>
      </c>
      <c r="G271" s="1444" t="s">
        <v>4743</v>
      </c>
      <c r="H271" s="1462" t="s">
        <v>349</v>
      </c>
    </row>
    <row r="272" spans="1:8" ht="14.25" customHeight="1" x14ac:dyDescent="0.2">
      <c r="A272" s="906">
        <v>269</v>
      </c>
      <c r="B272" s="1429">
        <v>19</v>
      </c>
      <c r="C272" s="1420" t="s">
        <v>686</v>
      </c>
      <c r="D272" s="1413" t="s">
        <v>1567</v>
      </c>
      <c r="E272" s="1419" t="s">
        <v>2449</v>
      </c>
      <c r="F272" s="1443" t="s">
        <v>5145</v>
      </c>
      <c r="G272" s="1444" t="s">
        <v>4439</v>
      </c>
      <c r="H272" s="1462" t="s">
        <v>349</v>
      </c>
    </row>
    <row r="273" spans="1:8" ht="14.25" customHeight="1" x14ac:dyDescent="0.2">
      <c r="A273" s="906">
        <v>270</v>
      </c>
      <c r="B273" s="1429">
        <v>20</v>
      </c>
      <c r="C273" s="1420" t="s">
        <v>5723</v>
      </c>
      <c r="D273" s="1653" t="s">
        <v>5705</v>
      </c>
      <c r="E273" s="1419" t="s">
        <v>2449</v>
      </c>
      <c r="F273" s="1443" t="s">
        <v>189</v>
      </c>
      <c r="G273" s="1444" t="s">
        <v>5706</v>
      </c>
      <c r="H273" s="1938"/>
    </row>
    <row r="274" spans="1:8" ht="14.25" customHeight="1" x14ac:dyDescent="0.2">
      <c r="A274" s="906">
        <v>271</v>
      </c>
      <c r="B274" s="1429">
        <v>20</v>
      </c>
      <c r="C274" s="1420" t="s">
        <v>800</v>
      </c>
      <c r="D274" s="1413" t="s">
        <v>1570</v>
      </c>
      <c r="E274" s="1419" t="s">
        <v>2450</v>
      </c>
      <c r="F274" s="1443" t="s">
        <v>2278</v>
      </c>
      <c r="G274" s="1444" t="s">
        <v>4439</v>
      </c>
      <c r="H274" s="1462" t="s">
        <v>349</v>
      </c>
    </row>
    <row r="275" spans="1:8" ht="14.25" customHeight="1" x14ac:dyDescent="0.2">
      <c r="A275" s="906">
        <v>272</v>
      </c>
      <c r="B275" s="1429">
        <v>21</v>
      </c>
      <c r="C275" s="1420" t="s">
        <v>794</v>
      </c>
      <c r="D275" s="1413" t="s">
        <v>1568</v>
      </c>
      <c r="E275" s="1419" t="s">
        <v>2450</v>
      </c>
      <c r="F275" s="1443" t="s">
        <v>2284</v>
      </c>
      <c r="G275" s="1444" t="s">
        <v>4439</v>
      </c>
      <c r="H275" s="1462" t="s">
        <v>349</v>
      </c>
    </row>
    <row r="276" spans="1:8" ht="14.25" customHeight="1" x14ac:dyDescent="0.2">
      <c r="A276" s="906">
        <v>273</v>
      </c>
      <c r="B276" s="1429">
        <v>22</v>
      </c>
      <c r="C276" s="1420" t="s">
        <v>804</v>
      </c>
      <c r="D276" s="1413" t="s">
        <v>1571</v>
      </c>
      <c r="E276" s="1419" t="s">
        <v>2450</v>
      </c>
      <c r="F276" s="1443" t="s">
        <v>2284</v>
      </c>
      <c r="G276" s="1444" t="s">
        <v>4439</v>
      </c>
      <c r="H276" s="1462" t="s">
        <v>349</v>
      </c>
    </row>
    <row r="277" spans="1:8" ht="14.25" customHeight="1" x14ac:dyDescent="0.2">
      <c r="A277" s="906">
        <v>274</v>
      </c>
      <c r="B277" s="1429">
        <v>23</v>
      </c>
      <c r="C277" s="1420" t="s">
        <v>828</v>
      </c>
      <c r="D277" s="1413" t="s">
        <v>1572</v>
      </c>
      <c r="E277" s="1419" t="s">
        <v>2450</v>
      </c>
      <c r="F277" s="1443" t="s">
        <v>5145</v>
      </c>
      <c r="G277" s="1444" t="s">
        <v>4439</v>
      </c>
      <c r="H277" s="1462" t="s">
        <v>4634</v>
      </c>
    </row>
    <row r="278" spans="1:8" ht="14.25" customHeight="1" x14ac:dyDescent="0.2">
      <c r="A278" s="906">
        <v>275</v>
      </c>
      <c r="B278" s="1429">
        <v>24</v>
      </c>
      <c r="C278" s="1458" t="s">
        <v>5119</v>
      </c>
      <c r="D278" s="1426" t="s">
        <v>5120</v>
      </c>
      <c r="E278" s="1467" t="s">
        <v>2286</v>
      </c>
      <c r="F278" s="1443" t="s">
        <v>5229</v>
      </c>
      <c r="G278" s="1444" t="s">
        <v>5121</v>
      </c>
      <c r="H278" s="1462" t="s">
        <v>5122</v>
      </c>
    </row>
    <row r="279" spans="1:8" ht="14.25" customHeight="1" x14ac:dyDescent="0.2">
      <c r="A279" s="906">
        <v>276</v>
      </c>
      <c r="B279" s="1429">
        <v>25</v>
      </c>
      <c r="C279" s="1420" t="s">
        <v>5080</v>
      </c>
      <c r="D279" s="1413" t="s">
        <v>5084</v>
      </c>
      <c r="E279" s="1467" t="s">
        <v>2286</v>
      </c>
      <c r="F279" s="1443" t="s">
        <v>5229</v>
      </c>
      <c r="G279" s="1444" t="s">
        <v>5085</v>
      </c>
      <c r="H279" s="1462" t="s">
        <v>4634</v>
      </c>
    </row>
    <row r="280" spans="1:8" ht="14.25" customHeight="1" x14ac:dyDescent="0.2">
      <c r="A280" s="906">
        <v>277</v>
      </c>
      <c r="B280" s="1429">
        <v>26</v>
      </c>
      <c r="C280" s="1458" t="s">
        <v>5108</v>
      </c>
      <c r="D280" s="1460" t="s">
        <v>5419</v>
      </c>
      <c r="E280" s="1459" t="s">
        <v>2286</v>
      </c>
      <c r="F280" s="1443" t="s">
        <v>5229</v>
      </c>
      <c r="G280" s="1444" t="s">
        <v>5085</v>
      </c>
      <c r="H280" s="1462" t="s">
        <v>4634</v>
      </c>
    </row>
    <row r="281" spans="1:8" ht="14.25" customHeight="1" x14ac:dyDescent="0.2">
      <c r="A281" s="906">
        <v>278</v>
      </c>
      <c r="B281" s="1429">
        <v>27</v>
      </c>
      <c r="C281" s="907" t="s">
        <v>5555</v>
      </c>
      <c r="D281" s="1686" t="s">
        <v>5556</v>
      </c>
      <c r="E281" s="1419" t="s">
        <v>2450</v>
      </c>
      <c r="F281" s="1665" t="s">
        <v>2284</v>
      </c>
      <c r="G281" s="1444" t="s">
        <v>4439</v>
      </c>
      <c r="H281" s="1462" t="s">
        <v>349</v>
      </c>
    </row>
    <row r="282" spans="1:8" ht="14.25" customHeight="1" x14ac:dyDescent="0.2">
      <c r="A282" s="906">
        <v>279</v>
      </c>
      <c r="B282" s="1429">
        <v>1</v>
      </c>
      <c r="C282" s="1458" t="s">
        <v>5151</v>
      </c>
      <c r="D282" s="1413" t="s">
        <v>5165</v>
      </c>
      <c r="E282" s="1446" t="s">
        <v>3248</v>
      </c>
      <c r="F282" s="1443" t="s">
        <v>5071</v>
      </c>
      <c r="G282" s="1444" t="s">
        <v>5499</v>
      </c>
      <c r="H282" s="1418" t="s">
        <v>4441</v>
      </c>
    </row>
    <row r="283" spans="1:8" ht="14.25" customHeight="1" x14ac:dyDescent="0.2">
      <c r="A283" s="906">
        <v>280</v>
      </c>
      <c r="B283" s="1448">
        <v>19</v>
      </c>
      <c r="C283" s="1431" t="s">
        <v>2540</v>
      </c>
      <c r="D283" s="1432" t="s">
        <v>1573</v>
      </c>
      <c r="E283" s="1433" t="s">
        <v>1233</v>
      </c>
      <c r="F283" s="1434" t="s">
        <v>99</v>
      </c>
      <c r="G283" s="1435" t="s">
        <v>1268</v>
      </c>
      <c r="H283" s="1437" t="s">
        <v>1575</v>
      </c>
    </row>
    <row r="284" spans="1:8" ht="14.25" customHeight="1" x14ac:dyDescent="0.2">
      <c r="A284" s="906">
        <v>281</v>
      </c>
      <c r="B284" s="1448">
        <v>20</v>
      </c>
      <c r="C284" s="1431" t="s">
        <v>1579</v>
      </c>
      <c r="D284" s="1432" t="s">
        <v>1578</v>
      </c>
      <c r="E284" s="1433" t="s">
        <v>1233</v>
      </c>
      <c r="F284" s="1434" t="s">
        <v>296</v>
      </c>
      <c r="G284" s="1435" t="s">
        <v>2348</v>
      </c>
      <c r="H284" s="1437" t="s">
        <v>4744</v>
      </c>
    </row>
    <row r="285" spans="1:8" ht="14.25" customHeight="1" x14ac:dyDescent="0.2">
      <c r="A285" s="906">
        <v>282</v>
      </c>
      <c r="B285" s="1429" t="s">
        <v>34</v>
      </c>
      <c r="C285" s="1420" t="s">
        <v>378</v>
      </c>
      <c r="D285" s="1413" t="s">
        <v>1485</v>
      </c>
      <c r="E285" s="1419" t="s">
        <v>2449</v>
      </c>
      <c r="F285" s="1443" t="s">
        <v>102</v>
      </c>
      <c r="G285" s="1444" t="s">
        <v>1486</v>
      </c>
      <c r="H285" s="1418" t="s">
        <v>5667</v>
      </c>
    </row>
    <row r="286" spans="1:8" ht="14.25" customHeight="1" x14ac:dyDescent="0.2">
      <c r="A286" s="906">
        <v>283</v>
      </c>
      <c r="B286" s="1429" t="s">
        <v>50</v>
      </c>
      <c r="C286" s="1420" t="s">
        <v>2561</v>
      </c>
      <c r="D286" s="1413" t="s">
        <v>1487</v>
      </c>
      <c r="E286" s="1419" t="s">
        <v>2450</v>
      </c>
      <c r="F286" s="1443" t="s">
        <v>2284</v>
      </c>
      <c r="G286" s="1444" t="s">
        <v>1488</v>
      </c>
      <c r="H286" s="1418" t="s">
        <v>5668</v>
      </c>
    </row>
    <row r="287" spans="1:8" ht="14.25" customHeight="1" x14ac:dyDescent="0.2">
      <c r="A287" s="906">
        <v>284</v>
      </c>
      <c r="B287" s="1429" t="s">
        <v>56</v>
      </c>
      <c r="C287" s="1420" t="s">
        <v>5626</v>
      </c>
      <c r="D287" s="1413" t="s">
        <v>1489</v>
      </c>
      <c r="E287" s="1419" t="s">
        <v>2450</v>
      </c>
      <c r="F287" s="1443" t="s">
        <v>5611</v>
      </c>
      <c r="G287" s="1444" t="s">
        <v>1488</v>
      </c>
      <c r="H287" s="1418" t="s">
        <v>5668</v>
      </c>
    </row>
    <row r="288" spans="1:8" ht="14.25" customHeight="1" x14ac:dyDescent="0.2">
      <c r="A288" s="906">
        <v>285</v>
      </c>
      <c r="B288" s="1429" t="s">
        <v>67</v>
      </c>
      <c r="C288" s="1420" t="s">
        <v>4793</v>
      </c>
      <c r="D288" s="1413" t="s">
        <v>1580</v>
      </c>
      <c r="E288" s="1419" t="s">
        <v>1233</v>
      </c>
      <c r="F288" s="1443" t="s">
        <v>77</v>
      </c>
      <c r="G288" s="1444" t="s">
        <v>1574</v>
      </c>
      <c r="H288" s="1418" t="s">
        <v>120</v>
      </c>
    </row>
    <row r="289" spans="1:8" ht="14.25" customHeight="1" x14ac:dyDescent="0.2">
      <c r="A289" s="906">
        <v>286</v>
      </c>
      <c r="B289" s="1429" t="s">
        <v>75</v>
      </c>
      <c r="C289" s="1420" t="s">
        <v>4794</v>
      </c>
      <c r="D289" s="1413" t="s">
        <v>1591</v>
      </c>
      <c r="E289" s="1419" t="s">
        <v>1233</v>
      </c>
      <c r="F289" s="1443" t="s">
        <v>161</v>
      </c>
      <c r="G289" s="1444" t="s">
        <v>1735</v>
      </c>
      <c r="H289" s="1418" t="s">
        <v>120</v>
      </c>
    </row>
    <row r="290" spans="1:8" ht="14.25" customHeight="1" x14ac:dyDescent="0.2">
      <c r="A290" s="906">
        <v>287</v>
      </c>
      <c r="B290" s="1429" t="s">
        <v>78</v>
      </c>
      <c r="C290" s="1420" t="s">
        <v>4792</v>
      </c>
      <c r="D290" s="1413" t="s">
        <v>1592</v>
      </c>
      <c r="E290" s="1419" t="s">
        <v>1233</v>
      </c>
      <c r="F290" s="1443" t="s">
        <v>4510</v>
      </c>
      <c r="G290" s="1444" t="s">
        <v>1735</v>
      </c>
      <c r="H290" s="1418" t="s">
        <v>120</v>
      </c>
    </row>
    <row r="291" spans="1:8" ht="14.25" customHeight="1" x14ac:dyDescent="0.2">
      <c r="A291" s="906">
        <v>288</v>
      </c>
      <c r="B291" s="1429" t="s">
        <v>85</v>
      </c>
      <c r="C291" s="1420" t="s">
        <v>2794</v>
      </c>
      <c r="D291" s="1413" t="s">
        <v>1582</v>
      </c>
      <c r="E291" s="1419" t="s">
        <v>1233</v>
      </c>
      <c r="F291" s="1443" t="s">
        <v>5071</v>
      </c>
      <c r="G291" s="1444" t="s">
        <v>1574</v>
      </c>
      <c r="H291" s="1418" t="s">
        <v>120</v>
      </c>
    </row>
    <row r="292" spans="1:8" ht="14.25" customHeight="1" x14ac:dyDescent="0.2">
      <c r="A292" s="906">
        <v>289</v>
      </c>
      <c r="B292" s="1429" t="s">
        <v>90</v>
      </c>
      <c r="C292" s="1420" t="s">
        <v>2795</v>
      </c>
      <c r="D292" s="1413" t="s">
        <v>1594</v>
      </c>
      <c r="E292" s="1419" t="s">
        <v>1233</v>
      </c>
      <c r="F292" s="1443" t="s">
        <v>5145</v>
      </c>
      <c r="G292" s="1444" t="s">
        <v>1574</v>
      </c>
      <c r="H292" s="1418" t="s">
        <v>120</v>
      </c>
    </row>
    <row r="293" spans="1:8" ht="14.25" customHeight="1" x14ac:dyDescent="0.2">
      <c r="A293" s="906">
        <v>290</v>
      </c>
      <c r="B293" s="1429" t="s">
        <v>93</v>
      </c>
      <c r="C293" s="1420" t="s">
        <v>5702</v>
      </c>
      <c r="D293" s="1413" t="s">
        <v>4745</v>
      </c>
      <c r="E293" s="1419" t="s">
        <v>2449</v>
      </c>
      <c r="F293" s="1443" t="s">
        <v>4510</v>
      </c>
      <c r="G293" s="1444" t="s">
        <v>1574</v>
      </c>
      <c r="H293" s="1418" t="s">
        <v>2283</v>
      </c>
    </row>
    <row r="294" spans="1:8" ht="14.25" customHeight="1" x14ac:dyDescent="0.2">
      <c r="A294" s="906">
        <v>291</v>
      </c>
      <c r="B294" s="1429" t="s">
        <v>39</v>
      </c>
      <c r="C294" s="1420" t="s">
        <v>4796</v>
      </c>
      <c r="D294" s="1413" t="s">
        <v>1583</v>
      </c>
      <c r="E294" s="1419" t="s">
        <v>2450</v>
      </c>
      <c r="F294" s="1443" t="s">
        <v>4510</v>
      </c>
      <c r="G294" s="1444" t="s">
        <v>1735</v>
      </c>
      <c r="H294" s="1418" t="s">
        <v>2283</v>
      </c>
    </row>
    <row r="295" spans="1:8" ht="14.25" customHeight="1" x14ac:dyDescent="0.2">
      <c r="A295" s="906">
        <v>292</v>
      </c>
      <c r="B295" s="1429" t="s">
        <v>59</v>
      </c>
      <c r="C295" s="1420" t="s">
        <v>843</v>
      </c>
      <c r="D295" s="1413" t="s">
        <v>1585</v>
      </c>
      <c r="E295" s="1419" t="s">
        <v>2450</v>
      </c>
      <c r="F295" s="1443" t="s">
        <v>4510</v>
      </c>
      <c r="G295" s="1444" t="s">
        <v>1584</v>
      </c>
      <c r="H295" s="1418" t="s">
        <v>341</v>
      </c>
    </row>
    <row r="296" spans="1:8" ht="14.25" customHeight="1" x14ac:dyDescent="0.2">
      <c r="A296" s="906">
        <v>293</v>
      </c>
      <c r="B296" s="1429" t="s">
        <v>111</v>
      </c>
      <c r="C296" s="1420" t="s">
        <v>5614</v>
      </c>
      <c r="D296" s="1413" t="s">
        <v>1595</v>
      </c>
      <c r="E296" s="1419" t="s">
        <v>2450</v>
      </c>
      <c r="F296" s="1443" t="s">
        <v>5071</v>
      </c>
      <c r="G296" s="1444" t="s">
        <v>1574</v>
      </c>
      <c r="H296" s="1418" t="s">
        <v>2283</v>
      </c>
    </row>
    <row r="297" spans="1:8" ht="14.25" customHeight="1" x14ac:dyDescent="0.2">
      <c r="A297" s="906">
        <v>294</v>
      </c>
      <c r="B297" s="1429" t="s">
        <v>118</v>
      </c>
      <c r="C297" s="1420" t="s">
        <v>911</v>
      </c>
      <c r="D297" s="1413" t="s">
        <v>1596</v>
      </c>
      <c r="E297" s="1467" t="s">
        <v>2286</v>
      </c>
      <c r="F297" s="1443" t="s">
        <v>2284</v>
      </c>
      <c r="G297" s="1444" t="s">
        <v>1584</v>
      </c>
      <c r="H297" s="1418" t="s">
        <v>341</v>
      </c>
    </row>
    <row r="298" spans="1:8" ht="14.25" customHeight="1" x14ac:dyDescent="0.2">
      <c r="A298" s="906">
        <v>295</v>
      </c>
      <c r="B298" s="1429" t="s">
        <v>127</v>
      </c>
      <c r="C298" s="1420" t="s">
        <v>917</v>
      </c>
      <c r="D298" s="1413" t="s">
        <v>1587</v>
      </c>
      <c r="E298" s="1467" t="s">
        <v>2286</v>
      </c>
      <c r="F298" s="1443" t="s">
        <v>4510</v>
      </c>
      <c r="G298" s="1444" t="s">
        <v>1584</v>
      </c>
      <c r="H298" s="1418" t="s">
        <v>4891</v>
      </c>
    </row>
    <row r="299" spans="1:8" ht="14.25" customHeight="1" x14ac:dyDescent="0.2">
      <c r="A299" s="906">
        <v>296</v>
      </c>
      <c r="B299" s="1429" t="s">
        <v>129</v>
      </c>
      <c r="C299" s="1428" t="s">
        <v>5515</v>
      </c>
      <c r="D299" s="1653" t="s">
        <v>5525</v>
      </c>
      <c r="E299" s="1467" t="s">
        <v>2286</v>
      </c>
      <c r="F299" s="1443" t="s">
        <v>5611</v>
      </c>
      <c r="G299" s="1444" t="s">
        <v>1584</v>
      </c>
      <c r="H299" s="1418" t="s">
        <v>4891</v>
      </c>
    </row>
    <row r="300" spans="1:8" ht="14.25" customHeight="1" x14ac:dyDescent="0.2">
      <c r="A300" s="906">
        <v>297</v>
      </c>
      <c r="B300" s="1429" t="s">
        <v>132</v>
      </c>
      <c r="C300" s="1450" t="s">
        <v>2567</v>
      </c>
      <c r="D300" s="1414" t="s">
        <v>5073</v>
      </c>
      <c r="E300" s="1419" t="s">
        <v>2442</v>
      </c>
      <c r="F300" s="1429" t="s">
        <v>5229</v>
      </c>
      <c r="G300" s="1422" t="s">
        <v>1574</v>
      </c>
      <c r="H300" s="1418" t="s">
        <v>4763</v>
      </c>
    </row>
    <row r="301" spans="1:8" ht="14.25" customHeight="1" x14ac:dyDescent="0.2">
      <c r="A301" s="906">
        <v>298</v>
      </c>
      <c r="B301" s="1429" t="s">
        <v>137</v>
      </c>
      <c r="C301" s="1420" t="s">
        <v>1198</v>
      </c>
      <c r="D301" s="1413" t="s">
        <v>1345</v>
      </c>
      <c r="E301" s="1467" t="s">
        <v>2445</v>
      </c>
      <c r="F301" s="1443" t="s">
        <v>4510</v>
      </c>
      <c r="G301" s="1444" t="s">
        <v>2363</v>
      </c>
      <c r="H301" s="1418" t="s">
        <v>549</v>
      </c>
    </row>
    <row r="302" spans="1:8" ht="14.25" customHeight="1" x14ac:dyDescent="0.2">
      <c r="A302" s="906">
        <v>299</v>
      </c>
      <c r="B302" s="1429" t="s">
        <v>139</v>
      </c>
      <c r="C302" s="1420" t="s">
        <v>1125</v>
      </c>
      <c r="D302" s="1413" t="s">
        <v>4746</v>
      </c>
      <c r="E302" s="1467" t="s">
        <v>2445</v>
      </c>
      <c r="F302" s="1464" t="s">
        <v>2278</v>
      </c>
      <c r="G302" s="1444" t="s">
        <v>1277</v>
      </c>
      <c r="H302" s="1418" t="s">
        <v>549</v>
      </c>
    </row>
    <row r="303" spans="1:8" ht="14.25" customHeight="1" x14ac:dyDescent="0.2">
      <c r="A303" s="906">
        <v>300</v>
      </c>
      <c r="B303" s="1429" t="s">
        <v>147</v>
      </c>
      <c r="C303" s="1420" t="s">
        <v>1195</v>
      </c>
      <c r="D303" s="1413" t="s">
        <v>1598</v>
      </c>
      <c r="E303" s="1467" t="s">
        <v>2445</v>
      </c>
      <c r="F303" s="1443" t="s">
        <v>4510</v>
      </c>
      <c r="G303" s="1444" t="s">
        <v>2330</v>
      </c>
      <c r="H303" s="1418" t="s">
        <v>549</v>
      </c>
    </row>
    <row r="304" spans="1:8" ht="14.25" customHeight="1" x14ac:dyDescent="0.2">
      <c r="A304" s="906">
        <v>301</v>
      </c>
      <c r="B304" s="1429" t="s">
        <v>149</v>
      </c>
      <c r="C304" s="861" t="s">
        <v>5659</v>
      </c>
      <c r="D304" s="1653" t="s">
        <v>5657</v>
      </c>
      <c r="E304" s="1419" t="s">
        <v>2442</v>
      </c>
      <c r="F304" s="1443" t="s">
        <v>5145</v>
      </c>
      <c r="G304" s="1444" t="s">
        <v>5654</v>
      </c>
      <c r="H304" s="1656" t="s">
        <v>461</v>
      </c>
    </row>
    <row r="305" spans="1:8" ht="14.25" customHeight="1" x14ac:dyDescent="0.2">
      <c r="A305" s="906">
        <v>302</v>
      </c>
      <c r="B305" s="1429">
        <v>1</v>
      </c>
      <c r="C305" s="1420" t="s">
        <v>5370</v>
      </c>
      <c r="D305" s="1413" t="s">
        <v>5166</v>
      </c>
      <c r="E305" s="1613" t="s">
        <v>3248</v>
      </c>
      <c r="F305" s="1443" t="s">
        <v>5071</v>
      </c>
      <c r="G305" s="1444" t="s">
        <v>1507</v>
      </c>
      <c r="H305" s="1418" t="s">
        <v>1074</v>
      </c>
    </row>
    <row r="306" spans="1:8" ht="14.25" customHeight="1" x14ac:dyDescent="0.2">
      <c r="A306" s="906">
        <v>303</v>
      </c>
      <c r="B306" s="1429">
        <v>2</v>
      </c>
      <c r="C306" s="1420" t="s">
        <v>1576</v>
      </c>
      <c r="D306" s="1413" t="s">
        <v>5429</v>
      </c>
      <c r="E306" s="1446" t="s">
        <v>2547</v>
      </c>
      <c r="F306" s="1429" t="s">
        <v>4718</v>
      </c>
      <c r="G306" s="1422" t="s">
        <v>1277</v>
      </c>
      <c r="H306" s="1418" t="s">
        <v>549</v>
      </c>
    </row>
    <row r="307" spans="1:8" ht="14.25" customHeight="1" x14ac:dyDescent="0.2">
      <c r="A307" s="906">
        <v>304</v>
      </c>
      <c r="B307" s="1429">
        <v>3</v>
      </c>
      <c r="C307" s="1420" t="s">
        <v>1577</v>
      </c>
      <c r="D307" s="1411" t="s">
        <v>5016</v>
      </c>
      <c r="E307" s="1446" t="s">
        <v>2548</v>
      </c>
      <c r="F307" s="1443" t="s">
        <v>4603</v>
      </c>
      <c r="G307" s="1422" t="s">
        <v>2338</v>
      </c>
      <c r="H307" s="1418" t="s">
        <v>549</v>
      </c>
    </row>
    <row r="308" spans="1:8" ht="14.25" customHeight="1" x14ac:dyDescent="0.2">
      <c r="A308" s="906">
        <v>305</v>
      </c>
      <c r="B308" s="1429">
        <v>4</v>
      </c>
      <c r="C308" s="1420" t="s">
        <v>1590</v>
      </c>
      <c r="D308" s="1413" t="s">
        <v>2649</v>
      </c>
      <c r="E308" s="1446" t="s">
        <v>2548</v>
      </c>
      <c r="F308" s="1443" t="s">
        <v>177</v>
      </c>
      <c r="G308" s="1422" t="s">
        <v>1277</v>
      </c>
      <c r="H308" s="1418" t="s">
        <v>549</v>
      </c>
    </row>
    <row r="309" spans="1:8" ht="14.25" customHeight="1" x14ac:dyDescent="0.2">
      <c r="A309" s="906">
        <v>306</v>
      </c>
      <c r="B309" s="1429">
        <v>5</v>
      </c>
      <c r="C309" s="1420" t="s">
        <v>5379</v>
      </c>
      <c r="D309" s="1413" t="s">
        <v>2588</v>
      </c>
      <c r="E309" s="1446" t="s">
        <v>2548</v>
      </c>
      <c r="F309" s="1443" t="s">
        <v>176</v>
      </c>
      <c r="G309" s="1422" t="s">
        <v>1574</v>
      </c>
      <c r="H309" s="1418" t="s">
        <v>4747</v>
      </c>
    </row>
    <row r="310" spans="1:8" ht="14.25" customHeight="1" x14ac:dyDescent="0.2">
      <c r="A310" s="906">
        <v>307</v>
      </c>
      <c r="B310" s="1429">
        <v>6</v>
      </c>
      <c r="C310" s="1450" t="s">
        <v>1589</v>
      </c>
      <c r="D310" s="1413" t="s">
        <v>2628</v>
      </c>
      <c r="E310" s="1446" t="s">
        <v>2548</v>
      </c>
      <c r="F310" s="1443" t="s">
        <v>338</v>
      </c>
      <c r="G310" s="1422" t="s">
        <v>1574</v>
      </c>
      <c r="H310" s="1418" t="s">
        <v>4763</v>
      </c>
    </row>
    <row r="311" spans="1:8" ht="14.25" customHeight="1" x14ac:dyDescent="0.2">
      <c r="A311" s="906">
        <v>308</v>
      </c>
      <c r="B311" s="1429">
        <v>7</v>
      </c>
      <c r="C311" s="1420" t="s">
        <v>1801</v>
      </c>
      <c r="D311" s="1413" t="s">
        <v>2590</v>
      </c>
      <c r="E311" s="1446" t="s">
        <v>2548</v>
      </c>
      <c r="F311" s="1411" t="s">
        <v>1308</v>
      </c>
      <c r="G311" s="1422" t="s">
        <v>1584</v>
      </c>
      <c r="H311" s="1418" t="s">
        <v>4496</v>
      </c>
    </row>
    <row r="312" spans="1:8" ht="14.25" customHeight="1" x14ac:dyDescent="0.2">
      <c r="A312" s="906">
        <v>309</v>
      </c>
      <c r="B312" s="1429">
        <v>8</v>
      </c>
      <c r="C312" s="1450" t="s">
        <v>2344</v>
      </c>
      <c r="D312" s="1413" t="s">
        <v>2678</v>
      </c>
      <c r="E312" s="1446" t="s">
        <v>2548</v>
      </c>
      <c r="F312" s="1429" t="s">
        <v>1260</v>
      </c>
      <c r="G312" s="1422" t="s">
        <v>1584</v>
      </c>
      <c r="H312" s="1418" t="s">
        <v>4496</v>
      </c>
    </row>
    <row r="313" spans="1:8" ht="14.25" customHeight="1" x14ac:dyDescent="0.2">
      <c r="A313" s="906">
        <v>310</v>
      </c>
      <c r="B313" s="1429">
        <v>9</v>
      </c>
      <c r="C313" s="1420" t="s">
        <v>1327</v>
      </c>
      <c r="D313" s="1413" t="s">
        <v>2632</v>
      </c>
      <c r="E313" s="1446" t="s">
        <v>2548</v>
      </c>
      <c r="F313" s="1429" t="s">
        <v>1325</v>
      </c>
      <c r="G313" s="1444" t="s">
        <v>774</v>
      </c>
      <c r="H313" s="1418" t="s">
        <v>5039</v>
      </c>
    </row>
    <row r="314" spans="1:8" ht="14.25" customHeight="1" x14ac:dyDescent="0.2">
      <c r="A314" s="906">
        <v>311</v>
      </c>
      <c r="B314" s="1429">
        <v>10</v>
      </c>
      <c r="C314" s="1420" t="s">
        <v>5220</v>
      </c>
      <c r="D314" s="1731" t="s">
        <v>5339</v>
      </c>
      <c r="E314" s="1446" t="s">
        <v>3248</v>
      </c>
      <c r="F314" s="1429" t="s">
        <v>5216</v>
      </c>
      <c r="G314" s="1422" t="s">
        <v>1202</v>
      </c>
      <c r="H314" s="1418" t="s">
        <v>5221</v>
      </c>
    </row>
    <row r="315" spans="1:8" ht="14.25" customHeight="1" x14ac:dyDescent="0.2">
      <c r="A315" s="906">
        <v>312</v>
      </c>
      <c r="B315" s="1429">
        <v>11</v>
      </c>
      <c r="C315" s="1420" t="s">
        <v>5162</v>
      </c>
      <c r="D315" s="1413" t="s">
        <v>5176</v>
      </c>
      <c r="E315" s="1446" t="s">
        <v>3248</v>
      </c>
      <c r="F315" s="1429" t="s">
        <v>5071</v>
      </c>
      <c r="G315" s="1444" t="s">
        <v>1202</v>
      </c>
      <c r="H315" s="1418" t="s">
        <v>5221</v>
      </c>
    </row>
    <row r="316" spans="1:8" ht="14.25" customHeight="1" x14ac:dyDescent="0.2">
      <c r="A316" s="906">
        <v>313</v>
      </c>
      <c r="B316" s="1448">
        <v>21</v>
      </c>
      <c r="C316" s="1431" t="s">
        <v>2827</v>
      </c>
      <c r="D316" s="1432" t="s">
        <v>1601</v>
      </c>
      <c r="E316" s="1433" t="s">
        <v>1233</v>
      </c>
      <c r="F316" s="1434" t="s">
        <v>5071</v>
      </c>
      <c r="G316" s="1435" t="s">
        <v>4931</v>
      </c>
      <c r="H316" s="1437" t="s">
        <v>5392</v>
      </c>
    </row>
    <row r="317" spans="1:8" s="915" customFormat="1" ht="14.25" customHeight="1" x14ac:dyDescent="0.2">
      <c r="A317" s="906">
        <v>314</v>
      </c>
      <c r="B317" s="1429" t="s">
        <v>34</v>
      </c>
      <c r="C317" s="1420" t="s">
        <v>119</v>
      </c>
      <c r="D317" s="1413" t="s">
        <v>1602</v>
      </c>
      <c r="E317" s="1419" t="s">
        <v>1234</v>
      </c>
      <c r="F317" s="1443" t="s">
        <v>77</v>
      </c>
      <c r="G317" s="1444" t="s">
        <v>1574</v>
      </c>
      <c r="H317" s="1418" t="s">
        <v>120</v>
      </c>
    </row>
    <row r="318" spans="1:8" ht="14.25" customHeight="1" x14ac:dyDescent="0.2">
      <c r="A318" s="906">
        <v>315</v>
      </c>
      <c r="B318" s="1429" t="s">
        <v>56</v>
      </c>
      <c r="C318" s="1420" t="s">
        <v>133</v>
      </c>
      <c r="D318" s="1413" t="s">
        <v>1604</v>
      </c>
      <c r="E318" s="1419" t="s">
        <v>2448</v>
      </c>
      <c r="F318" s="1443" t="s">
        <v>77</v>
      </c>
      <c r="G318" s="1444" t="s">
        <v>1735</v>
      </c>
      <c r="H318" s="1418" t="s">
        <v>120</v>
      </c>
    </row>
    <row r="319" spans="1:8" ht="14.25" customHeight="1" x14ac:dyDescent="0.2">
      <c r="A319" s="906">
        <v>316</v>
      </c>
      <c r="B319" s="1429" t="s">
        <v>67</v>
      </c>
      <c r="C319" s="1420" t="s">
        <v>2808</v>
      </c>
      <c r="D319" s="1413" t="s">
        <v>1604</v>
      </c>
      <c r="E319" s="1419" t="s">
        <v>1234</v>
      </c>
      <c r="F319" s="1443" t="s">
        <v>5071</v>
      </c>
      <c r="G319" s="1444" t="s">
        <v>4748</v>
      </c>
      <c r="H319" s="1418" t="s">
        <v>120</v>
      </c>
    </row>
    <row r="320" spans="1:8" ht="14.25" customHeight="1" x14ac:dyDescent="0.2">
      <c r="A320" s="906">
        <v>317</v>
      </c>
      <c r="B320" s="1429" t="s">
        <v>75</v>
      </c>
      <c r="C320" s="1420" t="s">
        <v>4986</v>
      </c>
      <c r="D320" s="1413" t="s">
        <v>1607</v>
      </c>
      <c r="E320" s="1419" t="s">
        <v>1234</v>
      </c>
      <c r="F320" s="1443" t="s">
        <v>5071</v>
      </c>
      <c r="G320" s="1444" t="s">
        <v>1735</v>
      </c>
      <c r="H320" s="1418" t="s">
        <v>120</v>
      </c>
    </row>
    <row r="321" spans="1:8" ht="14.25" customHeight="1" x14ac:dyDescent="0.2">
      <c r="A321" s="906">
        <v>318</v>
      </c>
      <c r="B321" s="1429" t="s">
        <v>78</v>
      </c>
      <c r="C321" s="1420" t="s">
        <v>4785</v>
      </c>
      <c r="D321" s="1413" t="s">
        <v>1608</v>
      </c>
      <c r="E321" s="1419" t="s">
        <v>2448</v>
      </c>
      <c r="F321" s="1443" t="s">
        <v>161</v>
      </c>
      <c r="G321" s="1444" t="s">
        <v>1574</v>
      </c>
      <c r="H321" s="1418" t="s">
        <v>120</v>
      </c>
    </row>
    <row r="322" spans="1:8" ht="14.25" customHeight="1" x14ac:dyDescent="0.2">
      <c r="A322" s="906">
        <v>319</v>
      </c>
      <c r="B322" s="1429" t="s">
        <v>85</v>
      </c>
      <c r="C322" s="1420" t="s">
        <v>172</v>
      </c>
      <c r="D322" s="1413" t="s">
        <v>1610</v>
      </c>
      <c r="E322" s="1419" t="s">
        <v>2448</v>
      </c>
      <c r="F322" s="1443" t="s">
        <v>161</v>
      </c>
      <c r="G322" s="1444" t="s">
        <v>1735</v>
      </c>
      <c r="H322" s="1418" t="s">
        <v>120</v>
      </c>
    </row>
    <row r="323" spans="1:8" ht="14.25" customHeight="1" x14ac:dyDescent="0.2">
      <c r="A323" s="906">
        <v>320</v>
      </c>
      <c r="B323" s="1429" t="s">
        <v>90</v>
      </c>
      <c r="C323" s="1420" t="s">
        <v>250</v>
      </c>
      <c r="D323" s="1413" t="s">
        <v>1615</v>
      </c>
      <c r="E323" s="1419" t="s">
        <v>2448</v>
      </c>
      <c r="F323" s="1443" t="s">
        <v>5071</v>
      </c>
      <c r="G323" s="1444" t="s">
        <v>1735</v>
      </c>
      <c r="H323" s="1418" t="s">
        <v>120</v>
      </c>
    </row>
    <row r="324" spans="1:8" ht="14.25" customHeight="1" x14ac:dyDescent="0.2">
      <c r="A324" s="906">
        <v>321</v>
      </c>
      <c r="B324" s="1429" t="s">
        <v>93</v>
      </c>
      <c r="C324" s="1420" t="s">
        <v>4749</v>
      </c>
      <c r="D324" s="1413" t="s">
        <v>1619</v>
      </c>
      <c r="E324" s="1419" t="s">
        <v>2448</v>
      </c>
      <c r="F324" s="1443" t="s">
        <v>5071</v>
      </c>
      <c r="G324" s="1444" t="s">
        <v>1574</v>
      </c>
      <c r="H324" s="1418" t="s">
        <v>120</v>
      </c>
    </row>
    <row r="325" spans="1:8" ht="14.25" customHeight="1" x14ac:dyDescent="0.2">
      <c r="A325" s="906">
        <v>322</v>
      </c>
      <c r="B325" s="1429" t="s">
        <v>39</v>
      </c>
      <c r="C325" s="1420" t="s">
        <v>205</v>
      </c>
      <c r="D325" s="1413" t="s">
        <v>1613</v>
      </c>
      <c r="E325" s="1419" t="s">
        <v>2448</v>
      </c>
      <c r="F325" s="1443" t="s">
        <v>5071</v>
      </c>
      <c r="G325" s="1444" t="s">
        <v>1574</v>
      </c>
      <c r="H325" s="1418" t="s">
        <v>120</v>
      </c>
    </row>
    <row r="326" spans="1:8" ht="14.25" customHeight="1" x14ac:dyDescent="0.2">
      <c r="A326" s="906">
        <v>323</v>
      </c>
      <c r="B326" s="1429" t="s">
        <v>59</v>
      </c>
      <c r="C326" s="1420" t="s">
        <v>4797</v>
      </c>
      <c r="D326" s="1413" t="s">
        <v>1614</v>
      </c>
      <c r="E326" s="1419" t="s">
        <v>2448</v>
      </c>
      <c r="F326" s="1443" t="s">
        <v>5071</v>
      </c>
      <c r="G326" s="1444" t="s">
        <v>1574</v>
      </c>
      <c r="H326" s="1418" t="s">
        <v>120</v>
      </c>
    </row>
    <row r="327" spans="1:8" ht="14.25" customHeight="1" x14ac:dyDescent="0.2">
      <c r="A327" s="906">
        <v>324</v>
      </c>
      <c r="B327" s="1429" t="s">
        <v>111</v>
      </c>
      <c r="C327" s="1420" t="s">
        <v>1621</v>
      </c>
      <c r="D327" s="1413" t="s">
        <v>1620</v>
      </c>
      <c r="E327" s="1419" t="s">
        <v>2448</v>
      </c>
      <c r="F327" s="1443" t="s">
        <v>5071</v>
      </c>
      <c r="G327" s="1444" t="s">
        <v>1574</v>
      </c>
      <c r="H327" s="1418" t="s">
        <v>120</v>
      </c>
    </row>
    <row r="328" spans="1:8" ht="14.25" customHeight="1" x14ac:dyDescent="0.2">
      <c r="A328" s="906">
        <v>325</v>
      </c>
      <c r="B328" s="1429" t="s">
        <v>118</v>
      </c>
      <c r="C328" s="1420" t="s">
        <v>2793</v>
      </c>
      <c r="D328" s="1413" t="s">
        <v>1616</v>
      </c>
      <c r="E328" s="1419" t="s">
        <v>2448</v>
      </c>
      <c r="F328" s="1443" t="s">
        <v>5611</v>
      </c>
      <c r="G328" s="1444" t="s">
        <v>1574</v>
      </c>
      <c r="H328" s="1418" t="s">
        <v>120</v>
      </c>
    </row>
    <row r="329" spans="1:8" ht="14.25" customHeight="1" x14ac:dyDescent="0.2">
      <c r="A329" s="906">
        <v>326</v>
      </c>
      <c r="B329" s="1429" t="s">
        <v>127</v>
      </c>
      <c r="C329" s="1420" t="s">
        <v>281</v>
      </c>
      <c r="D329" s="1413" t="s">
        <v>1618</v>
      </c>
      <c r="E329" s="1419" t="s">
        <v>1233</v>
      </c>
      <c r="F329" s="1443" t="s">
        <v>161</v>
      </c>
      <c r="G329" s="1444" t="s">
        <v>1574</v>
      </c>
      <c r="H329" s="1418" t="s">
        <v>120</v>
      </c>
    </row>
    <row r="330" spans="1:8" ht="14.25" customHeight="1" x14ac:dyDescent="0.2">
      <c r="A330" s="906">
        <v>327</v>
      </c>
      <c r="B330" s="1429" t="s">
        <v>129</v>
      </c>
      <c r="C330" s="1420" t="s">
        <v>4783</v>
      </c>
      <c r="D330" s="1413" t="s">
        <v>4750</v>
      </c>
      <c r="E330" s="1419" t="s">
        <v>2448</v>
      </c>
      <c r="F330" s="1443" t="s">
        <v>5145</v>
      </c>
      <c r="G330" s="1444" t="s">
        <v>1285</v>
      </c>
      <c r="H330" s="1418" t="s">
        <v>120</v>
      </c>
    </row>
    <row r="331" spans="1:8" ht="14.25" customHeight="1" x14ac:dyDescent="0.2">
      <c r="A331" s="906">
        <v>328</v>
      </c>
      <c r="B331" s="1429" t="s">
        <v>132</v>
      </c>
      <c r="C331" s="1419" t="s">
        <v>4751</v>
      </c>
      <c r="D331" s="1413" t="s">
        <v>1632</v>
      </c>
      <c r="E331" s="1419" t="s">
        <v>2448</v>
      </c>
      <c r="F331" s="1443" t="s">
        <v>5611</v>
      </c>
      <c r="G331" s="1444" t="s">
        <v>4752</v>
      </c>
      <c r="H331" s="1418" t="s">
        <v>120</v>
      </c>
    </row>
    <row r="332" spans="1:8" ht="14.25" customHeight="1" x14ac:dyDescent="0.2">
      <c r="A332" s="906">
        <v>329</v>
      </c>
      <c r="B332" s="1429" t="s">
        <v>137</v>
      </c>
      <c r="C332" s="1420" t="s">
        <v>4926</v>
      </c>
      <c r="D332" s="1413" t="s">
        <v>1640</v>
      </c>
      <c r="E332" s="1419" t="s">
        <v>1233</v>
      </c>
      <c r="F332" s="1443" t="s">
        <v>2284</v>
      </c>
      <c r="G332" s="1444" t="s">
        <v>1574</v>
      </c>
      <c r="H332" s="1418" t="s">
        <v>120</v>
      </c>
    </row>
    <row r="333" spans="1:8" ht="14.25" customHeight="1" x14ac:dyDescent="0.2">
      <c r="A333" s="906">
        <v>330</v>
      </c>
      <c r="B333" s="1429" t="s">
        <v>139</v>
      </c>
      <c r="C333" s="1420" t="s">
        <v>2579</v>
      </c>
      <c r="D333" s="1413" t="s">
        <v>1641</v>
      </c>
      <c r="E333" s="1419" t="s">
        <v>1233</v>
      </c>
      <c r="F333" s="1443" t="s">
        <v>2284</v>
      </c>
      <c r="G333" s="1444" t="s">
        <v>1574</v>
      </c>
      <c r="H333" s="1418" t="s">
        <v>120</v>
      </c>
    </row>
    <row r="334" spans="1:8" ht="14.25" customHeight="1" x14ac:dyDescent="0.2">
      <c r="A334" s="906">
        <v>331</v>
      </c>
      <c r="B334" s="1429" t="s">
        <v>147</v>
      </c>
      <c r="C334" s="1420" t="s">
        <v>4753</v>
      </c>
      <c r="D334" s="1413" t="s">
        <v>1630</v>
      </c>
      <c r="E334" s="1419" t="s">
        <v>1233</v>
      </c>
      <c r="F334" s="1443" t="s">
        <v>2284</v>
      </c>
      <c r="G334" s="1444" t="s">
        <v>1574</v>
      </c>
      <c r="H334" s="1418" t="s">
        <v>120</v>
      </c>
    </row>
    <row r="335" spans="1:8" ht="14.25" customHeight="1" x14ac:dyDescent="0.2">
      <c r="A335" s="906">
        <v>332</v>
      </c>
      <c r="B335" s="1429" t="s">
        <v>149</v>
      </c>
      <c r="C335" s="1420" t="s">
        <v>2578</v>
      </c>
      <c r="D335" s="1413" t="s">
        <v>1625</v>
      </c>
      <c r="E335" s="1419" t="s">
        <v>1233</v>
      </c>
      <c r="F335" s="1443" t="s">
        <v>2284</v>
      </c>
      <c r="G335" s="1444" t="s">
        <v>1735</v>
      </c>
      <c r="H335" s="1418" t="s">
        <v>120</v>
      </c>
    </row>
    <row r="336" spans="1:8" ht="14.25" customHeight="1" x14ac:dyDescent="0.2">
      <c r="A336" s="906">
        <v>333</v>
      </c>
      <c r="B336" s="1429" t="s">
        <v>159</v>
      </c>
      <c r="C336" s="1420" t="s">
        <v>375</v>
      </c>
      <c r="D336" s="1413" t="s">
        <v>1629</v>
      </c>
      <c r="E336" s="1419" t="s">
        <v>1233</v>
      </c>
      <c r="F336" s="1443" t="s">
        <v>2284</v>
      </c>
      <c r="G336" s="1444" t="s">
        <v>1574</v>
      </c>
      <c r="H336" s="1418" t="s">
        <v>120</v>
      </c>
    </row>
    <row r="337" spans="1:8" ht="14.25" customHeight="1" x14ac:dyDescent="0.2">
      <c r="A337" s="906">
        <v>334</v>
      </c>
      <c r="B337" s="1429" t="s">
        <v>105</v>
      </c>
      <c r="C337" s="1420" t="s">
        <v>5019</v>
      </c>
      <c r="D337" s="1413" t="s">
        <v>1612</v>
      </c>
      <c r="E337" s="1419" t="s">
        <v>1233</v>
      </c>
      <c r="F337" s="1443" t="s">
        <v>4510</v>
      </c>
      <c r="G337" s="1444" t="s">
        <v>1574</v>
      </c>
      <c r="H337" s="1418" t="s">
        <v>120</v>
      </c>
    </row>
    <row r="338" spans="1:8" ht="14.25" customHeight="1" x14ac:dyDescent="0.2">
      <c r="A338" s="906">
        <v>335</v>
      </c>
      <c r="B338" s="1429" t="s">
        <v>164</v>
      </c>
      <c r="C338" s="1420" t="s">
        <v>4754</v>
      </c>
      <c r="D338" s="1413" t="s">
        <v>1611</v>
      </c>
      <c r="E338" s="1419" t="s">
        <v>1233</v>
      </c>
      <c r="F338" s="1443" t="s">
        <v>4510</v>
      </c>
      <c r="G338" s="1444" t="s">
        <v>1574</v>
      </c>
      <c r="H338" s="1418" t="s">
        <v>120</v>
      </c>
    </row>
    <row r="339" spans="1:8" ht="14.25" customHeight="1" x14ac:dyDescent="0.2">
      <c r="A339" s="906">
        <v>336</v>
      </c>
      <c r="B339" s="1429" t="s">
        <v>162</v>
      </c>
      <c r="C339" s="1420" t="s">
        <v>187</v>
      </c>
      <c r="D339" s="1413" t="s">
        <v>1609</v>
      </c>
      <c r="E339" s="1419" t="s">
        <v>1233</v>
      </c>
      <c r="F339" s="1443" t="s">
        <v>4510</v>
      </c>
      <c r="G339" s="1444" t="s">
        <v>1735</v>
      </c>
      <c r="H339" s="1418" t="s">
        <v>120</v>
      </c>
    </row>
    <row r="340" spans="1:8" ht="14.25" customHeight="1" x14ac:dyDescent="0.2">
      <c r="A340" s="906">
        <v>337</v>
      </c>
      <c r="B340" s="1429" t="s">
        <v>171</v>
      </c>
      <c r="C340" s="1420" t="s">
        <v>5440</v>
      </c>
      <c r="D340" s="1413" t="s">
        <v>1631</v>
      </c>
      <c r="E340" s="1419" t="s">
        <v>1233</v>
      </c>
      <c r="F340" s="1443" t="s">
        <v>4510</v>
      </c>
      <c r="G340" s="1444" t="s">
        <v>1574</v>
      </c>
      <c r="H340" s="1418" t="s">
        <v>120</v>
      </c>
    </row>
    <row r="341" spans="1:8" ht="15" customHeight="1" x14ac:dyDescent="0.2">
      <c r="A341" s="906">
        <v>338</v>
      </c>
      <c r="B341" s="1429" t="s">
        <v>113</v>
      </c>
      <c r="C341" s="1420" t="s">
        <v>4755</v>
      </c>
      <c r="D341" s="1413" t="s">
        <v>1635</v>
      </c>
      <c r="E341" s="1419" t="s">
        <v>1233</v>
      </c>
      <c r="F341" s="1443" t="s">
        <v>4510</v>
      </c>
      <c r="G341" s="1444" t="s">
        <v>1574</v>
      </c>
      <c r="H341" s="1418" t="s">
        <v>120</v>
      </c>
    </row>
    <row r="342" spans="1:8" ht="14.25" customHeight="1" x14ac:dyDescent="0.2">
      <c r="A342" s="906">
        <v>339</v>
      </c>
      <c r="B342" s="1429" t="s">
        <v>134</v>
      </c>
      <c r="C342" s="1420" t="s">
        <v>4756</v>
      </c>
      <c r="D342" s="1413" t="s">
        <v>1634</v>
      </c>
      <c r="E342" s="1419" t="s">
        <v>1233</v>
      </c>
      <c r="F342" s="1443" t="s">
        <v>2720</v>
      </c>
      <c r="G342" s="1444" t="s">
        <v>1574</v>
      </c>
      <c r="H342" s="1418" t="s">
        <v>120</v>
      </c>
    </row>
    <row r="343" spans="1:8" ht="14.25" customHeight="1" x14ac:dyDescent="0.2">
      <c r="A343" s="906">
        <v>340</v>
      </c>
      <c r="B343" s="1429" t="s">
        <v>80</v>
      </c>
      <c r="C343" s="1420" t="s">
        <v>340</v>
      </c>
      <c r="D343" s="1413" t="s">
        <v>1622</v>
      </c>
      <c r="E343" s="1419" t="s">
        <v>2449</v>
      </c>
      <c r="F343" s="1443" t="s">
        <v>338</v>
      </c>
      <c r="G343" s="1444" t="s">
        <v>1584</v>
      </c>
      <c r="H343" s="1418" t="s">
        <v>341</v>
      </c>
    </row>
    <row r="344" spans="1:8" ht="14.25" customHeight="1" x14ac:dyDescent="0.2">
      <c r="A344" s="906">
        <v>341</v>
      </c>
      <c r="B344" s="1429" t="s">
        <v>58</v>
      </c>
      <c r="C344" s="1420" t="s">
        <v>1624</v>
      </c>
      <c r="D344" s="1413" t="s">
        <v>1623</v>
      </c>
      <c r="E344" s="1419" t="s">
        <v>2449</v>
      </c>
      <c r="F344" s="1443" t="s">
        <v>65</v>
      </c>
      <c r="G344" s="1444" t="s">
        <v>354</v>
      </c>
      <c r="H344" s="1418" t="s">
        <v>341</v>
      </c>
    </row>
    <row r="345" spans="1:8" ht="14.25" customHeight="1" x14ac:dyDescent="0.2">
      <c r="A345" s="906">
        <v>342</v>
      </c>
      <c r="B345" s="1429" t="s">
        <v>70</v>
      </c>
      <c r="C345" s="1420" t="s">
        <v>1627</v>
      </c>
      <c r="D345" s="1413" t="s">
        <v>1626</v>
      </c>
      <c r="E345" s="1419" t="s">
        <v>2449</v>
      </c>
      <c r="F345" s="1443" t="s">
        <v>102</v>
      </c>
      <c r="G345" s="1444" t="s">
        <v>1584</v>
      </c>
      <c r="H345" s="1418" t="s">
        <v>341</v>
      </c>
    </row>
    <row r="346" spans="1:8" ht="14.25" customHeight="1" x14ac:dyDescent="0.2">
      <c r="A346" s="906">
        <v>343</v>
      </c>
      <c r="B346" s="1429" t="s">
        <v>38</v>
      </c>
      <c r="C346" s="1420" t="s">
        <v>5011</v>
      </c>
      <c r="D346" s="1413" t="s">
        <v>1628</v>
      </c>
      <c r="E346" s="1419" t="s">
        <v>2449</v>
      </c>
      <c r="F346" s="1443" t="s">
        <v>102</v>
      </c>
      <c r="G346" s="1444" t="s">
        <v>1584</v>
      </c>
      <c r="H346" s="1418" t="s">
        <v>341</v>
      </c>
    </row>
    <row r="347" spans="1:8" ht="14.25" customHeight="1" x14ac:dyDescent="0.2">
      <c r="A347" s="906">
        <v>344</v>
      </c>
      <c r="B347" s="1429" t="s">
        <v>192</v>
      </c>
      <c r="C347" s="1420" t="s">
        <v>1637</v>
      </c>
      <c r="D347" s="1413" t="s">
        <v>1636</v>
      </c>
      <c r="E347" s="1419" t="s">
        <v>2449</v>
      </c>
      <c r="F347" s="1443" t="s">
        <v>77</v>
      </c>
      <c r="G347" s="1444" t="s">
        <v>1584</v>
      </c>
      <c r="H347" s="1418" t="s">
        <v>341</v>
      </c>
    </row>
    <row r="348" spans="1:8" ht="14.25" customHeight="1" x14ac:dyDescent="0.2">
      <c r="A348" s="906">
        <v>345</v>
      </c>
      <c r="B348" s="1429" t="s">
        <v>169</v>
      </c>
      <c r="C348" s="1420" t="s">
        <v>1639</v>
      </c>
      <c r="D348" s="1413" t="s">
        <v>1638</v>
      </c>
      <c r="E348" s="1419" t="s">
        <v>2449</v>
      </c>
      <c r="F348" s="1443" t="s">
        <v>84</v>
      </c>
      <c r="G348" s="1444" t="s">
        <v>1584</v>
      </c>
      <c r="H348" s="1418" t="s">
        <v>341</v>
      </c>
    </row>
    <row r="349" spans="1:8" ht="14.25" customHeight="1" x14ac:dyDescent="0.2">
      <c r="A349" s="906">
        <v>346</v>
      </c>
      <c r="B349" s="1429" t="s">
        <v>195</v>
      </c>
      <c r="C349" s="1420" t="s">
        <v>5406</v>
      </c>
      <c r="D349" s="1413" t="s">
        <v>1642</v>
      </c>
      <c r="E349" s="1419" t="s">
        <v>2449</v>
      </c>
      <c r="F349" s="1443" t="s">
        <v>77</v>
      </c>
      <c r="G349" s="1444" t="s">
        <v>1584</v>
      </c>
      <c r="H349" s="1418" t="s">
        <v>341</v>
      </c>
    </row>
    <row r="350" spans="1:8" ht="14.25" customHeight="1" x14ac:dyDescent="0.2">
      <c r="A350" s="906">
        <v>347</v>
      </c>
      <c r="B350" s="1429" t="s">
        <v>130</v>
      </c>
      <c r="C350" s="1420" t="s">
        <v>1645</v>
      </c>
      <c r="D350" s="1413" t="s">
        <v>1644</v>
      </c>
      <c r="E350" s="1419" t="s">
        <v>2449</v>
      </c>
      <c r="F350" s="1443" t="s">
        <v>77</v>
      </c>
      <c r="G350" s="1444" t="s">
        <v>1584</v>
      </c>
      <c r="H350" s="1418" t="s">
        <v>341</v>
      </c>
    </row>
    <row r="351" spans="1:8" ht="14.25" customHeight="1" x14ac:dyDescent="0.2">
      <c r="A351" s="906">
        <v>348</v>
      </c>
      <c r="B351" s="1429" t="s">
        <v>204</v>
      </c>
      <c r="C351" s="1420" t="s">
        <v>413</v>
      </c>
      <c r="D351" s="1413" t="s">
        <v>1646</v>
      </c>
      <c r="E351" s="1419" t="s">
        <v>2449</v>
      </c>
      <c r="F351" s="1443" t="s">
        <v>77</v>
      </c>
      <c r="G351" s="1444" t="s">
        <v>1584</v>
      </c>
      <c r="H351" s="1418" t="s">
        <v>341</v>
      </c>
    </row>
    <row r="352" spans="1:8" ht="14.25" customHeight="1" x14ac:dyDescent="0.2">
      <c r="A352" s="906">
        <v>349</v>
      </c>
      <c r="B352" s="1429" t="s">
        <v>208</v>
      </c>
      <c r="C352" s="1420" t="s">
        <v>1648</v>
      </c>
      <c r="D352" s="1413" t="s">
        <v>1647</v>
      </c>
      <c r="E352" s="1419" t="s">
        <v>2449</v>
      </c>
      <c r="F352" s="1443" t="s">
        <v>77</v>
      </c>
      <c r="G352" s="1444" t="s">
        <v>1584</v>
      </c>
      <c r="H352" s="1418" t="s">
        <v>341</v>
      </c>
    </row>
    <row r="353" spans="1:8" ht="14.25" customHeight="1" x14ac:dyDescent="0.2">
      <c r="A353" s="906">
        <v>350</v>
      </c>
      <c r="B353" s="1429" t="s">
        <v>213</v>
      </c>
      <c r="C353" s="1420" t="s">
        <v>1650</v>
      </c>
      <c r="D353" s="1413" t="s">
        <v>1649</v>
      </c>
      <c r="E353" s="1419" t="s">
        <v>2449</v>
      </c>
      <c r="F353" s="1443" t="s">
        <v>84</v>
      </c>
      <c r="G353" s="1444" t="s">
        <v>1584</v>
      </c>
      <c r="H353" s="1418" t="s">
        <v>341</v>
      </c>
    </row>
    <row r="354" spans="1:8" ht="14.25" customHeight="1" x14ac:dyDescent="0.2">
      <c r="A354" s="906">
        <v>351</v>
      </c>
      <c r="B354" s="1429" t="s">
        <v>219</v>
      </c>
      <c r="C354" s="1420" t="s">
        <v>1651</v>
      </c>
      <c r="D354" s="1413" t="s">
        <v>4757</v>
      </c>
      <c r="E354" s="1419" t="s">
        <v>2449</v>
      </c>
      <c r="F354" s="1443" t="s">
        <v>176</v>
      </c>
      <c r="G354" s="1444" t="s">
        <v>1584</v>
      </c>
      <c r="H354" s="1418" t="s">
        <v>341</v>
      </c>
    </row>
    <row r="355" spans="1:8" ht="14.25" customHeight="1" x14ac:dyDescent="0.2">
      <c r="A355" s="906">
        <v>352</v>
      </c>
      <c r="B355" s="1429" t="s">
        <v>224</v>
      </c>
      <c r="C355" s="1420" t="s">
        <v>1653</v>
      </c>
      <c r="D355" s="1413" t="s">
        <v>1652</v>
      </c>
      <c r="E355" s="1419" t="s">
        <v>2449</v>
      </c>
      <c r="F355" s="1443" t="s">
        <v>176</v>
      </c>
      <c r="G355" s="1444" t="s">
        <v>1584</v>
      </c>
      <c r="H355" s="1418" t="s">
        <v>341</v>
      </c>
    </row>
    <row r="356" spans="1:8" ht="14.25" customHeight="1" x14ac:dyDescent="0.2">
      <c r="A356" s="906">
        <v>353</v>
      </c>
      <c r="B356" s="1429" t="s">
        <v>231</v>
      </c>
      <c r="C356" s="1420" t="s">
        <v>2826</v>
      </c>
      <c r="D356" s="1413" t="s">
        <v>1654</v>
      </c>
      <c r="E356" s="1419" t="s">
        <v>1233</v>
      </c>
      <c r="F356" s="1443" t="s">
        <v>5145</v>
      </c>
      <c r="G356" s="1444" t="s">
        <v>1574</v>
      </c>
      <c r="H356" s="1418" t="s">
        <v>120</v>
      </c>
    </row>
    <row r="357" spans="1:8" ht="14.25" customHeight="1" x14ac:dyDescent="0.2">
      <c r="A357" s="906">
        <v>354</v>
      </c>
      <c r="B357" s="1429" t="s">
        <v>233</v>
      </c>
      <c r="C357" s="1420" t="s">
        <v>4807</v>
      </c>
      <c r="D357" s="1413" t="s">
        <v>1655</v>
      </c>
      <c r="E357" s="1419" t="s">
        <v>1233</v>
      </c>
      <c r="F357" s="1443" t="s">
        <v>5145</v>
      </c>
      <c r="G357" s="1444" t="s">
        <v>1574</v>
      </c>
      <c r="H357" s="1418" t="s">
        <v>120</v>
      </c>
    </row>
    <row r="358" spans="1:8" ht="14.25" customHeight="1" x14ac:dyDescent="0.2">
      <c r="A358" s="906">
        <v>355</v>
      </c>
      <c r="B358" s="1429" t="s">
        <v>237</v>
      </c>
      <c r="C358" s="1420" t="s">
        <v>2797</v>
      </c>
      <c r="D358" s="1413" t="s">
        <v>1656</v>
      </c>
      <c r="E358" s="1419" t="s">
        <v>1233</v>
      </c>
      <c r="F358" s="1443" t="s">
        <v>5145</v>
      </c>
      <c r="G358" s="1444" t="s">
        <v>1574</v>
      </c>
      <c r="H358" s="1418" t="s">
        <v>120</v>
      </c>
    </row>
    <row r="359" spans="1:8" ht="14.25" customHeight="1" x14ac:dyDescent="0.2">
      <c r="A359" s="906">
        <v>356</v>
      </c>
      <c r="B359" s="1429" t="s">
        <v>242</v>
      </c>
      <c r="C359" s="1420" t="s">
        <v>2825</v>
      </c>
      <c r="D359" s="1413" t="s">
        <v>1657</v>
      </c>
      <c r="E359" s="1419" t="s">
        <v>1233</v>
      </c>
      <c r="F359" s="1443" t="s">
        <v>5145</v>
      </c>
      <c r="G359" s="1444" t="s">
        <v>1574</v>
      </c>
      <c r="H359" s="1418" t="s">
        <v>120</v>
      </c>
    </row>
    <row r="360" spans="1:8" ht="14.25" customHeight="1" x14ac:dyDescent="0.2">
      <c r="A360" s="906">
        <v>357</v>
      </c>
      <c r="B360" s="1429" t="s">
        <v>246</v>
      </c>
      <c r="C360" s="1420" t="s">
        <v>2824</v>
      </c>
      <c r="D360" s="1413" t="s">
        <v>1658</v>
      </c>
      <c r="E360" s="1419" t="s">
        <v>1233</v>
      </c>
      <c r="F360" s="1443" t="s">
        <v>5145</v>
      </c>
      <c r="G360" s="1444" t="s">
        <v>1574</v>
      </c>
      <c r="H360" s="1418" t="s">
        <v>120</v>
      </c>
    </row>
    <row r="361" spans="1:8" ht="14.25" customHeight="1" x14ac:dyDescent="0.2">
      <c r="A361" s="906">
        <v>358</v>
      </c>
      <c r="B361" s="1429" t="s">
        <v>249</v>
      </c>
      <c r="C361" s="1420" t="s">
        <v>2823</v>
      </c>
      <c r="D361" s="1413" t="s">
        <v>1659</v>
      </c>
      <c r="E361" s="1419" t="s">
        <v>1233</v>
      </c>
      <c r="F361" s="1443" t="s">
        <v>5145</v>
      </c>
      <c r="G361" s="1444" t="s">
        <v>1574</v>
      </c>
      <c r="H361" s="1418" t="s">
        <v>120</v>
      </c>
    </row>
    <row r="362" spans="1:8" ht="14.25" customHeight="1" x14ac:dyDescent="0.2">
      <c r="A362" s="906">
        <v>359</v>
      </c>
      <c r="B362" s="1429" t="s">
        <v>254</v>
      </c>
      <c r="C362" s="1420" t="s">
        <v>4928</v>
      </c>
      <c r="D362" s="1413" t="s">
        <v>1661</v>
      </c>
      <c r="E362" s="1419" t="s">
        <v>1233</v>
      </c>
      <c r="F362" s="1443" t="s">
        <v>5145</v>
      </c>
      <c r="G362" s="1444" t="s">
        <v>1574</v>
      </c>
      <c r="H362" s="1418" t="s">
        <v>120</v>
      </c>
    </row>
    <row r="363" spans="1:8" ht="14.25" customHeight="1" x14ac:dyDescent="0.2">
      <c r="A363" s="906">
        <v>360</v>
      </c>
      <c r="B363" s="1429" t="s">
        <v>258</v>
      </c>
      <c r="C363" s="1420" t="s">
        <v>4781</v>
      </c>
      <c r="D363" s="1413" t="s">
        <v>1715</v>
      </c>
      <c r="E363" s="1419" t="s">
        <v>2449</v>
      </c>
      <c r="F363" s="1443" t="s">
        <v>176</v>
      </c>
      <c r="G363" s="1444" t="s">
        <v>1735</v>
      </c>
      <c r="H363" s="1418" t="s">
        <v>2283</v>
      </c>
    </row>
    <row r="364" spans="1:8" ht="14.25" customHeight="1" x14ac:dyDescent="0.2">
      <c r="A364" s="906">
        <v>361</v>
      </c>
      <c r="B364" s="1429" t="s">
        <v>265</v>
      </c>
      <c r="C364" s="1420" t="s">
        <v>2557</v>
      </c>
      <c r="D364" s="1413" t="s">
        <v>1675</v>
      </c>
      <c r="E364" s="1419" t="s">
        <v>2449</v>
      </c>
      <c r="F364" s="1443" t="s">
        <v>2284</v>
      </c>
      <c r="G364" s="1444" t="s">
        <v>1584</v>
      </c>
      <c r="H364" s="1418" t="s">
        <v>341</v>
      </c>
    </row>
    <row r="365" spans="1:8" ht="14.25" customHeight="1" x14ac:dyDescent="0.2">
      <c r="A365" s="906">
        <v>362</v>
      </c>
      <c r="B365" s="1429" t="s">
        <v>271</v>
      </c>
      <c r="C365" s="1420" t="s">
        <v>2390</v>
      </c>
      <c r="D365" s="1413" t="s">
        <v>1665</v>
      </c>
      <c r="E365" s="1419" t="s">
        <v>2449</v>
      </c>
      <c r="F365" s="1443" t="s">
        <v>2284</v>
      </c>
      <c r="G365" s="1444" t="s">
        <v>1584</v>
      </c>
      <c r="H365" s="1418" t="s">
        <v>341</v>
      </c>
    </row>
    <row r="366" spans="1:8" ht="14.25" customHeight="1" x14ac:dyDescent="0.2">
      <c r="A366" s="906">
        <v>363</v>
      </c>
      <c r="B366" s="1429" t="s">
        <v>273</v>
      </c>
      <c r="C366" s="1420" t="s">
        <v>4808</v>
      </c>
      <c r="D366" s="1413" t="s">
        <v>1663</v>
      </c>
      <c r="E366" s="1419" t="s">
        <v>2449</v>
      </c>
      <c r="F366" s="1443" t="s">
        <v>2284</v>
      </c>
      <c r="G366" s="1444" t="s">
        <v>1735</v>
      </c>
      <c r="H366" s="1418" t="s">
        <v>2283</v>
      </c>
    </row>
    <row r="367" spans="1:8" ht="14.25" customHeight="1" x14ac:dyDescent="0.2">
      <c r="A367" s="906">
        <v>364</v>
      </c>
      <c r="B367" s="1429" t="s">
        <v>276</v>
      </c>
      <c r="C367" s="1420" t="s">
        <v>4758</v>
      </c>
      <c r="D367" s="1413" t="s">
        <v>1671</v>
      </c>
      <c r="E367" s="1419" t="s">
        <v>2449</v>
      </c>
      <c r="F367" s="1443" t="s">
        <v>2284</v>
      </c>
      <c r="G367" s="1444" t="s">
        <v>1584</v>
      </c>
      <c r="H367" s="1418" t="s">
        <v>341</v>
      </c>
    </row>
    <row r="368" spans="1:8" ht="14.25" customHeight="1" x14ac:dyDescent="0.2">
      <c r="A368" s="906">
        <v>365</v>
      </c>
      <c r="B368" s="1429" t="s">
        <v>280</v>
      </c>
      <c r="C368" s="1420" t="s">
        <v>4809</v>
      </c>
      <c r="D368" s="1413" t="s">
        <v>1667</v>
      </c>
      <c r="E368" s="1419" t="s">
        <v>2449</v>
      </c>
      <c r="F368" s="1443" t="s">
        <v>4510</v>
      </c>
      <c r="G368" s="1444" t="s">
        <v>1735</v>
      </c>
      <c r="H368" s="1418" t="s">
        <v>2283</v>
      </c>
    </row>
    <row r="369" spans="1:8" ht="14.25" customHeight="1" x14ac:dyDescent="0.2">
      <c r="A369" s="906">
        <v>366</v>
      </c>
      <c r="B369" s="1429" t="s">
        <v>286</v>
      </c>
      <c r="C369" s="1420" t="s">
        <v>605</v>
      </c>
      <c r="D369" s="1413" t="s">
        <v>1669</v>
      </c>
      <c r="E369" s="1419" t="s">
        <v>2449</v>
      </c>
      <c r="F369" s="1443" t="s">
        <v>4510</v>
      </c>
      <c r="G369" s="1444" t="s">
        <v>1584</v>
      </c>
      <c r="H369" s="1418" t="s">
        <v>341</v>
      </c>
    </row>
    <row r="370" spans="1:8" ht="14.25" customHeight="1" x14ac:dyDescent="0.2">
      <c r="A370" s="906">
        <v>367</v>
      </c>
      <c r="B370" s="1429" t="s">
        <v>291</v>
      </c>
      <c r="C370" s="1420" t="s">
        <v>4810</v>
      </c>
      <c r="D370" s="1413" t="s">
        <v>1673</v>
      </c>
      <c r="E370" s="1419" t="s">
        <v>2449</v>
      </c>
      <c r="F370" s="1443" t="s">
        <v>2720</v>
      </c>
      <c r="G370" s="1444" t="s">
        <v>1574</v>
      </c>
      <c r="H370" s="1418" t="s">
        <v>2283</v>
      </c>
    </row>
    <row r="371" spans="1:8" ht="14.25" customHeight="1" x14ac:dyDescent="0.2">
      <c r="A371" s="906">
        <v>368</v>
      </c>
      <c r="B371" s="1429" t="s">
        <v>297</v>
      </c>
      <c r="C371" s="1419" t="s">
        <v>619</v>
      </c>
      <c r="D371" s="1413" t="s">
        <v>1713</v>
      </c>
      <c r="E371" s="1419" t="s">
        <v>2449</v>
      </c>
      <c r="F371" s="1443" t="s">
        <v>2720</v>
      </c>
      <c r="G371" s="1444" t="s">
        <v>1574</v>
      </c>
      <c r="H371" s="1418" t="s">
        <v>2283</v>
      </c>
    </row>
    <row r="372" spans="1:8" ht="14.25" customHeight="1" x14ac:dyDescent="0.2">
      <c r="A372" s="906">
        <v>369</v>
      </c>
      <c r="B372" s="1429" t="s">
        <v>301</v>
      </c>
      <c r="C372" s="1420" t="s">
        <v>4759</v>
      </c>
      <c r="D372" s="1413" t="s">
        <v>2805</v>
      </c>
      <c r="E372" s="1419" t="s">
        <v>2450</v>
      </c>
      <c r="F372" s="1443" t="s">
        <v>161</v>
      </c>
      <c r="G372" s="1444" t="s">
        <v>1735</v>
      </c>
      <c r="H372" s="1418" t="s">
        <v>2283</v>
      </c>
    </row>
    <row r="373" spans="1:8" ht="14.25" customHeight="1" x14ac:dyDescent="0.2">
      <c r="A373" s="906">
        <v>370</v>
      </c>
      <c r="B373" s="1429" t="s">
        <v>305</v>
      </c>
      <c r="C373" s="1420" t="s">
        <v>632</v>
      </c>
      <c r="D373" s="1413" t="s">
        <v>1679</v>
      </c>
      <c r="E373" s="1419" t="s">
        <v>2450</v>
      </c>
      <c r="F373" s="1443" t="s">
        <v>176</v>
      </c>
      <c r="G373" s="1444" t="s">
        <v>1584</v>
      </c>
      <c r="H373" s="1418" t="s">
        <v>341</v>
      </c>
    </row>
    <row r="374" spans="1:8" ht="14.25" customHeight="1" x14ac:dyDescent="0.2">
      <c r="A374" s="906">
        <v>371</v>
      </c>
      <c r="B374" s="1429" t="s">
        <v>311</v>
      </c>
      <c r="C374" s="1420" t="s">
        <v>647</v>
      </c>
      <c r="D374" s="1413" t="s">
        <v>1682</v>
      </c>
      <c r="E374" s="1419" t="s">
        <v>2450</v>
      </c>
      <c r="F374" s="1443" t="s">
        <v>5145</v>
      </c>
      <c r="G374" s="1444" t="s">
        <v>1584</v>
      </c>
      <c r="H374" s="1418" t="s">
        <v>341</v>
      </c>
    </row>
    <row r="375" spans="1:8" ht="14.25" customHeight="1" x14ac:dyDescent="0.2">
      <c r="A375" s="906">
        <v>372</v>
      </c>
      <c r="B375" s="1429" t="s">
        <v>317</v>
      </c>
      <c r="C375" s="1420" t="s">
        <v>650</v>
      </c>
      <c r="D375" s="1413" t="s">
        <v>1685</v>
      </c>
      <c r="E375" s="1419" t="s">
        <v>2449</v>
      </c>
      <c r="F375" s="1443" t="s">
        <v>5145</v>
      </c>
      <c r="G375" s="1444" t="s">
        <v>1584</v>
      </c>
      <c r="H375" s="1418" t="s">
        <v>341</v>
      </c>
    </row>
    <row r="376" spans="1:8" ht="14.25" customHeight="1" x14ac:dyDescent="0.2">
      <c r="A376" s="906">
        <v>373</v>
      </c>
      <c r="B376" s="1429" t="s">
        <v>324</v>
      </c>
      <c r="C376" s="1420" t="s">
        <v>653</v>
      </c>
      <c r="D376" s="1413" t="s">
        <v>1688</v>
      </c>
      <c r="E376" s="1419" t="s">
        <v>2449</v>
      </c>
      <c r="F376" s="1443" t="s">
        <v>5145</v>
      </c>
      <c r="G376" s="1444" t="s">
        <v>1584</v>
      </c>
      <c r="H376" s="1418" t="s">
        <v>341</v>
      </c>
    </row>
    <row r="377" spans="1:8" ht="14.25" customHeight="1" x14ac:dyDescent="0.2">
      <c r="A377" s="906">
        <v>374</v>
      </c>
      <c r="B377" s="1429" t="s">
        <v>327</v>
      </c>
      <c r="C377" s="1420" t="s">
        <v>659</v>
      </c>
      <c r="D377" s="1413" t="s">
        <v>1691</v>
      </c>
      <c r="E377" s="1419" t="s">
        <v>2449</v>
      </c>
      <c r="F377" s="1443" t="s">
        <v>5145</v>
      </c>
      <c r="G377" s="1444" t="s">
        <v>1584</v>
      </c>
      <c r="H377" s="1418" t="s">
        <v>341</v>
      </c>
    </row>
    <row r="378" spans="1:8" ht="14.25" customHeight="1" x14ac:dyDescent="0.2">
      <c r="A378" s="906">
        <v>375</v>
      </c>
      <c r="B378" s="1429" t="s">
        <v>331</v>
      </c>
      <c r="C378" s="1420" t="s">
        <v>672</v>
      </c>
      <c r="D378" s="1413" t="s">
        <v>1694</v>
      </c>
      <c r="E378" s="1419" t="s">
        <v>2449</v>
      </c>
      <c r="F378" s="1443" t="s">
        <v>5145</v>
      </c>
      <c r="G378" s="1444" t="s">
        <v>1584</v>
      </c>
      <c r="H378" s="1418" t="s">
        <v>341</v>
      </c>
    </row>
    <row r="379" spans="1:8" ht="14.25" customHeight="1" x14ac:dyDescent="0.2">
      <c r="A379" s="906">
        <v>376</v>
      </c>
      <c r="B379" s="1429" t="s">
        <v>333</v>
      </c>
      <c r="C379" s="1420" t="s">
        <v>666</v>
      </c>
      <c r="D379" s="1413" t="s">
        <v>1697</v>
      </c>
      <c r="E379" s="1419" t="s">
        <v>2449</v>
      </c>
      <c r="F379" s="1443" t="s">
        <v>5145</v>
      </c>
      <c r="G379" s="1444" t="s">
        <v>1584</v>
      </c>
      <c r="H379" s="1418" t="s">
        <v>341</v>
      </c>
    </row>
    <row r="380" spans="1:8" ht="14.25" customHeight="1" x14ac:dyDescent="0.2">
      <c r="A380" s="906">
        <v>377</v>
      </c>
      <c r="B380" s="1429" t="s">
        <v>339</v>
      </c>
      <c r="C380" s="1420" t="s">
        <v>669</v>
      </c>
      <c r="D380" s="1413" t="s">
        <v>1700</v>
      </c>
      <c r="E380" s="1419" t="s">
        <v>2449</v>
      </c>
      <c r="F380" s="1443" t="s">
        <v>5145</v>
      </c>
      <c r="G380" s="1444" t="s">
        <v>1584</v>
      </c>
      <c r="H380" s="1418" t="s">
        <v>341</v>
      </c>
    </row>
    <row r="381" spans="1:8" ht="14.25" customHeight="1" x14ac:dyDescent="0.2">
      <c r="A381" s="906">
        <v>378</v>
      </c>
      <c r="B381" s="1429" t="s">
        <v>344</v>
      </c>
      <c r="C381" s="1420" t="s">
        <v>675</v>
      </c>
      <c r="D381" s="1413" t="s">
        <v>1703</v>
      </c>
      <c r="E381" s="1419" t="s">
        <v>2449</v>
      </c>
      <c r="F381" s="1443" t="s">
        <v>5145</v>
      </c>
      <c r="G381" s="1444" t="s">
        <v>1584</v>
      </c>
      <c r="H381" s="1418" t="s">
        <v>341</v>
      </c>
    </row>
    <row r="382" spans="1:8" ht="14.25" customHeight="1" x14ac:dyDescent="0.2">
      <c r="A382" s="906">
        <v>379</v>
      </c>
      <c r="B382" s="1429" t="s">
        <v>348</v>
      </c>
      <c r="C382" s="1420" t="s">
        <v>5698</v>
      </c>
      <c r="D382" s="1413" t="s">
        <v>1706</v>
      </c>
      <c r="E382" s="1419" t="s">
        <v>2449</v>
      </c>
      <c r="F382" s="1443" t="s">
        <v>5145</v>
      </c>
      <c r="G382" s="1444" t="s">
        <v>1574</v>
      </c>
      <c r="H382" s="1418" t="s">
        <v>2283</v>
      </c>
    </row>
    <row r="383" spans="1:8" ht="14.25" customHeight="1" x14ac:dyDescent="0.2">
      <c r="A383" s="906">
        <v>380</v>
      </c>
      <c r="B383" s="1429" t="s">
        <v>352</v>
      </c>
      <c r="C383" s="1420" t="s">
        <v>662</v>
      </c>
      <c r="D383" s="1413" t="s">
        <v>1708</v>
      </c>
      <c r="E383" s="1419" t="s">
        <v>2449</v>
      </c>
      <c r="F383" s="1443" t="s">
        <v>5145</v>
      </c>
      <c r="G383" s="1444" t="s">
        <v>1584</v>
      </c>
      <c r="H383" s="1418" t="s">
        <v>341</v>
      </c>
    </row>
    <row r="384" spans="1:8" ht="14.25" customHeight="1" x14ac:dyDescent="0.2">
      <c r="A384" s="906">
        <v>381</v>
      </c>
      <c r="B384" s="1429" t="s">
        <v>358</v>
      </c>
      <c r="C384" s="1420" t="s">
        <v>4760</v>
      </c>
      <c r="D384" s="1413" t="s">
        <v>1711</v>
      </c>
      <c r="E384" s="1419" t="s">
        <v>2450</v>
      </c>
      <c r="F384" s="1443" t="s">
        <v>5145</v>
      </c>
      <c r="G384" s="1444" t="s">
        <v>1574</v>
      </c>
      <c r="H384" s="1418" t="s">
        <v>2283</v>
      </c>
    </row>
    <row r="385" spans="1:8" ht="14.25" customHeight="1" x14ac:dyDescent="0.2">
      <c r="A385" s="906">
        <v>382</v>
      </c>
      <c r="B385" s="1429" t="s">
        <v>362</v>
      </c>
      <c r="C385" s="1420" t="s">
        <v>823</v>
      </c>
      <c r="D385" s="1413" t="s">
        <v>1725</v>
      </c>
      <c r="E385" s="1419" t="s">
        <v>2449</v>
      </c>
      <c r="F385" s="1443" t="s">
        <v>5611</v>
      </c>
      <c r="G385" s="1444" t="s">
        <v>1584</v>
      </c>
      <c r="H385" s="1418" t="s">
        <v>341</v>
      </c>
    </row>
    <row r="386" spans="1:8" ht="14.25" customHeight="1" x14ac:dyDescent="0.2">
      <c r="A386" s="906">
        <v>383</v>
      </c>
      <c r="B386" s="1429" t="s">
        <v>365</v>
      </c>
      <c r="C386" s="1420" t="s">
        <v>4811</v>
      </c>
      <c r="D386" s="1413" t="s">
        <v>1717</v>
      </c>
      <c r="E386" s="1419" t="s">
        <v>2449</v>
      </c>
      <c r="F386" s="1443" t="s">
        <v>5611</v>
      </c>
      <c r="G386" s="1444" t="s">
        <v>1574</v>
      </c>
      <c r="H386" s="1418" t="s">
        <v>2283</v>
      </c>
    </row>
    <row r="387" spans="1:8" ht="14.25" customHeight="1" x14ac:dyDescent="0.2">
      <c r="A387" s="906">
        <v>384</v>
      </c>
      <c r="B387" s="1429" t="s">
        <v>369</v>
      </c>
      <c r="C387" s="1418" t="s">
        <v>4812</v>
      </c>
      <c r="D387" s="1414" t="s">
        <v>2463</v>
      </c>
      <c r="E387" s="1419" t="s">
        <v>2450</v>
      </c>
      <c r="F387" s="1443" t="s">
        <v>2284</v>
      </c>
      <c r="G387" s="1444" t="s">
        <v>1735</v>
      </c>
      <c r="H387" s="1418" t="s">
        <v>2283</v>
      </c>
    </row>
    <row r="388" spans="1:8" s="746" customFormat="1" ht="14.25" customHeight="1" x14ac:dyDescent="0.2">
      <c r="A388" s="906">
        <v>385</v>
      </c>
      <c r="B388" s="1429" t="s">
        <v>372</v>
      </c>
      <c r="C388" s="1420" t="s">
        <v>807</v>
      </c>
      <c r="D388" s="1413" t="s">
        <v>1719</v>
      </c>
      <c r="E388" s="1419" t="s">
        <v>2450</v>
      </c>
      <c r="F388" s="1443" t="s">
        <v>2284</v>
      </c>
      <c r="G388" s="1444" t="s">
        <v>1584</v>
      </c>
      <c r="H388" s="1418" t="s">
        <v>341</v>
      </c>
    </row>
    <row r="389" spans="1:8" ht="14.25" customHeight="1" x14ac:dyDescent="0.2">
      <c r="A389" s="906">
        <v>386</v>
      </c>
      <c r="B389" s="1429" t="s">
        <v>374</v>
      </c>
      <c r="C389" s="1420" t="s">
        <v>820</v>
      </c>
      <c r="D389" s="1413" t="s">
        <v>1722</v>
      </c>
      <c r="E389" s="1419" t="s">
        <v>2450</v>
      </c>
      <c r="F389" s="1443" t="s">
        <v>2284</v>
      </c>
      <c r="G389" s="1444" t="s">
        <v>1584</v>
      </c>
      <c r="H389" s="1418" t="s">
        <v>341</v>
      </c>
    </row>
    <row r="390" spans="1:8" ht="14.25" customHeight="1" x14ac:dyDescent="0.2">
      <c r="A390" s="906">
        <v>387</v>
      </c>
      <c r="B390" s="1429" t="s">
        <v>377</v>
      </c>
      <c r="C390" s="1420" t="s">
        <v>4761</v>
      </c>
      <c r="D390" s="1413" t="s">
        <v>1724</v>
      </c>
      <c r="E390" s="1419" t="s">
        <v>2450</v>
      </c>
      <c r="F390" s="1443" t="s">
        <v>4510</v>
      </c>
      <c r="G390" s="1444" t="s">
        <v>1574</v>
      </c>
      <c r="H390" s="1418" t="s">
        <v>2283</v>
      </c>
    </row>
    <row r="391" spans="1:8" ht="14.25" customHeight="1" x14ac:dyDescent="0.2">
      <c r="A391" s="906">
        <v>388</v>
      </c>
      <c r="B391" s="1429" t="s">
        <v>381</v>
      </c>
      <c r="C391" s="1423" t="s">
        <v>840</v>
      </c>
      <c r="D391" s="1413" t="s">
        <v>1726</v>
      </c>
      <c r="E391" s="1419" t="s">
        <v>2450</v>
      </c>
      <c r="F391" s="1443" t="s">
        <v>2720</v>
      </c>
      <c r="G391" s="1462" t="s">
        <v>1584</v>
      </c>
      <c r="H391" s="1418" t="s">
        <v>341</v>
      </c>
    </row>
    <row r="392" spans="1:8" s="913" customFormat="1" ht="14.25" customHeight="1" x14ac:dyDescent="0.2">
      <c r="A392" s="906">
        <v>389</v>
      </c>
      <c r="B392" s="1429" t="s">
        <v>384</v>
      </c>
      <c r="C392" s="1420" t="s">
        <v>1737</v>
      </c>
      <c r="D392" s="1413" t="s">
        <v>1736</v>
      </c>
      <c r="E392" s="1419" t="s">
        <v>2450</v>
      </c>
      <c r="F392" s="1443" t="s">
        <v>2720</v>
      </c>
      <c r="G392" s="1444" t="s">
        <v>1584</v>
      </c>
      <c r="H392" s="1418" t="s">
        <v>341</v>
      </c>
    </row>
    <row r="393" spans="1:8" ht="14.25" customHeight="1" x14ac:dyDescent="0.2">
      <c r="A393" s="906">
        <v>390</v>
      </c>
      <c r="B393" s="1429" t="s">
        <v>387</v>
      </c>
      <c r="C393" s="1420" t="s">
        <v>2799</v>
      </c>
      <c r="D393" s="1413" t="s">
        <v>1738</v>
      </c>
      <c r="E393" s="1419" t="s">
        <v>2450</v>
      </c>
      <c r="F393" s="1443" t="s">
        <v>2720</v>
      </c>
      <c r="G393" s="1444" t="s">
        <v>1574</v>
      </c>
      <c r="H393" s="1418" t="s">
        <v>2283</v>
      </c>
    </row>
    <row r="394" spans="1:8" ht="14.25" customHeight="1" x14ac:dyDescent="0.2">
      <c r="A394" s="906">
        <v>391</v>
      </c>
      <c r="B394" s="1429" t="s">
        <v>391</v>
      </c>
      <c r="C394" s="1420" t="s">
        <v>860</v>
      </c>
      <c r="D394" s="1413" t="s">
        <v>861</v>
      </c>
      <c r="E394" s="1419" t="s">
        <v>2450</v>
      </c>
      <c r="F394" s="1443" t="s">
        <v>5071</v>
      </c>
      <c r="G394" s="1444" t="s">
        <v>1584</v>
      </c>
      <c r="H394" s="1418" t="s">
        <v>341</v>
      </c>
    </row>
    <row r="395" spans="1:8" ht="14.25" customHeight="1" x14ac:dyDescent="0.2">
      <c r="A395" s="906">
        <v>392</v>
      </c>
      <c r="B395" s="1429" t="s">
        <v>395</v>
      </c>
      <c r="C395" s="1420" t="s">
        <v>853</v>
      </c>
      <c r="D395" s="1413" t="s">
        <v>1728</v>
      </c>
      <c r="E395" s="1419" t="s">
        <v>2450</v>
      </c>
      <c r="F395" s="1443" t="s">
        <v>5071</v>
      </c>
      <c r="G395" s="1444" t="s">
        <v>1574</v>
      </c>
      <c r="H395" s="1418" t="s">
        <v>2283</v>
      </c>
    </row>
    <row r="396" spans="1:8" ht="14.25" customHeight="1" x14ac:dyDescent="0.2">
      <c r="A396" s="906">
        <v>393</v>
      </c>
      <c r="B396" s="1429" t="s">
        <v>397</v>
      </c>
      <c r="C396" s="1420" t="s">
        <v>5351</v>
      </c>
      <c r="D396" s="1413" t="s">
        <v>5352</v>
      </c>
      <c r="E396" s="1419" t="s">
        <v>2450</v>
      </c>
      <c r="F396" s="1443" t="s">
        <v>176</v>
      </c>
      <c r="G396" s="1444" t="s">
        <v>5353</v>
      </c>
      <c r="H396" s="1418" t="s">
        <v>2283</v>
      </c>
    </row>
    <row r="397" spans="1:8" ht="14.25" customHeight="1" x14ac:dyDescent="0.2">
      <c r="A397" s="906">
        <v>394</v>
      </c>
      <c r="B397" s="1429" t="s">
        <v>400</v>
      </c>
      <c r="C397" s="1420" t="s">
        <v>4813</v>
      </c>
      <c r="D397" s="1413" t="s">
        <v>2381</v>
      </c>
      <c r="E397" s="1467" t="s">
        <v>2286</v>
      </c>
      <c r="F397" s="1443" t="s">
        <v>161</v>
      </c>
      <c r="G397" s="1444" t="s">
        <v>1735</v>
      </c>
      <c r="H397" s="1418" t="s">
        <v>4763</v>
      </c>
    </row>
    <row r="398" spans="1:8" ht="14.25" customHeight="1" x14ac:dyDescent="0.2">
      <c r="A398" s="906">
        <v>395</v>
      </c>
      <c r="B398" s="1429" t="s">
        <v>402</v>
      </c>
      <c r="C398" s="1420" t="s">
        <v>868</v>
      </c>
      <c r="D398" s="1413" t="s">
        <v>1730</v>
      </c>
      <c r="E398" s="1419" t="s">
        <v>2450</v>
      </c>
      <c r="F398" s="1443" t="s">
        <v>5145</v>
      </c>
      <c r="G398" s="1444" t="s">
        <v>1584</v>
      </c>
      <c r="H398" s="1418" t="s">
        <v>341</v>
      </c>
    </row>
    <row r="399" spans="1:8" ht="14.25" customHeight="1" x14ac:dyDescent="0.2">
      <c r="A399" s="906">
        <v>396</v>
      </c>
      <c r="B399" s="1429" t="s">
        <v>405</v>
      </c>
      <c r="C399" s="1420" t="s">
        <v>880</v>
      </c>
      <c r="D399" s="1413" t="s">
        <v>1731</v>
      </c>
      <c r="E399" s="1419" t="s">
        <v>2450</v>
      </c>
      <c r="F399" s="1443" t="s">
        <v>5145</v>
      </c>
      <c r="G399" s="1444" t="s">
        <v>1584</v>
      </c>
      <c r="H399" s="1418" t="s">
        <v>4891</v>
      </c>
    </row>
    <row r="400" spans="1:8" ht="14.25" customHeight="1" x14ac:dyDescent="0.2">
      <c r="A400" s="906">
        <v>397</v>
      </c>
      <c r="B400" s="1429" t="s">
        <v>409</v>
      </c>
      <c r="C400" s="1420" t="s">
        <v>2402</v>
      </c>
      <c r="D400" s="1413" t="s">
        <v>1733</v>
      </c>
      <c r="E400" s="1419" t="s">
        <v>2450</v>
      </c>
      <c r="F400" s="1443" t="s">
        <v>5145</v>
      </c>
      <c r="G400" s="1444" t="s">
        <v>1584</v>
      </c>
      <c r="H400" s="1418" t="s">
        <v>4891</v>
      </c>
    </row>
    <row r="401" spans="1:8" ht="14.25" customHeight="1" x14ac:dyDescent="0.2">
      <c r="A401" s="906">
        <v>398</v>
      </c>
      <c r="B401" s="1429" t="s">
        <v>412</v>
      </c>
      <c r="C401" s="1420" t="s">
        <v>4929</v>
      </c>
      <c r="D401" s="1413" t="s">
        <v>1734</v>
      </c>
      <c r="E401" s="1419" t="s">
        <v>2450</v>
      </c>
      <c r="F401" s="1443" t="s">
        <v>5145</v>
      </c>
      <c r="G401" s="1444" t="s">
        <v>1574</v>
      </c>
      <c r="H401" s="1418" t="s">
        <v>2283</v>
      </c>
    </row>
    <row r="402" spans="1:8" ht="14.25" customHeight="1" x14ac:dyDescent="0.2">
      <c r="A402" s="906">
        <v>399</v>
      </c>
      <c r="B402" s="1429" t="s">
        <v>415</v>
      </c>
      <c r="C402" s="1420" t="s">
        <v>908</v>
      </c>
      <c r="D402" s="1413" t="s">
        <v>1739</v>
      </c>
      <c r="E402" s="1467" t="s">
        <v>2286</v>
      </c>
      <c r="F402" s="1443" t="s">
        <v>2284</v>
      </c>
      <c r="G402" s="1444" t="s">
        <v>1584</v>
      </c>
      <c r="H402" s="1418" t="s">
        <v>341</v>
      </c>
    </row>
    <row r="403" spans="1:8" ht="14.25" customHeight="1" x14ac:dyDescent="0.2">
      <c r="A403" s="906">
        <v>400</v>
      </c>
      <c r="B403" s="1429" t="s">
        <v>418</v>
      </c>
      <c r="C403" s="1420" t="s">
        <v>914</v>
      </c>
      <c r="D403" s="1413" t="s">
        <v>1740</v>
      </c>
      <c r="E403" s="1467" t="s">
        <v>2286</v>
      </c>
      <c r="F403" s="1443" t="s">
        <v>2284</v>
      </c>
      <c r="G403" s="1444" t="s">
        <v>1584</v>
      </c>
      <c r="H403" s="1418" t="s">
        <v>341</v>
      </c>
    </row>
    <row r="404" spans="1:8" ht="14.25" customHeight="1" x14ac:dyDescent="0.2">
      <c r="A404" s="906">
        <v>401</v>
      </c>
      <c r="B404" s="1429" t="s">
        <v>421</v>
      </c>
      <c r="C404" s="1420" t="s">
        <v>903</v>
      </c>
      <c r="D404" s="1413" t="s">
        <v>1741</v>
      </c>
      <c r="E404" s="1467" t="s">
        <v>2286</v>
      </c>
      <c r="F404" s="1443" t="s">
        <v>4510</v>
      </c>
      <c r="G404" s="1444" t="s">
        <v>1584</v>
      </c>
      <c r="H404" s="1418" t="s">
        <v>4891</v>
      </c>
    </row>
    <row r="405" spans="1:8" ht="14.25" customHeight="1" x14ac:dyDescent="0.2">
      <c r="A405" s="906">
        <v>402</v>
      </c>
      <c r="B405" s="1429" t="s">
        <v>426</v>
      </c>
      <c r="C405" s="1420" t="s">
        <v>4814</v>
      </c>
      <c r="D405" s="1413" t="s">
        <v>4762</v>
      </c>
      <c r="E405" s="1467" t="s">
        <v>2286</v>
      </c>
      <c r="F405" s="1443" t="s">
        <v>4510</v>
      </c>
      <c r="G405" s="1444" t="s">
        <v>1574</v>
      </c>
      <c r="H405" s="1418" t="s">
        <v>4763</v>
      </c>
    </row>
    <row r="406" spans="1:8" ht="14.25" customHeight="1" x14ac:dyDescent="0.2">
      <c r="A406" s="906">
        <v>403</v>
      </c>
      <c r="B406" s="1429" t="s">
        <v>432</v>
      </c>
      <c r="C406" s="1420" t="s">
        <v>4987</v>
      </c>
      <c r="D406" s="1413" t="s">
        <v>1743</v>
      </c>
      <c r="E406" s="1467" t="s">
        <v>2286</v>
      </c>
      <c r="F406" s="1443" t="s">
        <v>4510</v>
      </c>
      <c r="G406" s="1444" t="s">
        <v>1735</v>
      </c>
      <c r="H406" s="1418" t="s">
        <v>4891</v>
      </c>
    </row>
    <row r="407" spans="1:8" ht="14.25" customHeight="1" x14ac:dyDescent="0.2">
      <c r="A407" s="906">
        <v>404</v>
      </c>
      <c r="B407" s="1429" t="s">
        <v>435</v>
      </c>
      <c r="C407" s="1420" t="s">
        <v>924</v>
      </c>
      <c r="D407" s="1413" t="s">
        <v>1744</v>
      </c>
      <c r="E407" s="1467" t="s">
        <v>2286</v>
      </c>
      <c r="F407" s="1443" t="s">
        <v>4510</v>
      </c>
      <c r="G407" s="1444" t="s">
        <v>1584</v>
      </c>
      <c r="H407" s="1418" t="s">
        <v>4891</v>
      </c>
    </row>
    <row r="408" spans="1:8" ht="14.25" customHeight="1" x14ac:dyDescent="0.2">
      <c r="A408" s="906">
        <v>405</v>
      </c>
      <c r="B408" s="1429" t="s">
        <v>438</v>
      </c>
      <c r="C408" s="1420" t="s">
        <v>4815</v>
      </c>
      <c r="D408" s="1413" t="s">
        <v>1753</v>
      </c>
      <c r="E408" s="1467" t="s">
        <v>2286</v>
      </c>
      <c r="F408" s="1443" t="s">
        <v>2720</v>
      </c>
      <c r="G408" s="1444" t="s">
        <v>1584</v>
      </c>
      <c r="H408" s="1418" t="s">
        <v>4891</v>
      </c>
    </row>
    <row r="409" spans="1:8" ht="14.25" customHeight="1" x14ac:dyDescent="0.2">
      <c r="A409" s="906">
        <v>406</v>
      </c>
      <c r="B409" s="1429" t="s">
        <v>442</v>
      </c>
      <c r="C409" s="1420" t="s">
        <v>947</v>
      </c>
      <c r="D409" s="1413" t="s">
        <v>1754</v>
      </c>
      <c r="E409" s="1467" t="s">
        <v>2286</v>
      </c>
      <c r="F409" s="1443" t="s">
        <v>2720</v>
      </c>
      <c r="G409" s="1444" t="s">
        <v>1584</v>
      </c>
      <c r="H409" s="1418" t="s">
        <v>4891</v>
      </c>
    </row>
    <row r="410" spans="1:8" ht="14.25" customHeight="1" x14ac:dyDescent="0.2">
      <c r="A410" s="906">
        <v>407</v>
      </c>
      <c r="B410" s="1429" t="s">
        <v>448</v>
      </c>
      <c r="C410" s="1420" t="s">
        <v>961</v>
      </c>
      <c r="D410" s="1413" t="s">
        <v>1750</v>
      </c>
      <c r="E410" s="1419" t="s">
        <v>2286</v>
      </c>
      <c r="F410" s="1443" t="s">
        <v>5071</v>
      </c>
      <c r="G410" s="1444" t="s">
        <v>1584</v>
      </c>
      <c r="H410" s="1418" t="s">
        <v>4891</v>
      </c>
    </row>
    <row r="411" spans="1:8" ht="14.25" customHeight="1" x14ac:dyDescent="0.2">
      <c r="A411" s="906">
        <v>408</v>
      </c>
      <c r="B411" s="1429" t="s">
        <v>454</v>
      </c>
      <c r="C411" s="1420" t="s">
        <v>975</v>
      </c>
      <c r="D411" s="1413" t="s">
        <v>1748</v>
      </c>
      <c r="E411" s="1419" t="s">
        <v>2286</v>
      </c>
      <c r="F411" s="1443" t="s">
        <v>5071</v>
      </c>
      <c r="G411" s="1444" t="s">
        <v>1584</v>
      </c>
      <c r="H411" s="1418" t="s">
        <v>4891</v>
      </c>
    </row>
    <row r="412" spans="1:8" ht="14.25" customHeight="1" x14ac:dyDescent="0.2">
      <c r="A412" s="906">
        <v>409</v>
      </c>
      <c r="B412" s="1429" t="s">
        <v>458</v>
      </c>
      <c r="C412" s="1420" t="s">
        <v>5695</v>
      </c>
      <c r="D412" s="1413" t="s">
        <v>4764</v>
      </c>
      <c r="E412" s="1419" t="s">
        <v>2286</v>
      </c>
      <c r="F412" s="1443" t="s">
        <v>5071</v>
      </c>
      <c r="G412" s="1444" t="s">
        <v>1574</v>
      </c>
      <c r="H412" s="1418" t="s">
        <v>5696</v>
      </c>
    </row>
    <row r="413" spans="1:8" ht="14.25" customHeight="1" x14ac:dyDescent="0.2">
      <c r="A413" s="906">
        <v>410</v>
      </c>
      <c r="B413" s="1429" t="s">
        <v>465</v>
      </c>
      <c r="C413" s="1420" t="s">
        <v>978</v>
      </c>
      <c r="D413" s="1413" t="s">
        <v>1749</v>
      </c>
      <c r="E413" s="1419" t="s">
        <v>2286</v>
      </c>
      <c r="F413" s="1443" t="s">
        <v>5071</v>
      </c>
      <c r="G413" s="1444" t="s">
        <v>1584</v>
      </c>
      <c r="H413" s="1418" t="s">
        <v>4891</v>
      </c>
    </row>
    <row r="414" spans="1:8" ht="14.25" customHeight="1" x14ac:dyDescent="0.2">
      <c r="A414" s="906">
        <v>411</v>
      </c>
      <c r="B414" s="1429" t="s">
        <v>468</v>
      </c>
      <c r="C414" s="1420" t="s">
        <v>958</v>
      </c>
      <c r="D414" s="1413" t="s">
        <v>1747</v>
      </c>
      <c r="E414" s="1419" t="s">
        <v>2286</v>
      </c>
      <c r="F414" s="1443" t="s">
        <v>5071</v>
      </c>
      <c r="G414" s="1444" t="s">
        <v>1584</v>
      </c>
      <c r="H414" s="1418" t="s">
        <v>4891</v>
      </c>
    </row>
    <row r="415" spans="1:8" ht="14.25" customHeight="1" x14ac:dyDescent="0.2">
      <c r="A415" s="906">
        <v>412</v>
      </c>
      <c r="B415" s="1429" t="s">
        <v>472</v>
      </c>
      <c r="C415" s="1420" t="s">
        <v>964</v>
      </c>
      <c r="D415" s="1413" t="s">
        <v>1751</v>
      </c>
      <c r="E415" s="1419" t="s">
        <v>2286</v>
      </c>
      <c r="F415" s="1443" t="s">
        <v>5071</v>
      </c>
      <c r="G415" s="1444" t="s">
        <v>1584</v>
      </c>
      <c r="H415" s="1418" t="s">
        <v>4891</v>
      </c>
    </row>
    <row r="416" spans="1:8" ht="14.25" customHeight="1" x14ac:dyDescent="0.2">
      <c r="A416" s="906">
        <v>413</v>
      </c>
      <c r="B416" s="1429" t="s">
        <v>475</v>
      </c>
      <c r="C416" s="1420" t="s">
        <v>1746</v>
      </c>
      <c r="D416" s="1413" t="s">
        <v>1745</v>
      </c>
      <c r="E416" s="1419" t="s">
        <v>2286</v>
      </c>
      <c r="F416" s="1443" t="s">
        <v>5071</v>
      </c>
      <c r="G416" s="1444" t="s">
        <v>1584</v>
      </c>
      <c r="H416" s="1418" t="s">
        <v>4891</v>
      </c>
    </row>
    <row r="417" spans="1:8" ht="14.25" customHeight="1" x14ac:dyDescent="0.2">
      <c r="A417" s="906">
        <v>414</v>
      </c>
      <c r="B417" s="1429" t="s">
        <v>481</v>
      </c>
      <c r="C417" s="1420" t="s">
        <v>1012</v>
      </c>
      <c r="D417" s="1413" t="s">
        <v>1756</v>
      </c>
      <c r="E417" s="1419" t="s">
        <v>2286</v>
      </c>
      <c r="F417" s="1443" t="s">
        <v>5611</v>
      </c>
      <c r="G417" s="1444" t="s">
        <v>1584</v>
      </c>
      <c r="H417" s="1418" t="s">
        <v>4891</v>
      </c>
    </row>
    <row r="418" spans="1:8" ht="14.25" customHeight="1" x14ac:dyDescent="0.2">
      <c r="A418" s="906">
        <v>415</v>
      </c>
      <c r="B418" s="1429" t="s">
        <v>483</v>
      </c>
      <c r="C418" s="1420" t="s">
        <v>1014</v>
      </c>
      <c r="D418" s="1413" t="s">
        <v>1757</v>
      </c>
      <c r="E418" s="1419" t="s">
        <v>2286</v>
      </c>
      <c r="F418" s="1443" t="s">
        <v>5611</v>
      </c>
      <c r="G418" s="1444" t="s">
        <v>1584</v>
      </c>
      <c r="H418" s="1418" t="s">
        <v>4891</v>
      </c>
    </row>
    <row r="419" spans="1:8" ht="14.25" customHeight="1" x14ac:dyDescent="0.2">
      <c r="A419" s="906">
        <v>416</v>
      </c>
      <c r="B419" s="1429" t="s">
        <v>487</v>
      </c>
      <c r="C419" s="1420" t="s">
        <v>1016</v>
      </c>
      <c r="D419" s="1413" t="s">
        <v>1758</v>
      </c>
      <c r="E419" s="1419" t="s">
        <v>2286</v>
      </c>
      <c r="F419" s="1443" t="s">
        <v>5611</v>
      </c>
      <c r="G419" s="1444" t="s">
        <v>1584</v>
      </c>
      <c r="H419" s="1418" t="s">
        <v>4891</v>
      </c>
    </row>
    <row r="420" spans="1:8" ht="14.25" customHeight="1" x14ac:dyDescent="0.2">
      <c r="A420" s="906">
        <v>417</v>
      </c>
      <c r="B420" s="1429" t="s">
        <v>491</v>
      </c>
      <c r="C420" s="1420" t="s">
        <v>1019</v>
      </c>
      <c r="D420" s="1413" t="s">
        <v>1759</v>
      </c>
      <c r="E420" s="1419" t="s">
        <v>2286</v>
      </c>
      <c r="F420" s="1443" t="s">
        <v>5611</v>
      </c>
      <c r="G420" s="1444" t="s">
        <v>1584</v>
      </c>
      <c r="H420" s="1418" t="s">
        <v>4891</v>
      </c>
    </row>
    <row r="421" spans="1:8" ht="14.25" customHeight="1" x14ac:dyDescent="0.2">
      <c r="A421" s="906">
        <v>418</v>
      </c>
      <c r="B421" s="1429" t="s">
        <v>493</v>
      </c>
      <c r="C421" s="1420" t="s">
        <v>4824</v>
      </c>
      <c r="D421" s="1413" t="s">
        <v>1764</v>
      </c>
      <c r="E421" s="1419" t="s">
        <v>2286</v>
      </c>
      <c r="F421" s="1443" t="s">
        <v>5611</v>
      </c>
      <c r="G421" s="1444" t="s">
        <v>1584</v>
      </c>
      <c r="H421" s="1418" t="s">
        <v>4891</v>
      </c>
    </row>
    <row r="422" spans="1:8" ht="14.25" customHeight="1" x14ac:dyDescent="0.2">
      <c r="A422" s="906">
        <v>419</v>
      </c>
      <c r="B422" s="1429" t="s">
        <v>496</v>
      </c>
      <c r="C422" s="1420" t="s">
        <v>1010</v>
      </c>
      <c r="D422" s="1413" t="s">
        <v>1755</v>
      </c>
      <c r="E422" s="1419" t="s">
        <v>2442</v>
      </c>
      <c r="F422" s="1443" t="s">
        <v>2284</v>
      </c>
      <c r="G422" s="1444" t="s">
        <v>1584</v>
      </c>
      <c r="H422" s="1418" t="s">
        <v>4891</v>
      </c>
    </row>
    <row r="423" spans="1:8" ht="14.25" customHeight="1" x14ac:dyDescent="0.2">
      <c r="A423" s="906">
        <v>420</v>
      </c>
      <c r="B423" s="1429" t="s">
        <v>497</v>
      </c>
      <c r="C423" s="1420" t="s">
        <v>4825</v>
      </c>
      <c r="D423" s="1413" t="s">
        <v>1762</v>
      </c>
      <c r="E423" s="1419" t="s">
        <v>2442</v>
      </c>
      <c r="F423" s="1443" t="s">
        <v>2284</v>
      </c>
      <c r="G423" s="1444" t="s">
        <v>1584</v>
      </c>
      <c r="H423" s="1418" t="s">
        <v>4891</v>
      </c>
    </row>
    <row r="424" spans="1:8" ht="14.25" customHeight="1" x14ac:dyDescent="0.2">
      <c r="A424" s="906">
        <v>421</v>
      </c>
      <c r="B424" s="1429" t="s">
        <v>500</v>
      </c>
      <c r="C424" s="1420" t="s">
        <v>1029</v>
      </c>
      <c r="D424" s="1413" t="s">
        <v>1761</v>
      </c>
      <c r="E424" s="1419" t="s">
        <v>2442</v>
      </c>
      <c r="F424" s="1443" t="s">
        <v>4510</v>
      </c>
      <c r="G424" s="1444" t="s">
        <v>1584</v>
      </c>
      <c r="H424" s="1418" t="s">
        <v>4891</v>
      </c>
    </row>
    <row r="425" spans="1:8" ht="14.25" customHeight="1" x14ac:dyDescent="0.2">
      <c r="A425" s="906">
        <v>422</v>
      </c>
      <c r="B425" s="1429" t="s">
        <v>502</v>
      </c>
      <c r="C425" s="1423" t="s">
        <v>4816</v>
      </c>
      <c r="D425" s="1413" t="s">
        <v>2281</v>
      </c>
      <c r="E425" s="1419" t="s">
        <v>2442</v>
      </c>
      <c r="F425" s="1443" t="s">
        <v>4510</v>
      </c>
      <c r="G425" s="1444" t="s">
        <v>1584</v>
      </c>
      <c r="H425" s="1418" t="s">
        <v>4891</v>
      </c>
    </row>
    <row r="426" spans="1:8" ht="14.25" customHeight="1" x14ac:dyDescent="0.2">
      <c r="A426" s="906">
        <v>423</v>
      </c>
      <c r="B426" s="1429" t="s">
        <v>505</v>
      </c>
      <c r="C426" s="1420" t="s">
        <v>4889</v>
      </c>
      <c r="D426" s="1411" t="s">
        <v>4888</v>
      </c>
      <c r="E426" s="1419" t="s">
        <v>2442</v>
      </c>
      <c r="F426" s="1443" t="s">
        <v>4510</v>
      </c>
      <c r="G426" s="1444" t="s">
        <v>1574</v>
      </c>
      <c r="H426" s="1418" t="s">
        <v>4891</v>
      </c>
    </row>
    <row r="427" spans="1:8" ht="14.25" customHeight="1" x14ac:dyDescent="0.2">
      <c r="A427" s="906">
        <v>424</v>
      </c>
      <c r="B427" s="1429" t="s">
        <v>507</v>
      </c>
      <c r="C427" s="1450" t="s">
        <v>5331</v>
      </c>
      <c r="D427" s="1414" t="s">
        <v>5142</v>
      </c>
      <c r="E427" s="1419" t="s">
        <v>2442</v>
      </c>
      <c r="F427" s="1443" t="s">
        <v>5229</v>
      </c>
      <c r="G427" s="1459" t="s">
        <v>1735</v>
      </c>
      <c r="H427" s="1418" t="s">
        <v>4763</v>
      </c>
    </row>
    <row r="428" spans="1:8" ht="14.25" customHeight="1" x14ac:dyDescent="0.2">
      <c r="A428" s="906">
        <v>425</v>
      </c>
      <c r="B428" s="1429" t="s">
        <v>513</v>
      </c>
      <c r="C428" s="1458" t="s">
        <v>5271</v>
      </c>
      <c r="D428" s="1414" t="s">
        <v>5272</v>
      </c>
      <c r="E428" s="1419" t="s">
        <v>2442</v>
      </c>
      <c r="F428" s="1443" t="s">
        <v>5229</v>
      </c>
      <c r="G428" s="1459" t="s">
        <v>1735</v>
      </c>
      <c r="H428" s="1418" t="s">
        <v>4763</v>
      </c>
    </row>
    <row r="429" spans="1:8" ht="14.25" customHeight="1" x14ac:dyDescent="0.2">
      <c r="A429" s="906">
        <v>426</v>
      </c>
      <c r="B429" s="1429" t="s">
        <v>515</v>
      </c>
      <c r="C429" s="1458" t="s">
        <v>5268</v>
      </c>
      <c r="D429" s="1414" t="s">
        <v>5269</v>
      </c>
      <c r="E429" s="1419" t="s">
        <v>2442</v>
      </c>
      <c r="F429" s="1443" t="s">
        <v>5229</v>
      </c>
      <c r="G429" s="1459" t="s">
        <v>1735</v>
      </c>
      <c r="H429" s="1418" t="s">
        <v>4763</v>
      </c>
    </row>
    <row r="430" spans="1:8" ht="14.25" customHeight="1" x14ac:dyDescent="0.2">
      <c r="A430" s="906">
        <v>427</v>
      </c>
      <c r="B430" s="1429" t="s">
        <v>517</v>
      </c>
      <c r="C430" s="1458" t="s">
        <v>5265</v>
      </c>
      <c r="D430" s="1414" t="s">
        <v>5266</v>
      </c>
      <c r="E430" s="1419" t="s">
        <v>2442</v>
      </c>
      <c r="F430" s="1443" t="s">
        <v>5229</v>
      </c>
      <c r="G430" s="1459" t="s">
        <v>1735</v>
      </c>
      <c r="H430" s="1418" t="s">
        <v>4763</v>
      </c>
    </row>
    <row r="431" spans="1:8" ht="14.25" customHeight="1" x14ac:dyDescent="0.2">
      <c r="A431" s="906">
        <v>428</v>
      </c>
      <c r="B431" s="1429" t="s">
        <v>519</v>
      </c>
      <c r="C431" s="1458" t="s">
        <v>5262</v>
      </c>
      <c r="D431" s="1414" t="s">
        <v>5263</v>
      </c>
      <c r="E431" s="1419" t="s">
        <v>2442</v>
      </c>
      <c r="F431" s="1443" t="s">
        <v>5229</v>
      </c>
      <c r="G431" s="1459" t="s">
        <v>1735</v>
      </c>
      <c r="H431" s="1418" t="s">
        <v>4763</v>
      </c>
    </row>
    <row r="432" spans="1:8" ht="14.25" customHeight="1" x14ac:dyDescent="0.2">
      <c r="A432" s="906">
        <v>429</v>
      </c>
      <c r="B432" s="1429" t="s">
        <v>521</v>
      </c>
      <c r="C432" s="1458" t="s">
        <v>5259</v>
      </c>
      <c r="D432" s="1414" t="s">
        <v>5260</v>
      </c>
      <c r="E432" s="1419" t="s">
        <v>2442</v>
      </c>
      <c r="F432" s="1443" t="s">
        <v>5229</v>
      </c>
      <c r="G432" s="1459" t="s">
        <v>1735</v>
      </c>
      <c r="H432" s="1418" t="s">
        <v>4763</v>
      </c>
    </row>
    <row r="433" spans="1:8" ht="14.25" customHeight="1" x14ac:dyDescent="0.2">
      <c r="A433" s="906">
        <v>430</v>
      </c>
      <c r="B433" s="1429" t="s">
        <v>523</v>
      </c>
      <c r="C433" s="1458" t="s">
        <v>5256</v>
      </c>
      <c r="D433" s="1414" t="s">
        <v>5257</v>
      </c>
      <c r="E433" s="1419" t="s">
        <v>2442</v>
      </c>
      <c r="F433" s="1443" t="s">
        <v>5229</v>
      </c>
      <c r="G433" s="1459" t="s">
        <v>1735</v>
      </c>
      <c r="H433" s="1418" t="s">
        <v>4763</v>
      </c>
    </row>
    <row r="434" spans="1:8" ht="14.25" customHeight="1" x14ac:dyDescent="0.2">
      <c r="A434" s="906">
        <v>431</v>
      </c>
      <c r="B434" s="1429" t="s">
        <v>527</v>
      </c>
      <c r="C434" s="1458" t="s">
        <v>5253</v>
      </c>
      <c r="D434" s="1414" t="s">
        <v>5254</v>
      </c>
      <c r="E434" s="1419" t="s">
        <v>2442</v>
      </c>
      <c r="F434" s="1443" t="s">
        <v>5229</v>
      </c>
      <c r="G434" s="1459" t="s">
        <v>1735</v>
      </c>
      <c r="H434" s="1418" t="s">
        <v>4763</v>
      </c>
    </row>
    <row r="435" spans="1:8" ht="14.25" customHeight="1" x14ac:dyDescent="0.2">
      <c r="A435" s="906">
        <v>432</v>
      </c>
      <c r="B435" s="1429" t="s">
        <v>533</v>
      </c>
      <c r="C435" s="907" t="s">
        <v>5250</v>
      </c>
      <c r="D435" s="1652" t="s">
        <v>5251</v>
      </c>
      <c r="E435" s="1651" t="s">
        <v>2442</v>
      </c>
      <c r="F435" s="1443" t="s">
        <v>5229</v>
      </c>
      <c r="G435" s="1459" t="s">
        <v>1735</v>
      </c>
      <c r="H435" s="1418" t="s">
        <v>4763</v>
      </c>
    </row>
    <row r="436" spans="1:8" ht="14.25" customHeight="1" x14ac:dyDescent="0.2">
      <c r="A436" s="906">
        <v>433</v>
      </c>
      <c r="B436" s="1429" t="s">
        <v>538</v>
      </c>
      <c r="C436" s="1458" t="s">
        <v>5247</v>
      </c>
      <c r="D436" s="1414" t="s">
        <v>5248</v>
      </c>
      <c r="E436" s="1419" t="s">
        <v>2442</v>
      </c>
      <c r="F436" s="1443" t="s">
        <v>5229</v>
      </c>
      <c r="G436" s="1459" t="s">
        <v>1735</v>
      </c>
      <c r="H436" s="1418" t="s">
        <v>4763</v>
      </c>
    </row>
    <row r="437" spans="1:8" ht="14.25" customHeight="1" x14ac:dyDescent="0.2">
      <c r="A437" s="906">
        <v>434</v>
      </c>
      <c r="B437" s="1429" t="s">
        <v>542</v>
      </c>
      <c r="C437" s="1458" t="s">
        <v>5244</v>
      </c>
      <c r="D437" s="1414" t="s">
        <v>5245</v>
      </c>
      <c r="E437" s="1419" t="s">
        <v>2442</v>
      </c>
      <c r="F437" s="1443" t="s">
        <v>5229</v>
      </c>
      <c r="G437" s="1459" t="s">
        <v>1735</v>
      </c>
      <c r="H437" s="1418" t="s">
        <v>4763</v>
      </c>
    </row>
    <row r="438" spans="1:8" ht="14.25" customHeight="1" x14ac:dyDescent="0.2">
      <c r="A438" s="906">
        <v>435</v>
      </c>
      <c r="B438" s="1429" t="s">
        <v>544</v>
      </c>
      <c r="C438" s="1458" t="s">
        <v>5241</v>
      </c>
      <c r="D438" s="1414" t="s">
        <v>5242</v>
      </c>
      <c r="E438" s="1419" t="s">
        <v>2442</v>
      </c>
      <c r="F438" s="1443" t="s">
        <v>5229</v>
      </c>
      <c r="G438" s="1459" t="s">
        <v>1735</v>
      </c>
      <c r="H438" s="1418" t="s">
        <v>4763</v>
      </c>
    </row>
    <row r="439" spans="1:8" ht="14.25" customHeight="1" x14ac:dyDescent="0.2">
      <c r="A439" s="906">
        <v>436</v>
      </c>
      <c r="B439" s="1429" t="s">
        <v>547</v>
      </c>
      <c r="C439" s="1450" t="s">
        <v>5238</v>
      </c>
      <c r="D439" s="1414" t="s">
        <v>5239</v>
      </c>
      <c r="E439" s="1419" t="s">
        <v>2442</v>
      </c>
      <c r="F439" s="1443" t="s">
        <v>5229</v>
      </c>
      <c r="G439" s="1459" t="s">
        <v>1735</v>
      </c>
      <c r="H439" s="1418" t="s">
        <v>4763</v>
      </c>
    </row>
    <row r="440" spans="1:8" ht="14.25" customHeight="1" x14ac:dyDescent="0.2">
      <c r="A440" s="906">
        <v>437</v>
      </c>
      <c r="B440" s="1429" t="s">
        <v>552</v>
      </c>
      <c r="C440" s="1450" t="s">
        <v>5234</v>
      </c>
      <c r="D440" s="1414" t="s">
        <v>5235</v>
      </c>
      <c r="E440" s="1419" t="s">
        <v>2442</v>
      </c>
      <c r="F440" s="1443" t="s">
        <v>5229</v>
      </c>
      <c r="G440" s="1459" t="s">
        <v>1735</v>
      </c>
      <c r="H440" s="1418" t="s">
        <v>4763</v>
      </c>
    </row>
    <row r="441" spans="1:8" ht="14.25" customHeight="1" x14ac:dyDescent="0.2">
      <c r="A441" s="906">
        <v>438</v>
      </c>
      <c r="B441" s="1429" t="s">
        <v>555</v>
      </c>
      <c r="C441" s="1450" t="s">
        <v>5230</v>
      </c>
      <c r="D441" s="1414" t="s">
        <v>5231</v>
      </c>
      <c r="E441" s="1419" t="s">
        <v>2442</v>
      </c>
      <c r="F441" s="1443" t="s">
        <v>5229</v>
      </c>
      <c r="G441" s="1459" t="s">
        <v>1735</v>
      </c>
      <c r="H441" s="1418" t="s">
        <v>4763</v>
      </c>
    </row>
    <row r="442" spans="1:8" ht="14.25" customHeight="1" x14ac:dyDescent="0.2">
      <c r="A442" s="906">
        <v>439</v>
      </c>
      <c r="B442" s="1429" t="s">
        <v>560</v>
      </c>
      <c r="C442" s="1466" t="s">
        <v>5227</v>
      </c>
      <c r="D442" s="1429" t="s">
        <v>5228</v>
      </c>
      <c r="E442" s="1418" t="s">
        <v>2442</v>
      </c>
      <c r="F442" s="1443" t="s">
        <v>5229</v>
      </c>
      <c r="G442" s="1459" t="s">
        <v>1735</v>
      </c>
      <c r="H442" s="1418" t="s">
        <v>4763</v>
      </c>
    </row>
    <row r="443" spans="1:8" ht="14.25" customHeight="1" x14ac:dyDescent="0.2">
      <c r="A443" s="906">
        <v>440</v>
      </c>
      <c r="B443" s="1429" t="s">
        <v>564</v>
      </c>
      <c r="C443" s="1458" t="s">
        <v>5090</v>
      </c>
      <c r="D443" s="1429" t="s">
        <v>5091</v>
      </c>
      <c r="E443" s="1418" t="s">
        <v>2442</v>
      </c>
      <c r="F443" s="1443" t="s">
        <v>5229</v>
      </c>
      <c r="G443" s="1459" t="s">
        <v>1735</v>
      </c>
      <c r="H443" s="1418" t="s">
        <v>4763</v>
      </c>
    </row>
    <row r="444" spans="1:8" ht="14.25" customHeight="1" x14ac:dyDescent="0.2">
      <c r="A444" s="906">
        <v>441</v>
      </c>
      <c r="B444" s="1429" t="s">
        <v>570</v>
      </c>
      <c r="C444" s="1420" t="s">
        <v>1830</v>
      </c>
      <c r="D444" s="1414" t="s">
        <v>5332</v>
      </c>
      <c r="E444" s="1459" t="s">
        <v>2445</v>
      </c>
      <c r="F444" s="1443" t="s">
        <v>5229</v>
      </c>
      <c r="G444" s="1444" t="s">
        <v>1574</v>
      </c>
      <c r="H444" s="1418" t="s">
        <v>1063</v>
      </c>
    </row>
    <row r="445" spans="1:8" ht="14.25" customHeight="1" x14ac:dyDescent="0.2">
      <c r="A445" s="906">
        <v>442</v>
      </c>
      <c r="B445" s="1429" t="s">
        <v>576</v>
      </c>
      <c r="C445" s="1458" t="s">
        <v>5274</v>
      </c>
      <c r="D445" s="1414" t="s">
        <v>5275</v>
      </c>
      <c r="E445" s="1459" t="s">
        <v>2445</v>
      </c>
      <c r="F445" s="1443" t="s">
        <v>5229</v>
      </c>
      <c r="G445" s="1459" t="s">
        <v>1584</v>
      </c>
      <c r="H445" s="1418" t="s">
        <v>1063</v>
      </c>
    </row>
    <row r="446" spans="1:8" ht="14.25" customHeight="1" x14ac:dyDescent="0.2">
      <c r="A446" s="906">
        <v>443</v>
      </c>
      <c r="B446" s="1429" t="s">
        <v>578</v>
      </c>
      <c r="C446" s="1458" t="s">
        <v>5281</v>
      </c>
      <c r="D446" s="1414" t="s">
        <v>5283</v>
      </c>
      <c r="E446" s="1459" t="s">
        <v>2445</v>
      </c>
      <c r="F446" s="1443" t="s">
        <v>5229</v>
      </c>
      <c r="G446" s="1459" t="s">
        <v>1584</v>
      </c>
      <c r="H446" s="1418" t="s">
        <v>1063</v>
      </c>
    </row>
    <row r="447" spans="1:8" ht="14.25" customHeight="1" x14ac:dyDescent="0.2">
      <c r="A447" s="906">
        <v>444</v>
      </c>
      <c r="B447" s="1429" t="s">
        <v>580</v>
      </c>
      <c r="C447" s="1458" t="s">
        <v>5277</v>
      </c>
      <c r="D447" s="1414" t="s">
        <v>5278</v>
      </c>
      <c r="E447" s="1459" t="s">
        <v>2445</v>
      </c>
      <c r="F447" s="1443" t="s">
        <v>5229</v>
      </c>
      <c r="G447" s="1459" t="s">
        <v>1584</v>
      </c>
      <c r="H447" s="1418" t="s">
        <v>1063</v>
      </c>
    </row>
    <row r="448" spans="1:8" ht="14.25" customHeight="1" x14ac:dyDescent="0.2">
      <c r="A448" s="906">
        <v>445</v>
      </c>
      <c r="B448" s="1429" t="s">
        <v>584</v>
      </c>
      <c r="C448" s="1458" t="s">
        <v>5284</v>
      </c>
      <c r="D448" s="1414" t="s">
        <v>5285</v>
      </c>
      <c r="E448" s="1459" t="s">
        <v>2445</v>
      </c>
      <c r="F448" s="1443" t="s">
        <v>5229</v>
      </c>
      <c r="G448" s="1459" t="s">
        <v>1584</v>
      </c>
      <c r="H448" s="1418" t="s">
        <v>1063</v>
      </c>
    </row>
    <row r="449" spans="1:8" ht="14.25" customHeight="1" x14ac:dyDescent="0.2">
      <c r="A449" s="906">
        <v>446</v>
      </c>
      <c r="B449" s="1429" t="s">
        <v>587</v>
      </c>
      <c r="C449" s="1458" t="s">
        <v>5288</v>
      </c>
      <c r="D449" s="1414" t="s">
        <v>5289</v>
      </c>
      <c r="E449" s="1459" t="s">
        <v>2445</v>
      </c>
      <c r="F449" s="1443" t="s">
        <v>5229</v>
      </c>
      <c r="G449" s="1459" t="s">
        <v>1584</v>
      </c>
      <c r="H449" s="1418" t="s">
        <v>1063</v>
      </c>
    </row>
    <row r="450" spans="1:8" ht="14.25" customHeight="1" x14ac:dyDescent="0.2">
      <c r="A450" s="906">
        <v>447</v>
      </c>
      <c r="B450" s="1429" t="s">
        <v>589</v>
      </c>
      <c r="C450" s="1458" t="s">
        <v>5291</v>
      </c>
      <c r="D450" s="1414" t="s">
        <v>5292</v>
      </c>
      <c r="E450" s="1459" t="s">
        <v>2445</v>
      </c>
      <c r="F450" s="1443" t="s">
        <v>5229</v>
      </c>
      <c r="G450" s="1459" t="s">
        <v>1584</v>
      </c>
      <c r="H450" s="1418" t="s">
        <v>1063</v>
      </c>
    </row>
    <row r="451" spans="1:8" ht="14.25" customHeight="1" x14ac:dyDescent="0.2">
      <c r="A451" s="906">
        <v>448</v>
      </c>
      <c r="B451" s="1429" t="s">
        <v>591</v>
      </c>
      <c r="C451" s="1458" t="s">
        <v>5294</v>
      </c>
      <c r="D451" s="1414" t="s">
        <v>5295</v>
      </c>
      <c r="E451" s="1459" t="s">
        <v>2445</v>
      </c>
      <c r="F451" s="1443" t="s">
        <v>5229</v>
      </c>
      <c r="G451" s="1459" t="s">
        <v>1584</v>
      </c>
      <c r="H451" s="1418" t="s">
        <v>1063</v>
      </c>
    </row>
    <row r="452" spans="1:8" ht="14.25" customHeight="1" x14ac:dyDescent="0.2">
      <c r="A452" s="906">
        <v>449</v>
      </c>
      <c r="B452" s="1429" t="s">
        <v>594</v>
      </c>
      <c r="C452" s="1458" t="s">
        <v>5297</v>
      </c>
      <c r="D452" s="1414" t="s">
        <v>5298</v>
      </c>
      <c r="E452" s="1459" t="s">
        <v>2445</v>
      </c>
      <c r="F452" s="1443" t="s">
        <v>5229</v>
      </c>
      <c r="G452" s="1459" t="s">
        <v>1584</v>
      </c>
      <c r="H452" s="1418" t="s">
        <v>1063</v>
      </c>
    </row>
    <row r="453" spans="1:8" ht="14.25" customHeight="1" x14ac:dyDescent="0.2">
      <c r="A453" s="906">
        <v>450</v>
      </c>
      <c r="B453" s="1429" t="s">
        <v>596</v>
      </c>
      <c r="C453" s="1458" t="s">
        <v>5300</v>
      </c>
      <c r="D453" s="1414" t="s">
        <v>5301</v>
      </c>
      <c r="E453" s="1459" t="s">
        <v>2445</v>
      </c>
      <c r="F453" s="1443" t="s">
        <v>5229</v>
      </c>
      <c r="G453" s="1459" t="s">
        <v>1584</v>
      </c>
      <c r="H453" s="1418" t="s">
        <v>1063</v>
      </c>
    </row>
    <row r="454" spans="1:8" ht="14.25" customHeight="1" x14ac:dyDescent="0.2">
      <c r="A454" s="906">
        <v>451</v>
      </c>
      <c r="B454" s="1429" t="s">
        <v>600</v>
      </c>
      <c r="C454" s="1458" t="s">
        <v>5303</v>
      </c>
      <c r="D454" s="1414" t="s">
        <v>5306</v>
      </c>
      <c r="E454" s="1459" t="s">
        <v>2445</v>
      </c>
      <c r="F454" s="1443" t="s">
        <v>5229</v>
      </c>
      <c r="G454" s="1459" t="s">
        <v>1584</v>
      </c>
      <c r="H454" s="1418" t="s">
        <v>1063</v>
      </c>
    </row>
    <row r="455" spans="1:8" ht="14.25" customHeight="1" x14ac:dyDescent="0.2">
      <c r="A455" s="906">
        <v>452</v>
      </c>
      <c r="B455" s="1429" t="s">
        <v>604</v>
      </c>
      <c r="C455" s="1458" t="s">
        <v>5307</v>
      </c>
      <c r="D455" s="1414" t="s">
        <v>5308</v>
      </c>
      <c r="E455" s="1459" t="s">
        <v>2445</v>
      </c>
      <c r="F455" s="1443" t="s">
        <v>5229</v>
      </c>
      <c r="G455" s="1459" t="s">
        <v>1584</v>
      </c>
      <c r="H455" s="1418" t="s">
        <v>1063</v>
      </c>
    </row>
    <row r="456" spans="1:8" ht="14.25" customHeight="1" x14ac:dyDescent="0.2">
      <c r="A456" s="906">
        <v>453</v>
      </c>
      <c r="B456" s="1429" t="s">
        <v>609</v>
      </c>
      <c r="C456" s="1458" t="s">
        <v>5310</v>
      </c>
      <c r="D456" s="1414" t="s">
        <v>5312</v>
      </c>
      <c r="E456" s="1459" t="s">
        <v>2445</v>
      </c>
      <c r="F456" s="1443" t="s">
        <v>5229</v>
      </c>
      <c r="G456" s="1459" t="s">
        <v>1584</v>
      </c>
      <c r="H456" s="1418" t="s">
        <v>1063</v>
      </c>
    </row>
    <row r="457" spans="1:8" ht="14.25" customHeight="1" x14ac:dyDescent="0.2">
      <c r="A457" s="906">
        <v>454</v>
      </c>
      <c r="B457" s="1429" t="s">
        <v>611</v>
      </c>
      <c r="C457" s="1458" t="s">
        <v>5313</v>
      </c>
      <c r="D457" s="1414" t="s">
        <v>5314</v>
      </c>
      <c r="E457" s="1459" t="s">
        <v>2445</v>
      </c>
      <c r="F457" s="1443" t="s">
        <v>5229</v>
      </c>
      <c r="G457" s="1459" t="s">
        <v>1584</v>
      </c>
      <c r="H457" s="1418" t="s">
        <v>1063</v>
      </c>
    </row>
    <row r="458" spans="1:8" ht="14.25" customHeight="1" x14ac:dyDescent="0.2">
      <c r="A458" s="906">
        <v>455</v>
      </c>
      <c r="B458" s="1429" t="s">
        <v>618</v>
      </c>
      <c r="C458" s="1458" t="s">
        <v>5317</v>
      </c>
      <c r="D458" s="1414" t="s">
        <v>5319</v>
      </c>
      <c r="E458" s="1459" t="s">
        <v>2445</v>
      </c>
      <c r="F458" s="1443" t="s">
        <v>5229</v>
      </c>
      <c r="G458" s="1459" t="s">
        <v>1584</v>
      </c>
      <c r="H458" s="1418" t="s">
        <v>1063</v>
      </c>
    </row>
    <row r="459" spans="1:8" ht="14.25" customHeight="1" x14ac:dyDescent="0.2">
      <c r="A459" s="906">
        <v>456</v>
      </c>
      <c r="B459" s="1429" t="s">
        <v>622</v>
      </c>
      <c r="C459" s="1458" t="s">
        <v>5321</v>
      </c>
      <c r="D459" s="1414" t="s">
        <v>5322</v>
      </c>
      <c r="E459" s="1459" t="s">
        <v>2445</v>
      </c>
      <c r="F459" s="1443" t="s">
        <v>5229</v>
      </c>
      <c r="G459" s="1459" t="s">
        <v>1584</v>
      </c>
      <c r="H459" s="1418" t="s">
        <v>1063</v>
      </c>
    </row>
    <row r="460" spans="1:8" ht="14.25" customHeight="1" x14ac:dyDescent="0.2">
      <c r="A460" s="906">
        <v>457</v>
      </c>
      <c r="B460" s="1429" t="s">
        <v>623</v>
      </c>
      <c r="C460" s="1458" t="s">
        <v>5323</v>
      </c>
      <c r="D460" s="1414" t="s">
        <v>5327</v>
      </c>
      <c r="E460" s="1459" t="s">
        <v>2445</v>
      </c>
      <c r="F460" s="1443" t="s">
        <v>5229</v>
      </c>
      <c r="G460" s="1459" t="s">
        <v>1584</v>
      </c>
      <c r="H460" s="1418" t="s">
        <v>1063</v>
      </c>
    </row>
    <row r="461" spans="1:8" ht="14.25" customHeight="1" x14ac:dyDescent="0.2">
      <c r="A461" s="906">
        <v>458</v>
      </c>
      <c r="B461" s="1429" t="s">
        <v>626</v>
      </c>
      <c r="C461" s="1458" t="s">
        <v>5110</v>
      </c>
      <c r="D461" s="1426" t="s">
        <v>5111</v>
      </c>
      <c r="E461" s="1419" t="s">
        <v>2442</v>
      </c>
      <c r="F461" s="1443" t="s">
        <v>5229</v>
      </c>
      <c r="G461" s="1444" t="s">
        <v>5112</v>
      </c>
      <c r="H461" s="1418" t="s">
        <v>5113</v>
      </c>
    </row>
    <row r="462" spans="1:8" ht="14.25" customHeight="1" x14ac:dyDescent="0.2">
      <c r="A462" s="906">
        <v>459</v>
      </c>
      <c r="B462" s="1429" t="s">
        <v>631</v>
      </c>
      <c r="C462" s="1458" t="s">
        <v>5117</v>
      </c>
      <c r="D462" s="1426" t="s">
        <v>5118</v>
      </c>
      <c r="E462" s="1419" t="s">
        <v>2442</v>
      </c>
      <c r="F462" s="1443" t="s">
        <v>5229</v>
      </c>
      <c r="G462" s="1444" t="s">
        <v>5112</v>
      </c>
      <c r="H462" s="1418" t="s">
        <v>5113</v>
      </c>
    </row>
    <row r="463" spans="1:8" ht="14.25" customHeight="1" x14ac:dyDescent="0.2">
      <c r="A463" s="906">
        <v>460</v>
      </c>
      <c r="B463" s="1429" t="s">
        <v>634</v>
      </c>
      <c r="C463" s="1801" t="s">
        <v>5628</v>
      </c>
      <c r="D463" s="1708" t="s">
        <v>5629</v>
      </c>
      <c r="E463" s="1651" t="s">
        <v>2286</v>
      </c>
      <c r="F463" s="1443" t="s">
        <v>2284</v>
      </c>
      <c r="G463" s="1444" t="s">
        <v>1787</v>
      </c>
      <c r="H463" s="1656" t="s">
        <v>5630</v>
      </c>
    </row>
    <row r="464" spans="1:8" ht="14.25" customHeight="1" x14ac:dyDescent="0.2">
      <c r="A464" s="906">
        <v>461</v>
      </c>
      <c r="B464" s="1429" t="s">
        <v>638</v>
      </c>
      <c r="C464" s="1420" t="s">
        <v>1062</v>
      </c>
      <c r="D464" s="1413" t="s">
        <v>1765</v>
      </c>
      <c r="E464" s="1419" t="s">
        <v>2442</v>
      </c>
      <c r="F464" s="1443" t="s">
        <v>5611</v>
      </c>
      <c r="G464" s="1444" t="s">
        <v>1584</v>
      </c>
      <c r="H464" s="1418" t="s">
        <v>943</v>
      </c>
    </row>
    <row r="465" spans="1:8" ht="14.25" customHeight="1" x14ac:dyDescent="0.2">
      <c r="A465" s="906">
        <v>462</v>
      </c>
      <c r="B465" s="1429" t="s">
        <v>642</v>
      </c>
      <c r="C465" s="1420" t="s">
        <v>1066</v>
      </c>
      <c r="D465" s="1413" t="s">
        <v>1767</v>
      </c>
      <c r="E465" s="1419" t="s">
        <v>2442</v>
      </c>
      <c r="F465" s="1443" t="s">
        <v>5611</v>
      </c>
      <c r="G465" s="1444" t="s">
        <v>1584</v>
      </c>
      <c r="H465" s="1418" t="s">
        <v>943</v>
      </c>
    </row>
    <row r="466" spans="1:8" ht="14.25" customHeight="1" x14ac:dyDescent="0.2">
      <c r="A466" s="906">
        <v>463</v>
      </c>
      <c r="B466" s="1429" t="s">
        <v>646</v>
      </c>
      <c r="C466" s="1420" t="s">
        <v>1077</v>
      </c>
      <c r="D466" s="1413" t="s">
        <v>1768</v>
      </c>
      <c r="E466" s="1419" t="s">
        <v>2442</v>
      </c>
      <c r="F466" s="1443" t="s">
        <v>5611</v>
      </c>
      <c r="G466" s="1444" t="s">
        <v>1584</v>
      </c>
      <c r="H466" s="1418" t="s">
        <v>943</v>
      </c>
    </row>
    <row r="467" spans="1:8" ht="14.25" customHeight="1" x14ac:dyDescent="0.2">
      <c r="A467" s="906">
        <v>464</v>
      </c>
      <c r="B467" s="1429" t="s">
        <v>649</v>
      </c>
      <c r="C467" s="1420" t="s">
        <v>1081</v>
      </c>
      <c r="D467" s="1413" t="s">
        <v>1769</v>
      </c>
      <c r="E467" s="1419" t="s">
        <v>2442</v>
      </c>
      <c r="F467" s="1443" t="s">
        <v>5611</v>
      </c>
      <c r="G467" s="1444" t="s">
        <v>1584</v>
      </c>
      <c r="H467" s="1418" t="s">
        <v>943</v>
      </c>
    </row>
    <row r="468" spans="1:8" ht="14.25" customHeight="1" x14ac:dyDescent="0.2">
      <c r="A468" s="906">
        <v>465</v>
      </c>
      <c r="B468" s="1429" t="s">
        <v>652</v>
      </c>
      <c r="C468" s="1420" t="s">
        <v>5367</v>
      </c>
      <c r="D468" s="1413" t="s">
        <v>1770</v>
      </c>
      <c r="E468" s="1419" t="s">
        <v>2442</v>
      </c>
      <c r="F468" s="1443" t="s">
        <v>5611</v>
      </c>
      <c r="G468" s="1444" t="s">
        <v>1735</v>
      </c>
      <c r="H468" s="1418" t="s">
        <v>943</v>
      </c>
    </row>
    <row r="469" spans="1:8" ht="14.25" customHeight="1" x14ac:dyDescent="0.2">
      <c r="A469" s="906">
        <v>466</v>
      </c>
      <c r="B469" s="1429" t="s">
        <v>656</v>
      </c>
      <c r="C469" s="1420" t="s">
        <v>1091</v>
      </c>
      <c r="D469" s="1413" t="s">
        <v>4765</v>
      </c>
      <c r="E469" s="1419" t="s">
        <v>2442</v>
      </c>
      <c r="F469" s="1443" t="s">
        <v>5611</v>
      </c>
      <c r="G469" s="1444" t="s">
        <v>1584</v>
      </c>
      <c r="H469" s="1418" t="s">
        <v>943</v>
      </c>
    </row>
    <row r="470" spans="1:8" ht="14.25" customHeight="1" x14ac:dyDescent="0.2">
      <c r="A470" s="906">
        <v>467</v>
      </c>
      <c r="B470" s="1429" t="s">
        <v>658</v>
      </c>
      <c r="C470" s="1420" t="s">
        <v>1095</v>
      </c>
      <c r="D470" s="1413" t="s">
        <v>1771</v>
      </c>
      <c r="E470" s="1419" t="s">
        <v>2442</v>
      </c>
      <c r="F470" s="1443" t="s">
        <v>5611</v>
      </c>
      <c r="G470" s="1444" t="s">
        <v>1584</v>
      </c>
      <c r="H470" s="1418" t="s">
        <v>943</v>
      </c>
    </row>
    <row r="471" spans="1:8" ht="14.25" customHeight="1" x14ac:dyDescent="0.2">
      <c r="A471" s="906">
        <v>468</v>
      </c>
      <c r="B471" s="1429" t="s">
        <v>661</v>
      </c>
      <c r="C471" s="1420" t="s">
        <v>1102</v>
      </c>
      <c r="D471" s="1413" t="s">
        <v>1772</v>
      </c>
      <c r="E471" s="1419" t="s">
        <v>2442</v>
      </c>
      <c r="F471" s="1443" t="s">
        <v>5611</v>
      </c>
      <c r="G471" s="1444" t="s">
        <v>1584</v>
      </c>
      <c r="H471" s="1418" t="s">
        <v>943</v>
      </c>
    </row>
    <row r="472" spans="1:8" ht="14.25" customHeight="1" x14ac:dyDescent="0.2">
      <c r="A472" s="906">
        <v>469</v>
      </c>
      <c r="B472" s="1429" t="s">
        <v>665</v>
      </c>
      <c r="C472" s="1420" t="s">
        <v>4817</v>
      </c>
      <c r="D472" s="1413" t="s">
        <v>1773</v>
      </c>
      <c r="E472" s="1419" t="s">
        <v>2442</v>
      </c>
      <c r="F472" s="1443" t="s">
        <v>5611</v>
      </c>
      <c r="G472" s="1444" t="s">
        <v>1584</v>
      </c>
      <c r="H472" s="1418" t="s">
        <v>943</v>
      </c>
    </row>
    <row r="473" spans="1:8" ht="14.25" customHeight="1" x14ac:dyDescent="0.2">
      <c r="A473" s="906">
        <v>470</v>
      </c>
      <c r="B473" s="1429" t="s">
        <v>668</v>
      </c>
      <c r="C473" s="1420" t="s">
        <v>1111</v>
      </c>
      <c r="D473" s="1413" t="s">
        <v>1774</v>
      </c>
      <c r="E473" s="1419" t="s">
        <v>2442</v>
      </c>
      <c r="F473" s="1443" t="s">
        <v>5611</v>
      </c>
      <c r="G473" s="1444" t="s">
        <v>1584</v>
      </c>
      <c r="H473" s="1418" t="s">
        <v>943</v>
      </c>
    </row>
    <row r="474" spans="1:8" ht="14.25" customHeight="1" x14ac:dyDescent="0.2">
      <c r="A474" s="906">
        <v>471</v>
      </c>
      <c r="B474" s="1429" t="s">
        <v>671</v>
      </c>
      <c r="C474" s="1420" t="s">
        <v>1115</v>
      </c>
      <c r="D474" s="1413" t="s">
        <v>1775</v>
      </c>
      <c r="E474" s="1419" t="s">
        <v>2442</v>
      </c>
      <c r="F474" s="1443" t="s">
        <v>5611</v>
      </c>
      <c r="G474" s="1444" t="s">
        <v>1584</v>
      </c>
      <c r="H474" s="1418" t="s">
        <v>943</v>
      </c>
    </row>
    <row r="475" spans="1:8" ht="14.25" customHeight="1" x14ac:dyDescent="0.2">
      <c r="A475" s="906">
        <v>472</v>
      </c>
      <c r="B475" s="1429" t="s">
        <v>674</v>
      </c>
      <c r="C475" s="1420" t="s">
        <v>4818</v>
      </c>
      <c r="D475" s="1413" t="s">
        <v>1776</v>
      </c>
      <c r="E475" s="1419" t="s">
        <v>2442</v>
      </c>
      <c r="F475" s="1443" t="s">
        <v>5611</v>
      </c>
      <c r="G475" s="1444" t="s">
        <v>1584</v>
      </c>
      <c r="H475" s="1418" t="s">
        <v>943</v>
      </c>
    </row>
    <row r="476" spans="1:8" ht="14.25" customHeight="1" x14ac:dyDescent="0.2">
      <c r="A476" s="906">
        <v>473</v>
      </c>
      <c r="B476" s="1429" t="s">
        <v>677</v>
      </c>
      <c r="C476" s="810" t="s">
        <v>5522</v>
      </c>
      <c r="D476" s="1653" t="s">
        <v>5526</v>
      </c>
      <c r="E476" s="1419" t="s">
        <v>2286</v>
      </c>
      <c r="F476" s="1443" t="s">
        <v>5611</v>
      </c>
      <c r="G476" s="1444" t="s">
        <v>1584</v>
      </c>
      <c r="H476" s="1418" t="s">
        <v>943</v>
      </c>
    </row>
    <row r="477" spans="1:8" ht="14.25" customHeight="1" x14ac:dyDescent="0.2">
      <c r="A477" s="906">
        <v>474</v>
      </c>
      <c r="B477" s="1429" t="s">
        <v>681</v>
      </c>
      <c r="C477" s="861" t="s">
        <v>5519</v>
      </c>
      <c r="D477" s="1653" t="s">
        <v>5527</v>
      </c>
      <c r="E477" s="1419" t="s">
        <v>2286</v>
      </c>
      <c r="F477" s="1665" t="s">
        <v>5145</v>
      </c>
      <c r="G477" s="1444" t="s">
        <v>1584</v>
      </c>
      <c r="H477" s="1418" t="s">
        <v>943</v>
      </c>
    </row>
    <row r="478" spans="1:8" ht="14.25" customHeight="1" x14ac:dyDescent="0.2">
      <c r="A478" s="906">
        <v>475</v>
      </c>
      <c r="B478" s="1429" t="s">
        <v>685</v>
      </c>
      <c r="C478" s="861" t="s">
        <v>5566</v>
      </c>
      <c r="D478" s="1653" t="s">
        <v>5565</v>
      </c>
      <c r="E478" s="1419" t="s">
        <v>2442</v>
      </c>
      <c r="F478" s="1665" t="s">
        <v>5071</v>
      </c>
      <c r="G478" s="1444" t="s">
        <v>1584</v>
      </c>
      <c r="H478" s="1418" t="s">
        <v>943</v>
      </c>
    </row>
    <row r="479" spans="1:8" ht="14.25" customHeight="1" x14ac:dyDescent="0.2">
      <c r="A479" s="906">
        <v>476</v>
      </c>
      <c r="B479" s="1429" t="s">
        <v>690</v>
      </c>
      <c r="C479" s="861" t="s">
        <v>5577</v>
      </c>
      <c r="D479" s="1653" t="s">
        <v>5578</v>
      </c>
      <c r="E479" s="1419" t="s">
        <v>2442</v>
      </c>
      <c r="F479" s="1665" t="s">
        <v>4510</v>
      </c>
      <c r="G479" s="1444" t="s">
        <v>1584</v>
      </c>
      <c r="H479" s="1418" t="s">
        <v>943</v>
      </c>
    </row>
    <row r="480" spans="1:8" ht="14.25" customHeight="1" x14ac:dyDescent="0.2">
      <c r="A480" s="906">
        <v>477</v>
      </c>
      <c r="B480" s="1429" t="s">
        <v>694</v>
      </c>
      <c r="C480" s="861" t="s">
        <v>5573</v>
      </c>
      <c r="D480" s="1653" t="s">
        <v>5574</v>
      </c>
      <c r="E480" s="1651" t="s">
        <v>2450</v>
      </c>
      <c r="F480" s="1665" t="s">
        <v>5145</v>
      </c>
      <c r="G480" s="1758" t="s">
        <v>1574</v>
      </c>
      <c r="H480" s="1656" t="s">
        <v>2283</v>
      </c>
    </row>
    <row r="481" spans="1:8" ht="14.25" customHeight="1" x14ac:dyDescent="0.2">
      <c r="A481" s="906">
        <v>478</v>
      </c>
      <c r="B481" s="1429" t="s">
        <v>696</v>
      </c>
      <c r="C481" s="1420" t="s">
        <v>1127</v>
      </c>
      <c r="D481" s="1413" t="s">
        <v>1777</v>
      </c>
      <c r="E481" s="1467" t="s">
        <v>4709</v>
      </c>
      <c r="F481" s="1443" t="s">
        <v>4510</v>
      </c>
      <c r="G481" s="1444" t="s">
        <v>1584</v>
      </c>
      <c r="H481" s="1418" t="s">
        <v>1063</v>
      </c>
    </row>
    <row r="482" spans="1:8" ht="14.25" customHeight="1" x14ac:dyDescent="0.2">
      <c r="A482" s="906">
        <v>479</v>
      </c>
      <c r="B482" s="1429" t="s">
        <v>699</v>
      </c>
      <c r="C482" s="1420" t="s">
        <v>1130</v>
      </c>
      <c r="D482" s="1413" t="s">
        <v>1778</v>
      </c>
      <c r="E482" s="1467" t="s">
        <v>4709</v>
      </c>
      <c r="F482" s="1443" t="s">
        <v>4510</v>
      </c>
      <c r="G482" s="1444" t="s">
        <v>1584</v>
      </c>
      <c r="H482" s="1418" t="s">
        <v>1063</v>
      </c>
    </row>
    <row r="483" spans="1:8" ht="14.25" customHeight="1" x14ac:dyDescent="0.2">
      <c r="A483" s="906">
        <v>480</v>
      </c>
      <c r="B483" s="1429" t="s">
        <v>701</v>
      </c>
      <c r="C483" s="1420" t="s">
        <v>1134</v>
      </c>
      <c r="D483" s="1413" t="s">
        <v>1779</v>
      </c>
      <c r="E483" s="1467" t="s">
        <v>4709</v>
      </c>
      <c r="F483" s="1443" t="s">
        <v>4510</v>
      </c>
      <c r="G483" s="1444" t="s">
        <v>1584</v>
      </c>
      <c r="H483" s="1418" t="s">
        <v>1063</v>
      </c>
    </row>
    <row r="484" spans="1:8" ht="14.25" customHeight="1" x14ac:dyDescent="0.2">
      <c r="A484" s="906">
        <v>481</v>
      </c>
      <c r="B484" s="1429" t="s">
        <v>702</v>
      </c>
      <c r="C484" s="1420" t="s">
        <v>1138</v>
      </c>
      <c r="D484" s="1413" t="s">
        <v>1780</v>
      </c>
      <c r="E484" s="1467" t="s">
        <v>4709</v>
      </c>
      <c r="F484" s="1443" t="s">
        <v>4510</v>
      </c>
      <c r="G484" s="1444" t="s">
        <v>1584</v>
      </c>
      <c r="H484" s="1418" t="s">
        <v>1063</v>
      </c>
    </row>
    <row r="485" spans="1:8" ht="14.25" customHeight="1" x14ac:dyDescent="0.2">
      <c r="A485" s="906">
        <v>482</v>
      </c>
      <c r="B485" s="1429" t="s">
        <v>704</v>
      </c>
      <c r="C485" s="1420" t="s">
        <v>4819</v>
      </c>
      <c r="D485" s="1413" t="s">
        <v>1781</v>
      </c>
      <c r="E485" s="1467" t="s">
        <v>4709</v>
      </c>
      <c r="F485" s="1443" t="s">
        <v>4510</v>
      </c>
      <c r="G485" s="1444" t="s">
        <v>1584</v>
      </c>
      <c r="H485" s="1418" t="s">
        <v>1063</v>
      </c>
    </row>
    <row r="486" spans="1:8" ht="14.25" customHeight="1" x14ac:dyDescent="0.2">
      <c r="A486" s="906">
        <v>483</v>
      </c>
      <c r="B486" s="1429" t="s">
        <v>705</v>
      </c>
      <c r="C486" s="1420" t="s">
        <v>1144</v>
      </c>
      <c r="D486" s="1413" t="s">
        <v>1783</v>
      </c>
      <c r="E486" s="1467" t="s">
        <v>4709</v>
      </c>
      <c r="F486" s="1443" t="s">
        <v>4510</v>
      </c>
      <c r="G486" s="1444" t="s">
        <v>1584</v>
      </c>
      <c r="H486" s="1418" t="s">
        <v>1063</v>
      </c>
    </row>
    <row r="487" spans="1:8" ht="14.25" customHeight="1" x14ac:dyDescent="0.2">
      <c r="A487" s="906">
        <v>484</v>
      </c>
      <c r="B487" s="1429" t="s">
        <v>707</v>
      </c>
      <c r="C487" s="1420" t="s">
        <v>1148</v>
      </c>
      <c r="D487" s="1413" t="s">
        <v>4766</v>
      </c>
      <c r="E487" s="1467" t="s">
        <v>4709</v>
      </c>
      <c r="F487" s="1443" t="s">
        <v>4510</v>
      </c>
      <c r="G487" s="1444" t="s">
        <v>1584</v>
      </c>
      <c r="H487" s="1418" t="s">
        <v>1063</v>
      </c>
    </row>
    <row r="488" spans="1:8" ht="14.25" customHeight="1" x14ac:dyDescent="0.2">
      <c r="A488" s="906">
        <v>485</v>
      </c>
      <c r="B488" s="1429" t="s">
        <v>709</v>
      </c>
      <c r="C488" s="1420" t="s">
        <v>1152</v>
      </c>
      <c r="D488" s="1413" t="s">
        <v>1784</v>
      </c>
      <c r="E488" s="1467" t="s">
        <v>4709</v>
      </c>
      <c r="F488" s="1443" t="s">
        <v>4510</v>
      </c>
      <c r="G488" s="1444" t="s">
        <v>1584</v>
      </c>
      <c r="H488" s="1418" t="s">
        <v>1063</v>
      </c>
    </row>
    <row r="489" spans="1:8" ht="14.25" customHeight="1" x14ac:dyDescent="0.2">
      <c r="A489" s="906">
        <v>486</v>
      </c>
      <c r="B489" s="1429" t="s">
        <v>711</v>
      </c>
      <c r="C489" s="861" t="s">
        <v>5649</v>
      </c>
      <c r="D489" s="1653" t="s">
        <v>5650</v>
      </c>
      <c r="E489" s="1467" t="s">
        <v>4709</v>
      </c>
      <c r="F489" s="1443" t="s">
        <v>4510</v>
      </c>
      <c r="G489" s="1444" t="s">
        <v>1584</v>
      </c>
      <c r="H489" s="1418" t="s">
        <v>1063</v>
      </c>
    </row>
    <row r="490" spans="1:8" ht="14.25" customHeight="1" x14ac:dyDescent="0.2">
      <c r="A490" s="906">
        <v>487</v>
      </c>
      <c r="B490" s="1429" t="s">
        <v>715</v>
      </c>
      <c r="C490" s="861" t="s">
        <v>5635</v>
      </c>
      <c r="D490" s="1653" t="s">
        <v>5637</v>
      </c>
      <c r="E490" s="1419" t="s">
        <v>2442</v>
      </c>
      <c r="F490" s="1443" t="s">
        <v>4510</v>
      </c>
      <c r="G490" s="1444" t="s">
        <v>1584</v>
      </c>
      <c r="H490" s="1418" t="s">
        <v>943</v>
      </c>
    </row>
    <row r="491" spans="1:8" ht="14.25" customHeight="1" x14ac:dyDescent="0.2">
      <c r="A491" s="906">
        <v>488</v>
      </c>
      <c r="B491" s="1429" t="s">
        <v>717</v>
      </c>
      <c r="C491" s="1420" t="s">
        <v>4820</v>
      </c>
      <c r="D491" s="1413" t="s">
        <v>1786</v>
      </c>
      <c r="E491" s="1467" t="s">
        <v>2445</v>
      </c>
      <c r="F491" s="1443" t="s">
        <v>77</v>
      </c>
      <c r="G491" s="1444" t="s">
        <v>1787</v>
      </c>
      <c r="H491" s="1418" t="s">
        <v>4767</v>
      </c>
    </row>
    <row r="492" spans="1:8" ht="14.25" customHeight="1" x14ac:dyDescent="0.2">
      <c r="A492" s="906">
        <v>489</v>
      </c>
      <c r="B492" s="1429" t="s">
        <v>720</v>
      </c>
      <c r="C492" s="1418" t="s">
        <v>2829</v>
      </c>
      <c r="D492" s="1413" t="s">
        <v>2831</v>
      </c>
      <c r="E492" s="1467" t="s">
        <v>4709</v>
      </c>
      <c r="F492" s="1443" t="s">
        <v>5145</v>
      </c>
      <c r="G492" s="1444" t="s">
        <v>1787</v>
      </c>
      <c r="H492" s="1418" t="s">
        <v>4768</v>
      </c>
    </row>
    <row r="493" spans="1:8" ht="14.25" customHeight="1" x14ac:dyDescent="0.2">
      <c r="A493" s="906">
        <v>490</v>
      </c>
      <c r="B493" s="1429" t="s">
        <v>724</v>
      </c>
      <c r="C493" s="1654" t="s">
        <v>5563</v>
      </c>
      <c r="D493" s="1759" t="s">
        <v>5564</v>
      </c>
      <c r="E493" s="1651" t="s">
        <v>2442</v>
      </c>
      <c r="F493" s="1429" t="s">
        <v>2278</v>
      </c>
      <c r="G493" s="863" t="s">
        <v>1787</v>
      </c>
      <c r="H493" s="1656" t="s">
        <v>5608</v>
      </c>
    </row>
    <row r="494" spans="1:8" ht="14.25" customHeight="1" x14ac:dyDescent="0.2">
      <c r="A494" s="906">
        <v>491</v>
      </c>
      <c r="B494" s="1429" t="s">
        <v>728</v>
      </c>
      <c r="C494" s="1654" t="s">
        <v>5572</v>
      </c>
      <c r="D494" s="1759" t="s">
        <v>5571</v>
      </c>
      <c r="E494" s="1651" t="s">
        <v>2442</v>
      </c>
      <c r="F494" s="1429" t="s">
        <v>2278</v>
      </c>
      <c r="G494" s="863" t="s">
        <v>1787</v>
      </c>
      <c r="H494" s="1656" t="s">
        <v>5608</v>
      </c>
    </row>
    <row r="495" spans="1:8" ht="14.25" customHeight="1" x14ac:dyDescent="0.2">
      <c r="A495" s="906">
        <v>492</v>
      </c>
      <c r="B495" s="1429" t="s">
        <v>733</v>
      </c>
      <c r="C495" s="1420" t="s">
        <v>752</v>
      </c>
      <c r="D495" s="1413" t="s">
        <v>4769</v>
      </c>
      <c r="E495" s="1467" t="s">
        <v>2286</v>
      </c>
      <c r="F495" s="1443" t="s">
        <v>183</v>
      </c>
      <c r="G495" s="1444" t="s">
        <v>1277</v>
      </c>
      <c r="H495" s="1418" t="s">
        <v>549</v>
      </c>
    </row>
    <row r="496" spans="1:8" ht="14.25" customHeight="1" x14ac:dyDescent="0.2">
      <c r="A496" s="906">
        <v>493</v>
      </c>
      <c r="B496" s="1429" t="s">
        <v>737</v>
      </c>
      <c r="C496" s="1420" t="s">
        <v>846</v>
      </c>
      <c r="D496" s="1413" t="s">
        <v>1790</v>
      </c>
      <c r="E496" s="1467" t="s">
        <v>2286</v>
      </c>
      <c r="F496" s="1443" t="s">
        <v>161</v>
      </c>
      <c r="G496" s="1444" t="s">
        <v>1277</v>
      </c>
      <c r="H496" s="1418" t="s">
        <v>549</v>
      </c>
    </row>
    <row r="497" spans="1:8" ht="14.25" customHeight="1" x14ac:dyDescent="0.2">
      <c r="A497" s="906">
        <v>494</v>
      </c>
      <c r="B497" s="1429" t="s">
        <v>738</v>
      </c>
      <c r="C497" s="1420" t="s">
        <v>1059</v>
      </c>
      <c r="D497" s="1413" t="s">
        <v>1793</v>
      </c>
      <c r="E497" s="1467" t="s">
        <v>2445</v>
      </c>
      <c r="F497" s="1443" t="s">
        <v>89</v>
      </c>
      <c r="G497" s="1444" t="s">
        <v>1343</v>
      </c>
      <c r="H497" s="1418" t="s">
        <v>549</v>
      </c>
    </row>
    <row r="498" spans="1:8" ht="14.25" customHeight="1" x14ac:dyDescent="0.2">
      <c r="A498" s="906">
        <v>495</v>
      </c>
      <c r="B498" s="1429">
        <v>1</v>
      </c>
      <c r="C498" s="1420" t="s">
        <v>1534</v>
      </c>
      <c r="D498" s="1413" t="s">
        <v>2669</v>
      </c>
      <c r="E498" s="1446" t="s">
        <v>2548</v>
      </c>
      <c r="F498" s="1429" t="s">
        <v>1258</v>
      </c>
      <c r="G498" s="1444" t="s">
        <v>2351</v>
      </c>
      <c r="H498" s="1418" t="s">
        <v>1074</v>
      </c>
    </row>
    <row r="499" spans="1:8" ht="14.25" customHeight="1" x14ac:dyDescent="0.2">
      <c r="A499" s="906">
        <v>496</v>
      </c>
      <c r="B499" s="1429">
        <v>2</v>
      </c>
      <c r="C499" s="1420" t="s">
        <v>1794</v>
      </c>
      <c r="D499" s="1413" t="s">
        <v>5431</v>
      </c>
      <c r="E499" s="1446" t="s">
        <v>2547</v>
      </c>
      <c r="F499" s="1429" t="s">
        <v>4718</v>
      </c>
      <c r="G499" s="1422" t="s">
        <v>1584</v>
      </c>
      <c r="H499" s="1418" t="s">
        <v>1766</v>
      </c>
    </row>
    <row r="500" spans="1:8" ht="14.25" customHeight="1" x14ac:dyDescent="0.2">
      <c r="A500" s="906">
        <v>497</v>
      </c>
      <c r="B500" s="1429">
        <v>3</v>
      </c>
      <c r="C500" s="1420" t="s">
        <v>1795</v>
      </c>
      <c r="D500" s="1413" t="s">
        <v>5432</v>
      </c>
      <c r="E500" s="1446" t="s">
        <v>2547</v>
      </c>
      <c r="F500" s="1429" t="s">
        <v>4718</v>
      </c>
      <c r="G500" s="1422" t="s">
        <v>1584</v>
      </c>
      <c r="H500" s="1418" t="s">
        <v>1766</v>
      </c>
    </row>
    <row r="501" spans="1:8" ht="14.25" customHeight="1" x14ac:dyDescent="0.2">
      <c r="A501" s="906">
        <v>498</v>
      </c>
      <c r="B501" s="1429">
        <v>4</v>
      </c>
      <c r="C501" s="1420" t="s">
        <v>1796</v>
      </c>
      <c r="D501" s="1413" t="s">
        <v>5433</v>
      </c>
      <c r="E501" s="1446" t="s">
        <v>2547</v>
      </c>
      <c r="F501" s="1429" t="s">
        <v>4718</v>
      </c>
      <c r="G501" s="1422" t="s">
        <v>1584</v>
      </c>
      <c r="H501" s="1418" t="s">
        <v>1766</v>
      </c>
    </row>
    <row r="502" spans="1:8" ht="14.25" customHeight="1" x14ac:dyDescent="0.2">
      <c r="A502" s="906">
        <v>499</v>
      </c>
      <c r="B502" s="1429">
        <v>5</v>
      </c>
      <c r="C502" s="1420" t="s">
        <v>1797</v>
      </c>
      <c r="D502" s="1413" t="s">
        <v>5434</v>
      </c>
      <c r="E502" s="1446" t="s">
        <v>2547</v>
      </c>
      <c r="F502" s="1429" t="s">
        <v>4718</v>
      </c>
      <c r="G502" s="1422" t="s">
        <v>1584</v>
      </c>
      <c r="H502" s="1418" t="s">
        <v>1766</v>
      </c>
    </row>
    <row r="503" spans="1:8" ht="14.25" customHeight="1" x14ac:dyDescent="0.2">
      <c r="A503" s="906">
        <v>500</v>
      </c>
      <c r="B503" s="1429">
        <v>6</v>
      </c>
      <c r="C503" s="1420" t="s">
        <v>1798</v>
      </c>
      <c r="D503" s="1413" t="s">
        <v>5435</v>
      </c>
      <c r="E503" s="1446" t="s">
        <v>2547</v>
      </c>
      <c r="F503" s="1429" t="s">
        <v>4718</v>
      </c>
      <c r="G503" s="1422" t="s">
        <v>1584</v>
      </c>
      <c r="H503" s="1418" t="s">
        <v>1766</v>
      </c>
    </row>
    <row r="504" spans="1:8" ht="14.25" customHeight="1" x14ac:dyDescent="0.2">
      <c r="A504" s="906">
        <v>501</v>
      </c>
      <c r="B504" s="1429">
        <v>7</v>
      </c>
      <c r="C504" s="1420" t="s">
        <v>4982</v>
      </c>
      <c r="D504" s="1447" t="s">
        <v>5349</v>
      </c>
      <c r="E504" s="1446" t="s">
        <v>2548</v>
      </c>
      <c r="F504" s="1469" t="s">
        <v>5340</v>
      </c>
      <c r="G504" s="1422" t="s">
        <v>1584</v>
      </c>
      <c r="H504" s="1418" t="s">
        <v>1766</v>
      </c>
    </row>
    <row r="505" spans="1:8" ht="14.25" customHeight="1" x14ac:dyDescent="0.2">
      <c r="A505" s="906">
        <v>502</v>
      </c>
      <c r="B505" s="1429">
        <v>8</v>
      </c>
      <c r="C505" s="1420" t="s">
        <v>5381</v>
      </c>
      <c r="D505" s="1413" t="s">
        <v>2589</v>
      </c>
      <c r="E505" s="1446" t="s">
        <v>2548</v>
      </c>
      <c r="F505" s="1411" t="s">
        <v>1308</v>
      </c>
      <c r="G505" s="1422" t="s">
        <v>1574</v>
      </c>
      <c r="H505" s="1418" t="s">
        <v>1766</v>
      </c>
    </row>
    <row r="506" spans="1:8" ht="14.25" customHeight="1" x14ac:dyDescent="0.2">
      <c r="A506" s="906">
        <v>503</v>
      </c>
      <c r="B506" s="1429">
        <v>9</v>
      </c>
      <c r="C506" s="1450" t="s">
        <v>2566</v>
      </c>
      <c r="D506" s="1413" t="s">
        <v>2626</v>
      </c>
      <c r="E506" s="1446" t="s">
        <v>2548</v>
      </c>
      <c r="F506" s="1411" t="s">
        <v>4770</v>
      </c>
      <c r="G506" s="1422" t="s">
        <v>1574</v>
      </c>
      <c r="H506" s="1418" t="s">
        <v>1766</v>
      </c>
    </row>
    <row r="507" spans="1:8" ht="14.25" customHeight="1" x14ac:dyDescent="0.2">
      <c r="A507" s="906">
        <v>504</v>
      </c>
      <c r="B507" s="1429">
        <v>10</v>
      </c>
      <c r="C507" s="1450" t="s">
        <v>2340</v>
      </c>
      <c r="D507" s="1413" t="s">
        <v>2627</v>
      </c>
      <c r="E507" s="1446" t="s">
        <v>2548</v>
      </c>
      <c r="F507" s="1411" t="s">
        <v>4770</v>
      </c>
      <c r="G507" s="1422" t="s">
        <v>1574</v>
      </c>
      <c r="H507" s="1418" t="s">
        <v>1766</v>
      </c>
    </row>
    <row r="508" spans="1:8" ht="14.25" customHeight="1" x14ac:dyDescent="0.2">
      <c r="A508" s="906">
        <v>505</v>
      </c>
      <c r="B508" s="1429">
        <v>11</v>
      </c>
      <c r="C508" s="1450" t="s">
        <v>2815</v>
      </c>
      <c r="D508" s="1413" t="s">
        <v>2635</v>
      </c>
      <c r="E508" s="1446" t="s">
        <v>2548</v>
      </c>
      <c r="F508" s="1411" t="s">
        <v>4771</v>
      </c>
      <c r="G508" s="1422" t="s">
        <v>1574</v>
      </c>
      <c r="H508" s="1418" t="s">
        <v>1766</v>
      </c>
    </row>
    <row r="509" spans="1:8" ht="14.25" customHeight="1" x14ac:dyDescent="0.2">
      <c r="A509" s="906">
        <v>506</v>
      </c>
      <c r="B509" s="1429">
        <v>12</v>
      </c>
      <c r="C509" s="1450" t="s">
        <v>2570</v>
      </c>
      <c r="D509" s="1413" t="s">
        <v>2624</v>
      </c>
      <c r="E509" s="1446" t="s">
        <v>2548</v>
      </c>
      <c r="F509" s="1411" t="s">
        <v>4721</v>
      </c>
      <c r="G509" s="1422" t="s">
        <v>1574</v>
      </c>
      <c r="H509" s="1418" t="s">
        <v>1766</v>
      </c>
    </row>
    <row r="510" spans="1:8" ht="14.25" customHeight="1" x14ac:dyDescent="0.2">
      <c r="A510" s="906">
        <v>507</v>
      </c>
      <c r="B510" s="1429">
        <v>13</v>
      </c>
      <c r="C510" s="1420" t="s">
        <v>2568</v>
      </c>
      <c r="D510" s="1413" t="s">
        <v>2592</v>
      </c>
      <c r="E510" s="1446" t="s">
        <v>2548</v>
      </c>
      <c r="F510" s="1411" t="s">
        <v>1308</v>
      </c>
      <c r="G510" s="1444" t="s">
        <v>1735</v>
      </c>
      <c r="H510" s="1418" t="s">
        <v>1766</v>
      </c>
    </row>
    <row r="511" spans="1:8" ht="14.25" customHeight="1" x14ac:dyDescent="0.2">
      <c r="A511" s="906">
        <v>508</v>
      </c>
      <c r="B511" s="1429">
        <v>14</v>
      </c>
      <c r="C511" s="1420" t="s">
        <v>5003</v>
      </c>
      <c r="D511" s="1413" t="s">
        <v>2594</v>
      </c>
      <c r="E511" s="1446" t="s">
        <v>2548</v>
      </c>
      <c r="F511" s="1411" t="s">
        <v>1308</v>
      </c>
      <c r="G511" s="1444" t="s">
        <v>1735</v>
      </c>
      <c r="H511" s="1418" t="s">
        <v>1766</v>
      </c>
    </row>
    <row r="512" spans="1:8" ht="14.25" customHeight="1" x14ac:dyDescent="0.2">
      <c r="A512" s="906">
        <v>509</v>
      </c>
      <c r="B512" s="1429">
        <v>15</v>
      </c>
      <c r="C512" s="1420" t="s">
        <v>4548</v>
      </c>
      <c r="D512" s="1413" t="s">
        <v>2603</v>
      </c>
      <c r="E512" s="1446" t="s">
        <v>2548</v>
      </c>
      <c r="F512" s="1429" t="s">
        <v>99</v>
      </c>
      <c r="G512" s="1444" t="s">
        <v>1735</v>
      </c>
      <c r="H512" s="1418" t="s">
        <v>1766</v>
      </c>
    </row>
    <row r="513" spans="1:8" ht="14.25" customHeight="1" x14ac:dyDescent="0.2">
      <c r="A513" s="906">
        <v>510</v>
      </c>
      <c r="B513" s="1429">
        <v>16</v>
      </c>
      <c r="C513" s="1420" t="s">
        <v>2816</v>
      </c>
      <c r="D513" s="1413" t="s">
        <v>5383</v>
      </c>
      <c r="E513" s="1446" t="s">
        <v>2548</v>
      </c>
      <c r="F513" s="1429" t="s">
        <v>99</v>
      </c>
      <c r="G513" s="1444" t="s">
        <v>1735</v>
      </c>
      <c r="H513" s="1418" t="s">
        <v>1766</v>
      </c>
    </row>
    <row r="514" spans="1:8" ht="14.25" customHeight="1" x14ac:dyDescent="0.2">
      <c r="A514" s="906">
        <v>511</v>
      </c>
      <c r="B514" s="1429">
        <v>17</v>
      </c>
      <c r="C514" s="1450" t="s">
        <v>2569</v>
      </c>
      <c r="D514" s="1413" t="s">
        <v>2629</v>
      </c>
      <c r="E514" s="1446" t="s">
        <v>2548</v>
      </c>
      <c r="F514" s="1411" t="s">
        <v>4770</v>
      </c>
      <c r="G514" s="1444" t="s">
        <v>1735</v>
      </c>
      <c r="H514" s="1418" t="s">
        <v>1766</v>
      </c>
    </row>
    <row r="515" spans="1:8" ht="14.25" customHeight="1" x14ac:dyDescent="0.2">
      <c r="A515" s="906">
        <v>512</v>
      </c>
      <c r="B515" s="1429">
        <v>18</v>
      </c>
      <c r="C515" s="1420" t="s">
        <v>1802</v>
      </c>
      <c r="D515" s="1413" t="s">
        <v>2591</v>
      </c>
      <c r="E515" s="1446" t="s">
        <v>2548</v>
      </c>
      <c r="F515" s="1411" t="s">
        <v>1308</v>
      </c>
      <c r="G515" s="1422" t="s">
        <v>1584</v>
      </c>
      <c r="H515" s="1418" t="s">
        <v>4496</v>
      </c>
    </row>
    <row r="516" spans="1:8" ht="14.25" customHeight="1" x14ac:dyDescent="0.2">
      <c r="A516" s="906">
        <v>513</v>
      </c>
      <c r="B516" s="1429">
        <v>19</v>
      </c>
      <c r="C516" s="1420" t="s">
        <v>1803</v>
      </c>
      <c r="D516" s="1413" t="s">
        <v>2593</v>
      </c>
      <c r="E516" s="1446" t="s">
        <v>2548</v>
      </c>
      <c r="F516" s="1411" t="s">
        <v>1308</v>
      </c>
      <c r="G516" s="1422" t="s">
        <v>1584</v>
      </c>
      <c r="H516" s="1418" t="s">
        <v>4496</v>
      </c>
    </row>
    <row r="517" spans="1:8" ht="14.25" customHeight="1" x14ac:dyDescent="0.2">
      <c r="A517" s="906">
        <v>514</v>
      </c>
      <c r="B517" s="1429">
        <v>20</v>
      </c>
      <c r="C517" s="1420" t="s">
        <v>1804</v>
      </c>
      <c r="D517" s="1413" t="s">
        <v>2595</v>
      </c>
      <c r="E517" s="1446" t="s">
        <v>2548</v>
      </c>
      <c r="F517" s="1411" t="s">
        <v>1308</v>
      </c>
      <c r="G517" s="1422" t="s">
        <v>1584</v>
      </c>
      <c r="H517" s="1418" t="s">
        <v>4496</v>
      </c>
    </row>
    <row r="518" spans="1:8" ht="14.25" customHeight="1" x14ac:dyDescent="0.2">
      <c r="A518" s="906">
        <v>515</v>
      </c>
      <c r="B518" s="1429">
        <v>21</v>
      </c>
      <c r="C518" s="1420" t="s">
        <v>1805</v>
      </c>
      <c r="D518" s="1413" t="s">
        <v>2596</v>
      </c>
      <c r="E518" s="1446" t="s">
        <v>2548</v>
      </c>
      <c r="F518" s="1411" t="s">
        <v>1308</v>
      </c>
      <c r="G518" s="1422" t="s">
        <v>1584</v>
      </c>
      <c r="H518" s="1418" t="s">
        <v>4496</v>
      </c>
    </row>
    <row r="519" spans="1:8" ht="14.25" customHeight="1" x14ac:dyDescent="0.2">
      <c r="A519" s="906">
        <v>516</v>
      </c>
      <c r="B519" s="1429">
        <v>22</v>
      </c>
      <c r="C519" s="1420" t="s">
        <v>1936</v>
      </c>
      <c r="D519" s="1413" t="s">
        <v>4996</v>
      </c>
      <c r="E519" s="1446" t="s">
        <v>2548</v>
      </c>
      <c r="F519" s="1429" t="s">
        <v>99</v>
      </c>
      <c r="G519" s="1422" t="s">
        <v>1584</v>
      </c>
      <c r="H519" s="1418" t="s">
        <v>4496</v>
      </c>
    </row>
    <row r="520" spans="1:8" ht="14.25" customHeight="1" x14ac:dyDescent="0.2">
      <c r="A520" s="906">
        <v>517</v>
      </c>
      <c r="B520" s="1429">
        <v>23</v>
      </c>
      <c r="C520" s="1420" t="s">
        <v>1807</v>
      </c>
      <c r="D520" s="1413" t="s">
        <v>2600</v>
      </c>
      <c r="E520" s="1446" t="s">
        <v>2548</v>
      </c>
      <c r="F520" s="1429" t="s">
        <v>99</v>
      </c>
      <c r="G520" s="1422" t="s">
        <v>1584</v>
      </c>
      <c r="H520" s="1418" t="s">
        <v>4496</v>
      </c>
    </row>
    <row r="521" spans="1:8" ht="14.25" customHeight="1" x14ac:dyDescent="0.2">
      <c r="A521" s="906">
        <v>518</v>
      </c>
      <c r="B521" s="1429">
        <v>24</v>
      </c>
      <c r="C521" s="1420" t="s">
        <v>1808</v>
      </c>
      <c r="D521" s="1413" t="s">
        <v>2601</v>
      </c>
      <c r="E521" s="1446" t="s">
        <v>2548</v>
      </c>
      <c r="F521" s="1429" t="s">
        <v>99</v>
      </c>
      <c r="G521" s="1422" t="s">
        <v>1584</v>
      </c>
      <c r="H521" s="1418" t="s">
        <v>4496</v>
      </c>
    </row>
    <row r="522" spans="1:8" ht="14.25" customHeight="1" x14ac:dyDescent="0.2">
      <c r="A522" s="906">
        <v>519</v>
      </c>
      <c r="B522" s="1429">
        <v>25</v>
      </c>
      <c r="C522" s="1745" t="s">
        <v>5463</v>
      </c>
      <c r="D522" s="1413" t="s">
        <v>2602</v>
      </c>
      <c r="E522" s="1446" t="s">
        <v>2548</v>
      </c>
      <c r="F522" s="1429" t="s">
        <v>99</v>
      </c>
      <c r="G522" s="1422" t="s">
        <v>5465</v>
      </c>
      <c r="H522" s="1418" t="s">
        <v>4496</v>
      </c>
    </row>
    <row r="523" spans="1:8" ht="14.25" customHeight="1" x14ac:dyDescent="0.2">
      <c r="A523" s="906">
        <v>520</v>
      </c>
      <c r="B523" s="1429">
        <v>26</v>
      </c>
      <c r="C523" s="1420" t="s">
        <v>1809</v>
      </c>
      <c r="D523" s="1413" t="s">
        <v>4995</v>
      </c>
      <c r="E523" s="1446" t="s">
        <v>2548</v>
      </c>
      <c r="F523" s="1429" t="s">
        <v>99</v>
      </c>
      <c r="G523" s="1422" t="s">
        <v>1584</v>
      </c>
      <c r="H523" s="1418" t="s">
        <v>4496</v>
      </c>
    </row>
    <row r="524" spans="1:8" ht="14.25" customHeight="1" x14ac:dyDescent="0.2">
      <c r="A524" s="906">
        <v>521</v>
      </c>
      <c r="B524" s="1429">
        <v>27</v>
      </c>
      <c r="C524" s="1420" t="s">
        <v>1810</v>
      </c>
      <c r="D524" s="1413" t="s">
        <v>5411</v>
      </c>
      <c r="E524" s="1446" t="s">
        <v>2548</v>
      </c>
      <c r="F524" s="1429" t="s">
        <v>99</v>
      </c>
      <c r="G524" s="1422" t="s">
        <v>1584</v>
      </c>
      <c r="H524" s="1418" t="s">
        <v>4496</v>
      </c>
    </row>
    <row r="525" spans="1:8" ht="14.25" customHeight="1" x14ac:dyDescent="0.2">
      <c r="A525" s="906">
        <v>522</v>
      </c>
      <c r="B525" s="1429">
        <v>28</v>
      </c>
      <c r="C525" s="1420" t="s">
        <v>1811</v>
      </c>
      <c r="D525" s="1413" t="s">
        <v>2604</v>
      </c>
      <c r="E525" s="1446" t="s">
        <v>2548</v>
      </c>
      <c r="F525" s="1429" t="s">
        <v>99</v>
      </c>
      <c r="G525" s="1422" t="s">
        <v>5465</v>
      </c>
      <c r="H525" s="1418" t="s">
        <v>4496</v>
      </c>
    </row>
    <row r="526" spans="1:8" ht="14.25" customHeight="1" x14ac:dyDescent="0.2">
      <c r="A526" s="906">
        <v>523</v>
      </c>
      <c r="B526" s="1429">
        <v>29</v>
      </c>
      <c r="C526" s="1420" t="s">
        <v>1812</v>
      </c>
      <c r="D526" s="1413" t="s">
        <v>2605</v>
      </c>
      <c r="E526" s="1446" t="s">
        <v>2548</v>
      </c>
      <c r="F526" s="1429" t="s">
        <v>99</v>
      </c>
      <c r="G526" s="1422" t="s">
        <v>1584</v>
      </c>
      <c r="H526" s="1418" t="s">
        <v>4496</v>
      </c>
    </row>
    <row r="527" spans="1:8" ht="14.25" customHeight="1" x14ac:dyDescent="0.2">
      <c r="A527" s="906">
        <v>524</v>
      </c>
      <c r="B527" s="1429">
        <v>30</v>
      </c>
      <c r="C527" s="1420" t="s">
        <v>4990</v>
      </c>
      <c r="D527" s="1413" t="s">
        <v>2609</v>
      </c>
      <c r="E527" s="1446" t="s">
        <v>2548</v>
      </c>
      <c r="F527" s="1411" t="s">
        <v>4772</v>
      </c>
      <c r="G527" s="1422" t="s">
        <v>1584</v>
      </c>
      <c r="H527" s="1418" t="s">
        <v>4496</v>
      </c>
    </row>
    <row r="528" spans="1:8" ht="14.25" customHeight="1" x14ac:dyDescent="0.2">
      <c r="A528" s="906">
        <v>525</v>
      </c>
      <c r="B528" s="1429">
        <v>31</v>
      </c>
      <c r="C528" s="1420" t="s">
        <v>1813</v>
      </c>
      <c r="D528" s="1413" t="s">
        <v>2617</v>
      </c>
      <c r="E528" s="1446" t="s">
        <v>2548</v>
      </c>
      <c r="F528" s="1411" t="s">
        <v>1814</v>
      </c>
      <c r="G528" s="1422" t="s">
        <v>1584</v>
      </c>
      <c r="H528" s="1418" t="s">
        <v>4496</v>
      </c>
    </row>
    <row r="529" spans="1:8" ht="14.25" customHeight="1" x14ac:dyDescent="0.2">
      <c r="A529" s="906">
        <v>526</v>
      </c>
      <c r="B529" s="1429">
        <v>32</v>
      </c>
      <c r="C529" s="1420" t="s">
        <v>1815</v>
      </c>
      <c r="D529" s="1413" t="s">
        <v>2618</v>
      </c>
      <c r="E529" s="1446" t="s">
        <v>2548</v>
      </c>
      <c r="F529" s="1411" t="s">
        <v>1814</v>
      </c>
      <c r="G529" s="1422" t="s">
        <v>1584</v>
      </c>
      <c r="H529" s="1418" t="s">
        <v>4496</v>
      </c>
    </row>
    <row r="530" spans="1:8" ht="14.25" customHeight="1" x14ac:dyDescent="0.2">
      <c r="A530" s="906">
        <v>527</v>
      </c>
      <c r="B530" s="1429">
        <v>33</v>
      </c>
      <c r="C530" s="1450" t="s">
        <v>1816</v>
      </c>
      <c r="D530" s="1413" t="s">
        <v>2620</v>
      </c>
      <c r="E530" s="1446" t="s">
        <v>2548</v>
      </c>
      <c r="F530" s="1411" t="s">
        <v>4773</v>
      </c>
      <c r="G530" s="1422" t="s">
        <v>1584</v>
      </c>
      <c r="H530" s="1418" t="s">
        <v>4496</v>
      </c>
    </row>
    <row r="531" spans="1:8" ht="14.25" customHeight="1" x14ac:dyDescent="0.2">
      <c r="A531" s="906">
        <v>528</v>
      </c>
      <c r="B531" s="1429">
        <v>34</v>
      </c>
      <c r="C531" s="1450" t="s">
        <v>1817</v>
      </c>
      <c r="D531" s="1413" t="s">
        <v>2621</v>
      </c>
      <c r="E531" s="1446" t="s">
        <v>2548</v>
      </c>
      <c r="F531" s="1411" t="s">
        <v>4773</v>
      </c>
      <c r="G531" s="1422" t="s">
        <v>1584</v>
      </c>
      <c r="H531" s="1418" t="s">
        <v>4496</v>
      </c>
    </row>
    <row r="532" spans="1:8" ht="14.25" customHeight="1" x14ac:dyDescent="0.2">
      <c r="A532" s="906">
        <v>529</v>
      </c>
      <c r="B532" s="1429">
        <v>35</v>
      </c>
      <c r="C532" s="1450" t="s">
        <v>2341</v>
      </c>
      <c r="D532" s="1413" t="s">
        <v>2622</v>
      </c>
      <c r="E532" s="1446" t="s">
        <v>2548</v>
      </c>
      <c r="F532" s="1411" t="s">
        <v>4773</v>
      </c>
      <c r="G532" s="1422" t="s">
        <v>5465</v>
      </c>
      <c r="H532" s="1418" t="s">
        <v>4496</v>
      </c>
    </row>
    <row r="533" spans="1:8" ht="14.25" customHeight="1" x14ac:dyDescent="0.2">
      <c r="A533" s="906">
        <v>530</v>
      </c>
      <c r="B533" s="1429">
        <v>36</v>
      </c>
      <c r="C533" s="1450" t="s">
        <v>1852</v>
      </c>
      <c r="D533" s="1413" t="s">
        <v>2623</v>
      </c>
      <c r="E533" s="1446" t="s">
        <v>2548</v>
      </c>
      <c r="F533" s="1411" t="s">
        <v>4773</v>
      </c>
      <c r="G533" s="1422" t="s">
        <v>1584</v>
      </c>
      <c r="H533" s="1418" t="s">
        <v>4496</v>
      </c>
    </row>
    <row r="534" spans="1:8" ht="14.25" customHeight="1" x14ac:dyDescent="0.2">
      <c r="A534" s="906">
        <v>531</v>
      </c>
      <c r="B534" s="1429">
        <v>37</v>
      </c>
      <c r="C534" s="1458" t="s">
        <v>2342</v>
      </c>
      <c r="D534" s="1413" t="s">
        <v>2625</v>
      </c>
      <c r="E534" s="1446" t="s">
        <v>2548</v>
      </c>
      <c r="F534" s="1411" t="s">
        <v>4721</v>
      </c>
      <c r="G534" s="1422" t="s">
        <v>1584</v>
      </c>
      <c r="H534" s="1418" t="s">
        <v>4496</v>
      </c>
    </row>
    <row r="535" spans="1:8" ht="14.25" customHeight="1" x14ac:dyDescent="0.2">
      <c r="A535" s="906">
        <v>532</v>
      </c>
      <c r="B535" s="1429">
        <v>38</v>
      </c>
      <c r="C535" s="1450" t="s">
        <v>1818</v>
      </c>
      <c r="D535" s="1413" t="s">
        <v>2636</v>
      </c>
      <c r="E535" s="1446" t="s">
        <v>2548</v>
      </c>
      <c r="F535" s="1411" t="s">
        <v>4771</v>
      </c>
      <c r="G535" s="1422" t="s">
        <v>1584</v>
      </c>
      <c r="H535" s="1418" t="s">
        <v>4496</v>
      </c>
    </row>
    <row r="536" spans="1:8" ht="14.25" customHeight="1" x14ac:dyDescent="0.2">
      <c r="A536" s="906">
        <v>533</v>
      </c>
      <c r="B536" s="1429">
        <v>39</v>
      </c>
      <c r="C536" s="1450" t="s">
        <v>1819</v>
      </c>
      <c r="D536" s="1413" t="s">
        <v>2638</v>
      </c>
      <c r="E536" s="1446" t="s">
        <v>2548</v>
      </c>
      <c r="F536" s="1411" t="s">
        <v>4774</v>
      </c>
      <c r="G536" s="1422" t="s">
        <v>1584</v>
      </c>
      <c r="H536" s="1418" t="s">
        <v>4496</v>
      </c>
    </row>
    <row r="537" spans="1:8" ht="14.25" customHeight="1" x14ac:dyDescent="0.2">
      <c r="A537" s="906">
        <v>534</v>
      </c>
      <c r="B537" s="1429">
        <v>40</v>
      </c>
      <c r="C537" s="1450" t="s">
        <v>1820</v>
      </c>
      <c r="D537" s="1413" t="s">
        <v>2639</v>
      </c>
      <c r="E537" s="1446" t="s">
        <v>2548</v>
      </c>
      <c r="F537" s="1411" t="s">
        <v>4774</v>
      </c>
      <c r="G537" s="1422" t="s">
        <v>1584</v>
      </c>
      <c r="H537" s="1418" t="s">
        <v>4496</v>
      </c>
    </row>
    <row r="538" spans="1:8" ht="14.25" customHeight="1" x14ac:dyDescent="0.2">
      <c r="A538" s="906">
        <v>535</v>
      </c>
      <c r="B538" s="1429">
        <v>41</v>
      </c>
      <c r="C538" s="1450" t="s">
        <v>1821</v>
      </c>
      <c r="D538" s="1413" t="s">
        <v>2640</v>
      </c>
      <c r="E538" s="1446" t="s">
        <v>2548</v>
      </c>
      <c r="F538" s="1411" t="s">
        <v>4774</v>
      </c>
      <c r="G538" s="1422" t="s">
        <v>1584</v>
      </c>
      <c r="H538" s="1418" t="s">
        <v>4496</v>
      </c>
    </row>
    <row r="539" spans="1:8" ht="14.25" customHeight="1" x14ac:dyDescent="0.2">
      <c r="A539" s="906">
        <v>536</v>
      </c>
      <c r="B539" s="1429">
        <v>42</v>
      </c>
      <c r="C539" s="1450" t="s">
        <v>1822</v>
      </c>
      <c r="D539" s="1413" t="s">
        <v>2641</v>
      </c>
      <c r="E539" s="1446" t="s">
        <v>2548</v>
      </c>
      <c r="F539" s="1429" t="s">
        <v>46</v>
      </c>
      <c r="G539" s="1422" t="s">
        <v>1584</v>
      </c>
      <c r="H539" s="1418" t="s">
        <v>4496</v>
      </c>
    </row>
    <row r="540" spans="1:8" ht="14.25" customHeight="1" x14ac:dyDescent="0.2">
      <c r="A540" s="906">
        <v>537</v>
      </c>
      <c r="B540" s="1429">
        <v>43</v>
      </c>
      <c r="C540" s="1450" t="s">
        <v>1823</v>
      </c>
      <c r="D540" s="1413" t="s">
        <v>2643</v>
      </c>
      <c r="E540" s="1446" t="s">
        <v>2548</v>
      </c>
      <c r="F540" s="1411" t="s">
        <v>4775</v>
      </c>
      <c r="G540" s="1422" t="s">
        <v>1584</v>
      </c>
      <c r="H540" s="1418" t="s">
        <v>4496</v>
      </c>
    </row>
    <row r="541" spans="1:8" ht="14.25" customHeight="1" x14ac:dyDescent="0.2">
      <c r="A541" s="906">
        <v>538</v>
      </c>
      <c r="B541" s="1429">
        <v>44</v>
      </c>
      <c r="C541" s="1450" t="s">
        <v>1824</v>
      </c>
      <c r="D541" s="1413" t="s">
        <v>2644</v>
      </c>
      <c r="E541" s="1446" t="s">
        <v>2548</v>
      </c>
      <c r="F541" s="1411" t="s">
        <v>4775</v>
      </c>
      <c r="G541" s="1422" t="s">
        <v>1584</v>
      </c>
      <c r="H541" s="1418" t="s">
        <v>4496</v>
      </c>
    </row>
    <row r="542" spans="1:8" ht="14.25" customHeight="1" x14ac:dyDescent="0.2">
      <c r="A542" s="906">
        <v>539</v>
      </c>
      <c r="B542" s="1429">
        <v>45</v>
      </c>
      <c r="C542" s="1450" t="s">
        <v>1825</v>
      </c>
      <c r="D542" s="1413" t="s">
        <v>2646</v>
      </c>
      <c r="E542" s="1446" t="s">
        <v>2548</v>
      </c>
      <c r="F542" s="1429" t="s">
        <v>1541</v>
      </c>
      <c r="G542" s="1422" t="s">
        <v>1584</v>
      </c>
      <c r="H542" s="1418" t="s">
        <v>4496</v>
      </c>
    </row>
    <row r="543" spans="1:8" ht="14.25" customHeight="1" x14ac:dyDescent="0.2">
      <c r="A543" s="906">
        <v>540</v>
      </c>
      <c r="B543" s="1429">
        <v>46</v>
      </c>
      <c r="C543" s="1450" t="s">
        <v>1826</v>
      </c>
      <c r="D543" s="1413" t="s">
        <v>2647</v>
      </c>
      <c r="E543" s="1446" t="s">
        <v>2548</v>
      </c>
      <c r="F543" s="1429" t="s">
        <v>1541</v>
      </c>
      <c r="G543" s="1422" t="s">
        <v>1584</v>
      </c>
      <c r="H543" s="1418" t="s">
        <v>4496</v>
      </c>
    </row>
    <row r="544" spans="1:8" ht="14.25" customHeight="1" x14ac:dyDescent="0.2">
      <c r="A544" s="906">
        <v>541</v>
      </c>
      <c r="B544" s="1429">
        <v>47</v>
      </c>
      <c r="C544" s="1450" t="s">
        <v>1827</v>
      </c>
      <c r="D544" s="1413" t="s">
        <v>2648</v>
      </c>
      <c r="E544" s="1446" t="s">
        <v>2548</v>
      </c>
      <c r="F544" s="1429" t="s">
        <v>1541</v>
      </c>
      <c r="G544" s="1422" t="s">
        <v>1584</v>
      </c>
      <c r="H544" s="1418" t="s">
        <v>4496</v>
      </c>
    </row>
    <row r="545" spans="1:8" ht="14.25" customHeight="1" x14ac:dyDescent="0.2">
      <c r="A545" s="906">
        <v>542</v>
      </c>
      <c r="B545" s="1429">
        <v>48</v>
      </c>
      <c r="C545" s="1450" t="s">
        <v>1828</v>
      </c>
      <c r="D545" s="1413" t="s">
        <v>2654</v>
      </c>
      <c r="E545" s="1446" t="s">
        <v>2548</v>
      </c>
      <c r="F545" s="1429" t="s">
        <v>177</v>
      </c>
      <c r="G545" s="1422" t="s">
        <v>1584</v>
      </c>
      <c r="H545" s="1418" t="s">
        <v>4496</v>
      </c>
    </row>
    <row r="546" spans="1:8" ht="14.25" customHeight="1" x14ac:dyDescent="0.2">
      <c r="A546" s="906">
        <v>543</v>
      </c>
      <c r="B546" s="1429">
        <v>49</v>
      </c>
      <c r="C546" s="1450" t="s">
        <v>2343</v>
      </c>
      <c r="D546" s="1413" t="s">
        <v>2655</v>
      </c>
      <c r="E546" s="1446" t="s">
        <v>2548</v>
      </c>
      <c r="F546" s="1429" t="s">
        <v>177</v>
      </c>
      <c r="G546" s="1422" t="s">
        <v>1584</v>
      </c>
      <c r="H546" s="1418" t="s">
        <v>4496</v>
      </c>
    </row>
    <row r="547" spans="1:8" ht="14.25" customHeight="1" x14ac:dyDescent="0.2">
      <c r="A547" s="906">
        <v>544</v>
      </c>
      <c r="B547" s="1429">
        <v>50</v>
      </c>
      <c r="C547" s="1450" t="s">
        <v>1829</v>
      </c>
      <c r="D547" s="1413" t="s">
        <v>2677</v>
      </c>
      <c r="E547" s="1446" t="s">
        <v>2548</v>
      </c>
      <c r="F547" s="1429" t="s">
        <v>1260</v>
      </c>
      <c r="G547" s="1422" t="s">
        <v>1584</v>
      </c>
      <c r="H547" s="1418" t="s">
        <v>4496</v>
      </c>
    </row>
    <row r="548" spans="1:8" ht="14.25" customHeight="1" x14ac:dyDescent="0.2">
      <c r="A548" s="906">
        <v>545</v>
      </c>
      <c r="B548" s="1429">
        <v>51</v>
      </c>
      <c r="C548" s="1450" t="s">
        <v>1831</v>
      </c>
      <c r="D548" s="1413" t="s">
        <v>2679</v>
      </c>
      <c r="E548" s="1446" t="s">
        <v>2548</v>
      </c>
      <c r="F548" s="1429" t="s">
        <v>1260</v>
      </c>
      <c r="G548" s="1422" t="s">
        <v>1787</v>
      </c>
      <c r="H548" s="1418" t="s">
        <v>4776</v>
      </c>
    </row>
    <row r="549" spans="1:8" ht="14.25" customHeight="1" x14ac:dyDescent="0.2">
      <c r="A549" s="906">
        <v>546</v>
      </c>
      <c r="B549" s="1429">
        <v>52</v>
      </c>
      <c r="C549" s="1450" t="s">
        <v>1832</v>
      </c>
      <c r="D549" s="1413" t="s">
        <v>2680</v>
      </c>
      <c r="E549" s="1446" t="s">
        <v>2548</v>
      </c>
      <c r="F549" s="1429" t="s">
        <v>1260</v>
      </c>
      <c r="G549" s="1422" t="s">
        <v>1787</v>
      </c>
      <c r="H549" s="1418" t="s">
        <v>4776</v>
      </c>
    </row>
    <row r="550" spans="1:8" ht="14.25" customHeight="1" x14ac:dyDescent="0.2">
      <c r="A550" s="906">
        <v>547</v>
      </c>
      <c r="B550" s="1429">
        <v>53</v>
      </c>
      <c r="C550" s="1450" t="s">
        <v>1833</v>
      </c>
      <c r="D550" s="1413" t="s">
        <v>2681</v>
      </c>
      <c r="E550" s="1446" t="s">
        <v>2548</v>
      </c>
      <c r="F550" s="1429" t="s">
        <v>1260</v>
      </c>
      <c r="G550" s="1422" t="s">
        <v>1787</v>
      </c>
      <c r="H550" s="1418" t="s">
        <v>4776</v>
      </c>
    </row>
    <row r="551" spans="1:8" ht="14.25" customHeight="1" x14ac:dyDescent="0.2">
      <c r="A551" s="906">
        <v>548</v>
      </c>
      <c r="B551" s="1429">
        <v>54</v>
      </c>
      <c r="C551" s="1450" t="s">
        <v>1834</v>
      </c>
      <c r="D551" s="1413" t="s">
        <v>2682</v>
      </c>
      <c r="E551" s="1446" t="s">
        <v>2548</v>
      </c>
      <c r="F551" s="1429" t="s">
        <v>1260</v>
      </c>
      <c r="G551" s="1422" t="s">
        <v>1787</v>
      </c>
      <c r="H551" s="1418" t="s">
        <v>4776</v>
      </c>
    </row>
    <row r="552" spans="1:8" ht="14.25" customHeight="1" x14ac:dyDescent="0.2">
      <c r="A552" s="906">
        <v>549</v>
      </c>
      <c r="B552" s="1429">
        <v>55</v>
      </c>
      <c r="C552" s="1450" t="s">
        <v>1835</v>
      </c>
      <c r="D552" s="1413" t="s">
        <v>2683</v>
      </c>
      <c r="E552" s="1446" t="s">
        <v>2548</v>
      </c>
      <c r="F552" s="1429" t="s">
        <v>1260</v>
      </c>
      <c r="G552" s="1422" t="s">
        <v>1787</v>
      </c>
      <c r="H552" s="1418" t="s">
        <v>4776</v>
      </c>
    </row>
    <row r="553" spans="1:8" ht="14.25" customHeight="1" x14ac:dyDescent="0.2">
      <c r="A553" s="906">
        <v>550</v>
      </c>
      <c r="B553" s="1429">
        <v>56</v>
      </c>
      <c r="C553" s="1450" t="s">
        <v>1836</v>
      </c>
      <c r="D553" s="1413" t="s">
        <v>2684</v>
      </c>
      <c r="E553" s="1446" t="s">
        <v>2548</v>
      </c>
      <c r="F553" s="1429" t="s">
        <v>1260</v>
      </c>
      <c r="G553" s="1422" t="s">
        <v>1787</v>
      </c>
      <c r="H553" s="1418" t="s">
        <v>4776</v>
      </c>
    </row>
    <row r="554" spans="1:8" ht="14.25" customHeight="1" x14ac:dyDescent="0.2">
      <c r="A554" s="906">
        <v>551</v>
      </c>
      <c r="B554" s="1429">
        <v>57</v>
      </c>
      <c r="C554" s="1450" t="s">
        <v>1837</v>
      </c>
      <c r="D554" s="1413" t="s">
        <v>2685</v>
      </c>
      <c r="E554" s="1446" t="s">
        <v>2548</v>
      </c>
      <c r="F554" s="1429" t="s">
        <v>1260</v>
      </c>
      <c r="G554" s="1422" t="s">
        <v>1787</v>
      </c>
      <c r="H554" s="1418" t="s">
        <v>4776</v>
      </c>
    </row>
    <row r="555" spans="1:8" ht="14.25" customHeight="1" x14ac:dyDescent="0.2">
      <c r="A555" s="906">
        <v>552</v>
      </c>
      <c r="B555" s="1429">
        <v>58</v>
      </c>
      <c r="C555" s="1450" t="s">
        <v>4578</v>
      </c>
      <c r="D555" s="1452" t="s">
        <v>5344</v>
      </c>
      <c r="E555" s="1446" t="s">
        <v>2548</v>
      </c>
      <c r="F555" s="1469" t="s">
        <v>5340</v>
      </c>
      <c r="G555" s="1422" t="s">
        <v>1787</v>
      </c>
      <c r="H555" s="1418" t="s">
        <v>4776</v>
      </c>
    </row>
    <row r="556" spans="1:8" ht="14.25" customHeight="1" x14ac:dyDescent="0.2">
      <c r="A556" s="906">
        <v>553</v>
      </c>
      <c r="B556" s="1429">
        <v>59</v>
      </c>
      <c r="C556" s="1450" t="s">
        <v>4569</v>
      </c>
      <c r="D556" s="1452" t="s">
        <v>5345</v>
      </c>
      <c r="E556" s="1446" t="s">
        <v>2548</v>
      </c>
      <c r="F556" s="1469" t="s">
        <v>5340</v>
      </c>
      <c r="G556" s="1422" t="s">
        <v>1787</v>
      </c>
      <c r="H556" s="1418" t="s">
        <v>4776</v>
      </c>
    </row>
    <row r="557" spans="1:8" ht="14.25" customHeight="1" x14ac:dyDescent="0.2">
      <c r="A557" s="906">
        <v>554</v>
      </c>
      <c r="B557" s="1429">
        <v>60</v>
      </c>
      <c r="C557" s="1450" t="s">
        <v>4570</v>
      </c>
      <c r="D557" s="1452" t="s">
        <v>5346</v>
      </c>
      <c r="E557" s="1446" t="s">
        <v>2548</v>
      </c>
      <c r="F557" s="1469" t="s">
        <v>5340</v>
      </c>
      <c r="G557" s="1422" t="s">
        <v>1787</v>
      </c>
      <c r="H557" s="1418" t="s">
        <v>4776</v>
      </c>
    </row>
    <row r="558" spans="1:8" ht="14.25" customHeight="1" x14ac:dyDescent="0.2">
      <c r="A558" s="906">
        <v>555</v>
      </c>
      <c r="B558" s="1429">
        <v>61</v>
      </c>
      <c r="C558" s="1450" t="s">
        <v>4576</v>
      </c>
      <c r="D558" s="1452" t="s">
        <v>5347</v>
      </c>
      <c r="E558" s="1446" t="s">
        <v>2548</v>
      </c>
      <c r="F558" s="1469" t="s">
        <v>5340</v>
      </c>
      <c r="G558" s="1422" t="s">
        <v>1787</v>
      </c>
      <c r="H558" s="1418" t="s">
        <v>4776</v>
      </c>
    </row>
    <row r="559" spans="1:8" ht="14.25" customHeight="1" x14ac:dyDescent="0.2">
      <c r="A559" s="906">
        <v>556</v>
      </c>
      <c r="B559" s="1429">
        <v>62</v>
      </c>
      <c r="C559" s="1450" t="s">
        <v>4577</v>
      </c>
      <c r="D559" s="1452" t="s">
        <v>5348</v>
      </c>
      <c r="E559" s="1446" t="s">
        <v>2548</v>
      </c>
      <c r="F559" s="1469" t="s">
        <v>5340</v>
      </c>
      <c r="G559" s="1422" t="s">
        <v>1787</v>
      </c>
      <c r="H559" s="1418" t="s">
        <v>4776</v>
      </c>
    </row>
    <row r="560" spans="1:8" ht="14.25" customHeight="1" x14ac:dyDescent="0.2">
      <c r="A560" s="906">
        <v>557</v>
      </c>
      <c r="B560" s="1429">
        <v>63</v>
      </c>
      <c r="C560" s="1458" t="s">
        <v>5215</v>
      </c>
      <c r="D560" s="1413" t="s">
        <v>5171</v>
      </c>
      <c r="E560" s="1446" t="s">
        <v>3248</v>
      </c>
      <c r="F560" s="1429" t="s">
        <v>5071</v>
      </c>
      <c r="G560" s="1422" t="s">
        <v>1787</v>
      </c>
      <c r="H560" s="1418" t="s">
        <v>4776</v>
      </c>
    </row>
    <row r="561" spans="2:9" ht="14.25" customHeight="1" x14ac:dyDescent="0.2">
      <c r="B561" s="621"/>
      <c r="G561" s="1946"/>
      <c r="H561" s="1946"/>
    </row>
    <row r="562" spans="2:9" ht="14.25" customHeight="1" x14ac:dyDescent="0.2">
      <c r="B562" s="627"/>
      <c r="C562" s="1946" t="s">
        <v>5337</v>
      </c>
      <c r="D562" s="1946"/>
      <c r="E562" s="628"/>
      <c r="F562" s="1930"/>
      <c r="G562" s="1961" t="s">
        <v>5385</v>
      </c>
      <c r="H562" s="1961"/>
    </row>
    <row r="563" spans="2:9" ht="14.25" customHeight="1" x14ac:dyDescent="0.2">
      <c r="B563" s="627" t="s">
        <v>4947</v>
      </c>
      <c r="C563" s="627"/>
      <c r="D563" s="1930"/>
    </row>
    <row r="564" spans="2:9" ht="14.25" customHeight="1" x14ac:dyDescent="0.2">
      <c r="B564" s="629"/>
      <c r="C564" s="629"/>
      <c r="D564" s="1930"/>
    </row>
    <row r="565" spans="2:9" ht="14.25" customHeight="1" x14ac:dyDescent="0.2">
      <c r="B565" s="627"/>
      <c r="C565" s="1943" t="s">
        <v>225</v>
      </c>
      <c r="D565" s="1943"/>
      <c r="E565" s="630"/>
      <c r="F565" s="1931"/>
      <c r="G565" s="1962" t="s">
        <v>5423</v>
      </c>
      <c r="H565" s="1962"/>
      <c r="I565" s="630"/>
    </row>
    <row r="566" spans="2:9" ht="14.25" customHeight="1" x14ac:dyDescent="0.2">
      <c r="B566" s="627"/>
      <c r="C566" s="1944" t="s">
        <v>2448</v>
      </c>
      <c r="D566" s="1944"/>
      <c r="E566" s="628"/>
      <c r="F566" s="1930"/>
      <c r="G566" s="1961" t="s">
        <v>4589</v>
      </c>
      <c r="H566" s="1961"/>
      <c r="I566" s="628"/>
    </row>
    <row r="567" spans="2:9" ht="14.25" customHeight="1" x14ac:dyDescent="0.2">
      <c r="B567" s="628"/>
      <c r="C567" s="1944" t="s">
        <v>227</v>
      </c>
      <c r="D567" s="1944"/>
      <c r="E567" s="628"/>
      <c r="F567" s="1930"/>
      <c r="G567" s="1961" t="s">
        <v>5424</v>
      </c>
      <c r="H567" s="1961"/>
      <c r="I567" s="628"/>
    </row>
    <row r="568" spans="2:9" ht="14.25" customHeight="1" x14ac:dyDescent="0.2">
      <c r="E568" s="1946" t="s">
        <v>5513</v>
      </c>
      <c r="F568" s="1946"/>
      <c r="G568" s="913"/>
      <c r="H568" s="913"/>
    </row>
    <row r="569" spans="2:9" ht="14.25" customHeight="1" x14ac:dyDescent="0.2">
      <c r="D569" s="1929" t="s">
        <v>2192</v>
      </c>
      <c r="E569" s="1944" t="s">
        <v>4777</v>
      </c>
      <c r="F569" s="1944"/>
      <c r="G569" s="1485"/>
      <c r="H569" s="913"/>
    </row>
    <row r="570" spans="2:9" ht="14.25" customHeight="1" x14ac:dyDescent="0.2">
      <c r="E570" s="1946"/>
      <c r="F570" s="1946"/>
      <c r="G570" s="1485"/>
      <c r="H570" s="913"/>
    </row>
    <row r="571" spans="2:9" ht="14.25" customHeight="1" x14ac:dyDescent="0.2">
      <c r="E571" s="1929"/>
      <c r="G571" s="1485"/>
      <c r="H571" s="913"/>
    </row>
    <row r="572" spans="2:9" ht="14.25" customHeight="1" x14ac:dyDescent="0.2">
      <c r="E572" s="1929"/>
      <c r="G572" s="1485"/>
      <c r="H572" s="913"/>
    </row>
    <row r="573" spans="2:9" ht="14.25" customHeight="1" x14ac:dyDescent="0.2">
      <c r="G573" s="1485"/>
      <c r="H573" s="913"/>
    </row>
    <row r="574" spans="2:9" ht="14.25" customHeight="1" x14ac:dyDescent="0.2">
      <c r="E574" s="1943" t="s">
        <v>5514</v>
      </c>
      <c r="F574" s="1943"/>
      <c r="G574" s="1486"/>
      <c r="H574" s="1487"/>
    </row>
    <row r="575" spans="2:9" ht="14.25" customHeight="1" x14ac:dyDescent="0.2">
      <c r="E575" s="1944" t="s">
        <v>4589</v>
      </c>
      <c r="F575" s="1944"/>
      <c r="G575" s="1485"/>
      <c r="H575" s="913"/>
    </row>
    <row r="576" spans="2:9" ht="14.25" customHeight="1" x14ac:dyDescent="0.2">
      <c r="E576" s="1944" t="s">
        <v>5512</v>
      </c>
      <c r="F576" s="1944"/>
      <c r="G576" s="1485"/>
      <c r="H576" s="913"/>
    </row>
    <row r="577" spans="4:8" ht="14.25" customHeight="1" x14ac:dyDescent="0.2">
      <c r="E577" s="1485"/>
      <c r="G577" s="1485"/>
      <c r="H577" s="913"/>
    </row>
    <row r="581" spans="4:8" x14ac:dyDescent="0.2">
      <c r="D581" s="1589"/>
    </row>
  </sheetData>
  <autoFilter ref="A3:H570">
    <filterColumn colId="0" showButton="0"/>
  </autoFilter>
  <mergeCells count="17">
    <mergeCell ref="A1:H1"/>
    <mergeCell ref="A3:B3"/>
    <mergeCell ref="G561:H561"/>
    <mergeCell ref="G562:H562"/>
    <mergeCell ref="G565:H565"/>
    <mergeCell ref="C565:D565"/>
    <mergeCell ref="C567:D567"/>
    <mergeCell ref="C562:D562"/>
    <mergeCell ref="E576:F576"/>
    <mergeCell ref="G567:H567"/>
    <mergeCell ref="E568:F568"/>
    <mergeCell ref="E569:F569"/>
    <mergeCell ref="E570:F570"/>
    <mergeCell ref="E574:F574"/>
    <mergeCell ref="E575:F575"/>
    <mergeCell ref="G566:H566"/>
    <mergeCell ref="C566:D566"/>
  </mergeCells>
  <pageMargins left="0.7" right="0" top="0.4" bottom="0.3" header="0.23" footer="0.3"/>
  <pageSetup paperSize="512" scale="62" fitToWidth="9" fitToHeight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63"/>
  <sheetViews>
    <sheetView view="pageBreakPreview" zoomScale="80" zoomScaleNormal="80" zoomScaleSheetLayoutView="80" workbookViewId="0">
      <pane xSplit="2" ySplit="4" topLeftCell="C341" activePane="bottomRight" state="frozen"/>
      <selection pane="topRight" activeCell="C1" sqref="C1"/>
      <selection pane="bottomLeft" activeCell="A5" sqref="A5"/>
      <selection pane="bottomRight" activeCell="B75" sqref="B75"/>
    </sheetView>
  </sheetViews>
  <sheetFormatPr defaultRowHeight="12.75" x14ac:dyDescent="0.2"/>
  <cols>
    <col min="1" max="1" width="4.28515625" style="12" customWidth="1"/>
    <col min="2" max="2" width="36" style="12" customWidth="1"/>
    <col min="3" max="3" width="10.7109375" style="84" customWidth="1"/>
    <col min="4" max="4" width="39.85546875" style="84" customWidth="1"/>
    <col min="5" max="5" width="4.28515625" style="639" customWidth="1"/>
    <col min="6" max="6" width="4" style="639" customWidth="1"/>
    <col min="7" max="7" width="45.5703125" style="12" customWidth="1"/>
    <col min="8" max="8" width="27.5703125" style="12" customWidth="1"/>
    <col min="9" max="9" width="5.28515625" style="12" customWidth="1"/>
    <col min="10" max="10" width="18.42578125" style="852" customWidth="1"/>
    <col min="11" max="11" width="23.140625" style="12" customWidth="1"/>
    <col min="12" max="12" width="4.5703125" style="12" bestFit="1" customWidth="1"/>
    <col min="13" max="13" width="8.42578125" style="848" customWidth="1"/>
    <col min="14" max="15" width="12.7109375" style="848" customWidth="1"/>
    <col min="16" max="16" width="20.85546875" style="12" bestFit="1" customWidth="1"/>
    <col min="17" max="16384" width="9.140625" style="12"/>
  </cols>
  <sheetData>
    <row r="1" spans="1:17" x14ac:dyDescent="0.2">
      <c r="A1" s="1970" t="s">
        <v>2828</v>
      </c>
      <c r="B1" s="1970"/>
      <c r="C1" s="1970"/>
      <c r="D1" s="1970"/>
      <c r="E1" s="1970"/>
      <c r="F1" s="1970"/>
      <c r="G1" s="1970"/>
      <c r="H1" s="1970"/>
      <c r="I1" s="1970"/>
      <c r="J1" s="1970"/>
      <c r="K1" s="1970"/>
      <c r="L1" s="1687"/>
      <c r="M1" s="933"/>
      <c r="N1" s="933"/>
      <c r="O1" s="933"/>
      <c r="P1" s="639"/>
    </row>
    <row r="2" spans="1:17" x14ac:dyDescent="0.2">
      <c r="A2" s="1970" t="s">
        <v>1887</v>
      </c>
      <c r="B2" s="1970"/>
      <c r="C2" s="1970"/>
      <c r="D2" s="1970"/>
      <c r="E2" s="1970"/>
      <c r="F2" s="1970"/>
      <c r="G2" s="1970"/>
      <c r="H2" s="1970"/>
      <c r="I2" s="1970"/>
      <c r="J2" s="1970"/>
      <c r="K2" s="1970"/>
      <c r="L2" s="1687"/>
      <c r="M2" s="933"/>
      <c r="N2" s="933"/>
      <c r="O2" s="933"/>
      <c r="P2" s="639"/>
    </row>
    <row r="3" spans="1:17" x14ac:dyDescent="0.2">
      <c r="A3" s="1970" t="s">
        <v>1888</v>
      </c>
      <c r="B3" s="1970"/>
      <c r="C3" s="1970"/>
      <c r="D3" s="1970"/>
      <c r="E3" s="1970"/>
      <c r="F3" s="1970"/>
      <c r="G3" s="1970"/>
      <c r="H3" s="1970"/>
      <c r="I3" s="1970"/>
      <c r="J3" s="1970"/>
      <c r="K3" s="1970"/>
      <c r="L3" s="1687"/>
      <c r="M3" s="933"/>
      <c r="N3" s="933"/>
      <c r="O3" s="933"/>
      <c r="P3" s="639"/>
    </row>
    <row r="4" spans="1:17" x14ac:dyDescent="0.2">
      <c r="A4" s="1971" t="s">
        <v>5720</v>
      </c>
      <c r="B4" s="1971"/>
      <c r="C4" s="1971"/>
      <c r="D4" s="1971"/>
      <c r="E4" s="1971"/>
      <c r="F4" s="1971"/>
      <c r="G4" s="1971"/>
      <c r="H4" s="1971"/>
      <c r="I4" s="1971"/>
      <c r="J4" s="1971"/>
      <c r="K4" s="1971"/>
      <c r="L4" s="1688"/>
      <c r="M4" s="934"/>
      <c r="N4" s="859">
        <f ca="1">TODAY()</f>
        <v>44166</v>
      </c>
      <c r="O4" s="859"/>
      <c r="P4" s="639"/>
    </row>
    <row r="5" spans="1:17" ht="13.5" thickBot="1" x14ac:dyDescent="0.25">
      <c r="A5" s="1688"/>
      <c r="B5" s="1688"/>
      <c r="C5" s="1688"/>
      <c r="D5" s="1688"/>
      <c r="E5" s="1688"/>
      <c r="F5" s="1688"/>
      <c r="G5" s="1688"/>
      <c r="H5" s="1688"/>
      <c r="I5" s="1688"/>
      <c r="J5" s="935"/>
      <c r="K5" s="934">
        <f ca="1">TODAY()</f>
        <v>44166</v>
      </c>
      <c r="L5" s="1688"/>
      <c r="M5" s="934"/>
      <c r="N5" s="935"/>
      <c r="O5" s="935"/>
      <c r="P5" s="639"/>
    </row>
    <row r="6" spans="1:17" x14ac:dyDescent="0.2">
      <c r="A6" s="936"/>
      <c r="B6" s="937" t="s">
        <v>1889</v>
      </c>
      <c r="C6" s="1972" t="s">
        <v>24</v>
      </c>
      <c r="D6" s="1689" t="s">
        <v>4</v>
      </c>
      <c r="E6" s="1975" t="s">
        <v>5</v>
      </c>
      <c r="F6" s="1976"/>
      <c r="G6" s="1972" t="s">
        <v>1890</v>
      </c>
      <c r="H6" s="1975" t="s">
        <v>7</v>
      </c>
      <c r="I6" s="1976"/>
      <c r="J6" s="938" t="s">
        <v>1891</v>
      </c>
      <c r="K6" s="1957" t="s">
        <v>1892</v>
      </c>
      <c r="L6" s="936"/>
      <c r="M6" s="1968" t="s">
        <v>24</v>
      </c>
      <c r="N6" s="1967" t="s">
        <v>5050</v>
      </c>
      <c r="O6" s="939"/>
    </row>
    <row r="7" spans="1:17" x14ac:dyDescent="0.2">
      <c r="A7" s="940" t="s">
        <v>1235</v>
      </c>
      <c r="B7" s="941" t="s">
        <v>1893</v>
      </c>
      <c r="C7" s="1973"/>
      <c r="D7" s="1690" t="s">
        <v>17</v>
      </c>
      <c r="E7" s="1978" t="s">
        <v>18</v>
      </c>
      <c r="F7" s="1978" t="s">
        <v>19</v>
      </c>
      <c r="G7" s="1973"/>
      <c r="H7" s="942" t="s">
        <v>1894</v>
      </c>
      <c r="I7" s="1692" t="s">
        <v>18</v>
      </c>
      <c r="J7" s="1979" t="s">
        <v>1895</v>
      </c>
      <c r="K7" s="1958"/>
      <c r="L7" s="943" t="s">
        <v>2496</v>
      </c>
      <c r="M7" s="1969"/>
      <c r="N7" s="1967"/>
      <c r="O7" s="939"/>
    </row>
    <row r="8" spans="1:17" ht="15.75" customHeight="1" thickBot="1" x14ac:dyDescent="0.25">
      <c r="A8" s="944"/>
      <c r="B8" s="1624"/>
      <c r="C8" s="1974"/>
      <c r="D8" s="1691" t="s">
        <v>24</v>
      </c>
      <c r="E8" s="1974"/>
      <c r="F8" s="1974"/>
      <c r="G8" s="1974"/>
      <c r="H8" s="945" t="s">
        <v>1896</v>
      </c>
      <c r="I8" s="1691" t="s">
        <v>27</v>
      </c>
      <c r="J8" s="1980"/>
      <c r="K8" s="1977"/>
      <c r="L8" s="946"/>
      <c r="M8" s="1969"/>
      <c r="N8" s="1967"/>
      <c r="O8" s="939"/>
    </row>
    <row r="9" spans="1:17" x14ac:dyDescent="0.2">
      <c r="A9" s="908" t="s">
        <v>34</v>
      </c>
      <c r="B9" s="899" t="s">
        <v>1882</v>
      </c>
      <c r="C9" s="638" t="s">
        <v>1308</v>
      </c>
      <c r="D9" s="637" t="s">
        <v>4543</v>
      </c>
      <c r="E9" s="638">
        <f ca="1">DATEDIF(M9,$K$5,"Y")</f>
        <v>11</v>
      </c>
      <c r="F9" s="638">
        <f ca="1">DATEDIF(M9,$K$5,"YM")</f>
        <v>11</v>
      </c>
      <c r="G9" s="918" t="s">
        <v>1897</v>
      </c>
      <c r="H9" s="947" t="s">
        <v>1898</v>
      </c>
      <c r="I9" s="637">
        <v>2002</v>
      </c>
      <c r="J9" s="948" t="s">
        <v>82</v>
      </c>
      <c r="K9" s="637" t="s">
        <v>1899</v>
      </c>
      <c r="L9" s="947"/>
      <c r="M9" s="949">
        <v>39814</v>
      </c>
      <c r="N9" s="1625">
        <f ca="1">DATEDIF(J10,$N$4,"Y")</f>
        <v>43</v>
      </c>
      <c r="O9" s="1415"/>
      <c r="P9" s="1966" t="s">
        <v>5447</v>
      </c>
      <c r="Q9" s="1966"/>
    </row>
    <row r="10" spans="1:17" x14ac:dyDescent="0.2">
      <c r="A10" s="709"/>
      <c r="B10" s="950" t="s">
        <v>2586</v>
      </c>
      <c r="C10" s="703"/>
      <c r="D10" s="703" t="s">
        <v>1903</v>
      </c>
      <c r="E10" s="703"/>
      <c r="F10" s="703"/>
      <c r="G10" s="951" t="s">
        <v>54</v>
      </c>
      <c r="H10" s="709" t="s">
        <v>5485</v>
      </c>
      <c r="I10" s="703"/>
      <c r="J10" s="948">
        <v>28405</v>
      </c>
      <c r="K10" s="703" t="s">
        <v>1901</v>
      </c>
      <c r="L10" s="709" t="s">
        <v>2493</v>
      </c>
      <c r="M10" s="952"/>
      <c r="N10" s="1618"/>
      <c r="P10" s="1416" t="s">
        <v>5052</v>
      </c>
      <c r="Q10" s="12">
        <v>1</v>
      </c>
    </row>
    <row r="11" spans="1:17" x14ac:dyDescent="0.2">
      <c r="A11" s="908" t="s">
        <v>50</v>
      </c>
      <c r="B11" s="699" t="s">
        <v>1361</v>
      </c>
      <c r="C11" s="857" t="s">
        <v>1308</v>
      </c>
      <c r="D11" s="637" t="s">
        <v>4543</v>
      </c>
      <c r="E11" s="638">
        <f ca="1">DATEDIF(M11,$K$5,"Y")</f>
        <v>11</v>
      </c>
      <c r="F11" s="638">
        <f ca="1">DATEDIF(M11,$K$5,"YM")</f>
        <v>11</v>
      </c>
      <c r="G11" s="953" t="s">
        <v>1902</v>
      </c>
      <c r="H11" s="711" t="s">
        <v>1898</v>
      </c>
      <c r="I11" s="706">
        <v>2008</v>
      </c>
      <c r="J11" s="854" t="s">
        <v>54</v>
      </c>
      <c r="K11" s="706" t="s">
        <v>1899</v>
      </c>
      <c r="L11" s="711"/>
      <c r="M11" s="952">
        <v>39814</v>
      </c>
      <c r="N11" s="1625">
        <f ca="1">DATEDIF(J12,$N$4,"Y")</f>
        <v>35</v>
      </c>
      <c r="O11" s="1415"/>
      <c r="P11" s="1416" t="s">
        <v>5054</v>
      </c>
      <c r="Q11" s="12">
        <v>19</v>
      </c>
    </row>
    <row r="12" spans="1:17" x14ac:dyDescent="0.2">
      <c r="A12" s="709"/>
      <c r="B12" s="950" t="s">
        <v>2587</v>
      </c>
      <c r="C12" s="703"/>
      <c r="D12" s="703" t="s">
        <v>1903</v>
      </c>
      <c r="E12" s="703"/>
      <c r="F12" s="703"/>
      <c r="G12" s="951" t="s">
        <v>54</v>
      </c>
      <c r="H12" s="709" t="s">
        <v>5486</v>
      </c>
      <c r="I12" s="703"/>
      <c r="J12" s="954">
        <v>31257</v>
      </c>
      <c r="K12" s="703" t="s">
        <v>1901</v>
      </c>
      <c r="L12" s="709" t="s">
        <v>2494</v>
      </c>
      <c r="M12" s="952"/>
      <c r="N12" s="1618"/>
      <c r="P12" s="1416" t="s">
        <v>5425</v>
      </c>
      <c r="Q12" s="12">
        <v>158</v>
      </c>
    </row>
    <row r="13" spans="1:17" x14ac:dyDescent="0.2">
      <c r="A13" s="908" t="s">
        <v>56</v>
      </c>
      <c r="B13" s="714" t="s">
        <v>5380</v>
      </c>
      <c r="C13" s="857" t="s">
        <v>1308</v>
      </c>
      <c r="D13" s="706" t="s">
        <v>4546</v>
      </c>
      <c r="E13" s="638">
        <f ca="1">DATEDIF(M13,$K$5,"Y")</f>
        <v>11</v>
      </c>
      <c r="F13" s="638">
        <f ca="1">DATEDIF(M13,$K$5,"YM")</f>
        <v>11</v>
      </c>
      <c r="G13" s="953" t="s">
        <v>1905</v>
      </c>
      <c r="H13" s="711" t="s">
        <v>121</v>
      </c>
      <c r="I13" s="706">
        <v>2007</v>
      </c>
      <c r="J13" s="854" t="s">
        <v>107</v>
      </c>
      <c r="K13" s="706" t="s">
        <v>1899</v>
      </c>
      <c r="L13" s="955"/>
      <c r="M13" s="952">
        <v>39814</v>
      </c>
      <c r="N13" s="1625">
        <f ca="1">DATEDIF(J14,$N$4,"Y")</f>
        <v>35</v>
      </c>
      <c r="O13" s="1415"/>
      <c r="P13" s="1417"/>
      <c r="Q13" s="1416">
        <f>SUM(Q10:Q12)</f>
        <v>178</v>
      </c>
    </row>
    <row r="14" spans="1:17" x14ac:dyDescent="0.2">
      <c r="A14" s="709"/>
      <c r="B14" s="950" t="s">
        <v>2588</v>
      </c>
      <c r="C14" s="703"/>
      <c r="D14" s="703" t="s">
        <v>1903</v>
      </c>
      <c r="E14" s="703"/>
      <c r="F14" s="703"/>
      <c r="G14" s="951" t="s">
        <v>1906</v>
      </c>
      <c r="H14" s="709" t="s">
        <v>5485</v>
      </c>
      <c r="I14" s="703"/>
      <c r="J14" s="727">
        <v>31028</v>
      </c>
      <c r="K14" s="703" t="s">
        <v>1901</v>
      </c>
      <c r="L14" s="956" t="s">
        <v>2494</v>
      </c>
      <c r="M14" s="952"/>
      <c r="N14" s="1618"/>
      <c r="P14" s="639"/>
    </row>
    <row r="15" spans="1:17" x14ac:dyDescent="0.2">
      <c r="A15" s="908" t="s">
        <v>67</v>
      </c>
      <c r="B15" s="714" t="s">
        <v>5382</v>
      </c>
      <c r="C15" s="857" t="s">
        <v>1308</v>
      </c>
      <c r="D15" s="706" t="s">
        <v>4546</v>
      </c>
      <c r="E15" s="638">
        <f ca="1">DATEDIF(M15,$K$5,"Y")</f>
        <v>11</v>
      </c>
      <c r="F15" s="638">
        <f ca="1">DATEDIF(M15,$K$5,"YM")</f>
        <v>11</v>
      </c>
      <c r="G15" s="953" t="s">
        <v>1907</v>
      </c>
      <c r="H15" s="711" t="s">
        <v>121</v>
      </c>
      <c r="I15" s="706">
        <v>2007</v>
      </c>
      <c r="J15" s="854" t="s">
        <v>54</v>
      </c>
      <c r="K15" s="706" t="s">
        <v>1899</v>
      </c>
      <c r="L15" s="955"/>
      <c r="M15" s="952">
        <v>39814</v>
      </c>
      <c r="N15" s="1625">
        <f ca="1">DATEDIF(J16,$N$4,"Y")</f>
        <v>39</v>
      </c>
      <c r="O15" s="1415"/>
      <c r="Q15" s="84"/>
    </row>
    <row r="16" spans="1:17" x14ac:dyDescent="0.2">
      <c r="A16" s="709"/>
      <c r="B16" s="950" t="s">
        <v>2589</v>
      </c>
      <c r="C16" s="703"/>
      <c r="D16" s="703" t="s">
        <v>1903</v>
      </c>
      <c r="E16" s="703"/>
      <c r="F16" s="703"/>
      <c r="G16" s="951" t="s">
        <v>54</v>
      </c>
      <c r="H16" s="709" t="s">
        <v>5485</v>
      </c>
      <c r="I16" s="703"/>
      <c r="J16" s="727">
        <v>29852</v>
      </c>
      <c r="K16" s="703" t="s">
        <v>1901</v>
      </c>
      <c r="L16" s="956" t="s">
        <v>2494</v>
      </c>
      <c r="M16" s="952"/>
      <c r="N16" s="1618"/>
      <c r="P16" s="1615" t="s">
        <v>5454</v>
      </c>
      <c r="Q16" s="1616">
        <f>COUNTIF(L9:L362,"P")</f>
        <v>85</v>
      </c>
    </row>
    <row r="17" spans="1:17" x14ac:dyDescent="0.2">
      <c r="A17" s="908" t="s">
        <v>75</v>
      </c>
      <c r="B17" s="714" t="s">
        <v>1801</v>
      </c>
      <c r="C17" s="857" t="s">
        <v>1308</v>
      </c>
      <c r="D17" s="706" t="s">
        <v>4546</v>
      </c>
      <c r="E17" s="638">
        <f ca="1">DATEDIF(M17,$K$5,"Y")</f>
        <v>11</v>
      </c>
      <c r="F17" s="638">
        <f ca="1">DATEDIF(M17,$K$5,"YM")</f>
        <v>10</v>
      </c>
      <c r="G17" s="953" t="s">
        <v>1908</v>
      </c>
      <c r="H17" s="711" t="s">
        <v>121</v>
      </c>
      <c r="I17" s="706">
        <v>2007</v>
      </c>
      <c r="J17" s="854" t="s">
        <v>88</v>
      </c>
      <c r="K17" s="706" t="s">
        <v>1899</v>
      </c>
      <c r="L17" s="955"/>
      <c r="M17" s="952">
        <v>39815</v>
      </c>
      <c r="N17" s="1625">
        <f ca="1">DATEDIF(J18,$N$4,"Y")</f>
        <v>34</v>
      </c>
      <c r="O17" s="1415"/>
      <c r="P17" s="1615" t="s">
        <v>5455</v>
      </c>
      <c r="Q17" s="1616">
        <f>COUNTIF(L10:L363,"L")</f>
        <v>92</v>
      </c>
    </row>
    <row r="18" spans="1:17" x14ac:dyDescent="0.2">
      <c r="A18" s="709"/>
      <c r="B18" s="950" t="s">
        <v>2590</v>
      </c>
      <c r="C18" s="703"/>
      <c r="D18" s="703" t="s">
        <v>1903</v>
      </c>
      <c r="E18" s="703"/>
      <c r="F18" s="703"/>
      <c r="G18" s="951" t="s">
        <v>1909</v>
      </c>
      <c r="H18" s="709" t="s">
        <v>5487</v>
      </c>
      <c r="I18" s="703"/>
      <c r="J18" s="727">
        <v>31535</v>
      </c>
      <c r="K18" s="703" t="s">
        <v>1901</v>
      </c>
      <c r="L18" s="956" t="s">
        <v>2494</v>
      </c>
      <c r="M18" s="952"/>
      <c r="N18" s="1618"/>
      <c r="P18" s="1615"/>
      <c r="Q18" s="1616">
        <f>SUM(Q16:Q17)</f>
        <v>177</v>
      </c>
    </row>
    <row r="19" spans="1:17" x14ac:dyDescent="0.2">
      <c r="A19" s="908" t="s">
        <v>78</v>
      </c>
      <c r="B19" s="714" t="s">
        <v>1802</v>
      </c>
      <c r="C19" s="857" t="s">
        <v>1308</v>
      </c>
      <c r="D19" s="706" t="s">
        <v>4546</v>
      </c>
      <c r="E19" s="638">
        <f ca="1">DATEDIF(M19,$K$5,"Y")</f>
        <v>11</v>
      </c>
      <c r="F19" s="638">
        <f ca="1">DATEDIF(M19,$K$5,"YM")</f>
        <v>10</v>
      </c>
      <c r="G19" s="953" t="s">
        <v>1911</v>
      </c>
      <c r="H19" s="711" t="s">
        <v>121</v>
      </c>
      <c r="I19" s="706">
        <v>2006</v>
      </c>
      <c r="J19" s="854" t="s">
        <v>398</v>
      </c>
      <c r="K19" s="706" t="s">
        <v>1899</v>
      </c>
      <c r="L19" s="955"/>
      <c r="M19" s="952">
        <v>39816</v>
      </c>
      <c r="N19" s="1625">
        <f ca="1">DATEDIF(J20,$N$4,"Y")</f>
        <v>38</v>
      </c>
      <c r="O19" s="1415"/>
      <c r="P19" s="639"/>
    </row>
    <row r="20" spans="1:17" x14ac:dyDescent="0.2">
      <c r="A20" s="709"/>
      <c r="B20" s="950" t="s">
        <v>2591</v>
      </c>
      <c r="C20" s="703"/>
      <c r="D20" s="703" t="s">
        <v>1903</v>
      </c>
      <c r="E20" s="703"/>
      <c r="F20" s="703"/>
      <c r="G20" s="951" t="s">
        <v>398</v>
      </c>
      <c r="H20" s="709" t="s">
        <v>5487</v>
      </c>
      <c r="I20" s="703"/>
      <c r="J20" s="957">
        <v>30152</v>
      </c>
      <c r="K20" s="703" t="s">
        <v>1901</v>
      </c>
      <c r="L20" s="956" t="s">
        <v>2494</v>
      </c>
      <c r="M20" s="952"/>
      <c r="N20" s="1618"/>
      <c r="P20" s="639"/>
    </row>
    <row r="21" spans="1:17" x14ac:dyDescent="0.2">
      <c r="A21" s="908" t="s">
        <v>85</v>
      </c>
      <c r="B21" s="714" t="s">
        <v>1799</v>
      </c>
      <c r="C21" s="857" t="s">
        <v>1308</v>
      </c>
      <c r="D21" s="706" t="s">
        <v>4546</v>
      </c>
      <c r="E21" s="638">
        <f ca="1">DATEDIF(M21,$K$5,"Y")</f>
        <v>11</v>
      </c>
      <c r="F21" s="638">
        <f ca="1">DATEDIF(M21,$K$5,"YM")</f>
        <v>10</v>
      </c>
      <c r="G21" s="953" t="s">
        <v>1912</v>
      </c>
      <c r="H21" s="711" t="s">
        <v>121</v>
      </c>
      <c r="I21" s="706">
        <v>2014</v>
      </c>
      <c r="J21" s="854" t="s">
        <v>54</v>
      </c>
      <c r="K21" s="706" t="s">
        <v>1899</v>
      </c>
      <c r="L21" s="955"/>
      <c r="M21" s="952">
        <v>39817</v>
      </c>
      <c r="N21" s="1625">
        <f ca="1">DATEDIF(J22,$N$4,"Y")</f>
        <v>33</v>
      </c>
      <c r="O21" s="1415"/>
      <c r="P21" s="639"/>
    </row>
    <row r="22" spans="1:17" x14ac:dyDescent="0.2">
      <c r="A22" s="709"/>
      <c r="B22" s="950" t="s">
        <v>2592</v>
      </c>
      <c r="C22" s="703"/>
      <c r="D22" s="703" t="s">
        <v>1903</v>
      </c>
      <c r="E22" s="703"/>
      <c r="F22" s="703"/>
      <c r="G22" s="951" t="s">
        <v>54</v>
      </c>
      <c r="H22" s="709" t="s">
        <v>1904</v>
      </c>
      <c r="I22" s="703"/>
      <c r="J22" s="727">
        <v>32094</v>
      </c>
      <c r="K22" s="703" t="s">
        <v>1901</v>
      </c>
      <c r="L22" s="956" t="s">
        <v>2494</v>
      </c>
      <c r="M22" s="952"/>
      <c r="N22" s="1618"/>
      <c r="P22" s="639"/>
    </row>
    <row r="23" spans="1:17" x14ac:dyDescent="0.2">
      <c r="A23" s="908" t="s">
        <v>90</v>
      </c>
      <c r="B23" s="714" t="s">
        <v>1803</v>
      </c>
      <c r="C23" s="857" t="s">
        <v>1308</v>
      </c>
      <c r="D23" s="706" t="s">
        <v>4546</v>
      </c>
      <c r="E23" s="638">
        <f ca="1">DATEDIF(M23,$K$5,"Y")</f>
        <v>11</v>
      </c>
      <c r="F23" s="638">
        <f ca="1">DATEDIF(M23,$K$5,"YM")</f>
        <v>10</v>
      </c>
      <c r="G23" s="953" t="s">
        <v>1913</v>
      </c>
      <c r="H23" s="711" t="s">
        <v>121</v>
      </c>
      <c r="I23" s="706">
        <v>2008</v>
      </c>
      <c r="J23" s="854" t="s">
        <v>403</v>
      </c>
      <c r="K23" s="706" t="s">
        <v>1899</v>
      </c>
      <c r="L23" s="955"/>
      <c r="M23" s="952">
        <v>39818</v>
      </c>
      <c r="N23" s="1625">
        <f ca="1">DATEDIF(J24,$N$4,"Y")</f>
        <v>33</v>
      </c>
      <c r="O23" s="1415"/>
      <c r="P23" s="639"/>
    </row>
    <row r="24" spans="1:17" x14ac:dyDescent="0.2">
      <c r="A24" s="709"/>
      <c r="B24" s="950" t="s">
        <v>2593</v>
      </c>
      <c r="C24" s="703"/>
      <c r="D24" s="703" t="s">
        <v>1903</v>
      </c>
      <c r="E24" s="703"/>
      <c r="F24" s="703"/>
      <c r="G24" s="951" t="s">
        <v>1914</v>
      </c>
      <c r="H24" s="709" t="s">
        <v>1910</v>
      </c>
      <c r="I24" s="703"/>
      <c r="J24" s="727">
        <v>31880</v>
      </c>
      <c r="K24" s="703" t="s">
        <v>1901</v>
      </c>
      <c r="L24" s="956" t="s">
        <v>2494</v>
      </c>
      <c r="M24" s="952"/>
      <c r="N24" s="1618"/>
      <c r="P24" s="639"/>
    </row>
    <row r="25" spans="1:17" x14ac:dyDescent="0.2">
      <c r="A25" s="908" t="s">
        <v>93</v>
      </c>
      <c r="B25" s="729" t="s">
        <v>5003</v>
      </c>
      <c r="C25" s="857" t="s">
        <v>1308</v>
      </c>
      <c r="D25" s="706" t="s">
        <v>4546</v>
      </c>
      <c r="E25" s="638">
        <f ca="1">DATEDIF(M25,$K$5,"Y")</f>
        <v>11</v>
      </c>
      <c r="F25" s="638">
        <f ca="1">DATEDIF(M25,$K$5,"YM")</f>
        <v>10</v>
      </c>
      <c r="G25" s="953" t="s">
        <v>1915</v>
      </c>
      <c r="H25" s="711" t="s">
        <v>121</v>
      </c>
      <c r="I25" s="857" t="s">
        <v>2453</v>
      </c>
      <c r="J25" s="854" t="s">
        <v>54</v>
      </c>
      <c r="K25" s="706" t="s">
        <v>1899</v>
      </c>
      <c r="L25" s="955"/>
      <c r="M25" s="952">
        <v>39819</v>
      </c>
      <c r="N25" s="1625">
        <f ca="1">DATEDIF(J26,$N$4,"Y")</f>
        <v>33</v>
      </c>
      <c r="O25" s="1415"/>
      <c r="P25" s="639"/>
    </row>
    <row r="26" spans="1:17" x14ac:dyDescent="0.2">
      <c r="A26" s="709"/>
      <c r="B26" s="950" t="s">
        <v>2594</v>
      </c>
      <c r="C26" s="703"/>
      <c r="D26" s="703" t="s">
        <v>1903</v>
      </c>
      <c r="E26" s="703"/>
      <c r="F26" s="703"/>
      <c r="G26" s="951" t="s">
        <v>54</v>
      </c>
      <c r="H26" s="709" t="s">
        <v>1910</v>
      </c>
      <c r="I26" s="703"/>
      <c r="J26" s="957">
        <v>31863</v>
      </c>
      <c r="K26" s="703" t="s">
        <v>1901</v>
      </c>
      <c r="L26" s="956" t="s">
        <v>2494</v>
      </c>
      <c r="M26" s="952"/>
      <c r="N26" s="1618"/>
      <c r="P26" s="639"/>
    </row>
    <row r="27" spans="1:17" x14ac:dyDescent="0.2">
      <c r="A27" s="908" t="s">
        <v>39</v>
      </c>
      <c r="B27" s="714" t="s">
        <v>1804</v>
      </c>
      <c r="C27" s="857" t="s">
        <v>1308</v>
      </c>
      <c r="D27" s="706" t="s">
        <v>4546</v>
      </c>
      <c r="E27" s="638">
        <f ca="1">DATEDIF(M27,$K$5,"Y")</f>
        <v>11</v>
      </c>
      <c r="F27" s="638">
        <f ca="1">DATEDIF(M27,$K$5,"YM")</f>
        <v>10</v>
      </c>
      <c r="G27" s="953" t="s">
        <v>1916</v>
      </c>
      <c r="H27" s="711" t="s">
        <v>121</v>
      </c>
      <c r="I27" s="706">
        <v>2007</v>
      </c>
      <c r="J27" s="854" t="s">
        <v>54</v>
      </c>
      <c r="K27" s="706" t="s">
        <v>1899</v>
      </c>
      <c r="L27" s="955"/>
      <c r="M27" s="952">
        <v>39820</v>
      </c>
      <c r="N27" s="1625">
        <f ca="1">DATEDIF(J28,$N$4,"Y")</f>
        <v>34</v>
      </c>
      <c r="O27" s="1415"/>
      <c r="P27" s="639"/>
    </row>
    <row r="28" spans="1:17" x14ac:dyDescent="0.2">
      <c r="A28" s="709"/>
      <c r="B28" s="950" t="s">
        <v>2595</v>
      </c>
      <c r="C28" s="703"/>
      <c r="D28" s="703" t="s">
        <v>1903</v>
      </c>
      <c r="E28" s="703"/>
      <c r="F28" s="703"/>
      <c r="G28" s="951" t="s">
        <v>54</v>
      </c>
      <c r="H28" s="709" t="s">
        <v>2497</v>
      </c>
      <c r="I28" s="703"/>
      <c r="J28" s="727">
        <v>31564</v>
      </c>
      <c r="K28" s="703" t="s">
        <v>1901</v>
      </c>
      <c r="L28" s="956" t="s">
        <v>2493</v>
      </c>
      <c r="M28" s="952"/>
      <c r="N28" s="1618"/>
      <c r="P28" s="639"/>
    </row>
    <row r="29" spans="1:17" x14ac:dyDescent="0.2">
      <c r="A29" s="908" t="s">
        <v>59</v>
      </c>
      <c r="B29" s="714" t="s">
        <v>1805</v>
      </c>
      <c r="C29" s="857" t="s">
        <v>1308</v>
      </c>
      <c r="D29" s="706" t="s">
        <v>4546</v>
      </c>
      <c r="E29" s="638">
        <f ca="1">DATEDIF(M29,$K$5,"Y")</f>
        <v>11</v>
      </c>
      <c r="F29" s="638">
        <f ca="1">DATEDIF(M29,$K$5,"YM")</f>
        <v>10</v>
      </c>
      <c r="G29" s="953" t="s">
        <v>2192</v>
      </c>
      <c r="H29" s="711" t="s">
        <v>121</v>
      </c>
      <c r="I29" s="706">
        <v>2005</v>
      </c>
      <c r="J29" s="854" t="s">
        <v>221</v>
      </c>
      <c r="K29" s="706" t="s">
        <v>1899</v>
      </c>
      <c r="L29" s="955"/>
      <c r="M29" s="952">
        <v>39821</v>
      </c>
      <c r="N29" s="1625">
        <f ca="1">DATEDIF(J30,$N$4,"Y")</f>
        <v>39</v>
      </c>
      <c r="O29" s="1415"/>
      <c r="P29" s="639"/>
    </row>
    <row r="30" spans="1:17" x14ac:dyDescent="0.2">
      <c r="A30" s="709"/>
      <c r="B30" s="950" t="s">
        <v>2596</v>
      </c>
      <c r="C30" s="703"/>
      <c r="D30" s="703" t="s">
        <v>1903</v>
      </c>
      <c r="E30" s="703"/>
      <c r="F30" s="703"/>
      <c r="G30" s="951" t="s">
        <v>54</v>
      </c>
      <c r="H30" s="709" t="s">
        <v>1910</v>
      </c>
      <c r="I30" s="703"/>
      <c r="J30" s="957">
        <v>29588</v>
      </c>
      <c r="K30" s="703" t="s">
        <v>1901</v>
      </c>
      <c r="L30" s="956" t="s">
        <v>2494</v>
      </c>
      <c r="M30" s="952"/>
      <c r="N30" s="1618"/>
      <c r="P30" s="639"/>
    </row>
    <row r="31" spans="1:17" x14ac:dyDescent="0.2">
      <c r="A31" s="908" t="s">
        <v>111</v>
      </c>
      <c r="B31" s="714" t="s">
        <v>1368</v>
      </c>
      <c r="C31" s="857" t="s">
        <v>1308</v>
      </c>
      <c r="D31" s="845" t="s">
        <v>5038</v>
      </c>
      <c r="E31" s="638">
        <f ca="1">DATEDIF(M31,$K$5,"Y")</f>
        <v>11</v>
      </c>
      <c r="F31" s="638">
        <f ca="1">DATEDIF(M31,$K$5,"YM")</f>
        <v>10</v>
      </c>
      <c r="G31" s="953" t="s">
        <v>1917</v>
      </c>
      <c r="H31" s="711" t="s">
        <v>933</v>
      </c>
      <c r="I31" s="706">
        <v>2007</v>
      </c>
      <c r="J31" s="854" t="s">
        <v>107</v>
      </c>
      <c r="K31" s="706" t="s">
        <v>1899</v>
      </c>
      <c r="L31" s="955"/>
      <c r="M31" s="952">
        <v>39822</v>
      </c>
      <c r="N31" s="1625">
        <f ca="1">DATEDIF(J32,$N$4,"Y")</f>
        <v>35</v>
      </c>
      <c r="O31" s="1415"/>
      <c r="P31" s="639"/>
    </row>
    <row r="32" spans="1:17" x14ac:dyDescent="0.2">
      <c r="A32" s="709"/>
      <c r="B32" s="950" t="s">
        <v>2597</v>
      </c>
      <c r="C32" s="703"/>
      <c r="D32" s="703" t="s">
        <v>1903</v>
      </c>
      <c r="E32" s="703"/>
      <c r="F32" s="703"/>
      <c r="G32" s="951" t="s">
        <v>54</v>
      </c>
      <c r="H32" s="709" t="s">
        <v>1918</v>
      </c>
      <c r="I32" s="703"/>
      <c r="J32" s="957">
        <v>31288</v>
      </c>
      <c r="K32" s="703" t="s">
        <v>1901</v>
      </c>
      <c r="L32" s="956" t="s">
        <v>2493</v>
      </c>
      <c r="M32" s="952"/>
      <c r="N32" s="1618"/>
      <c r="P32" s="639"/>
    </row>
    <row r="33" spans="1:16" x14ac:dyDescent="0.2">
      <c r="A33" s="908" t="s">
        <v>118</v>
      </c>
      <c r="B33" s="714" t="s">
        <v>1847</v>
      </c>
      <c r="C33" s="857" t="s">
        <v>1308</v>
      </c>
      <c r="D33" s="706" t="s">
        <v>5042</v>
      </c>
      <c r="E33" s="638">
        <f ca="1">DATEDIF(M33,$K$5,"Y")</f>
        <v>11</v>
      </c>
      <c r="F33" s="638">
        <f ca="1">DATEDIF(M33,$K$5,"YM")</f>
        <v>10</v>
      </c>
      <c r="G33" s="953" t="s">
        <v>5472</v>
      </c>
      <c r="H33" s="711" t="s">
        <v>1919</v>
      </c>
      <c r="I33" s="706">
        <v>2007</v>
      </c>
      <c r="J33" s="854" t="s">
        <v>88</v>
      </c>
      <c r="K33" s="706" t="s">
        <v>1899</v>
      </c>
      <c r="L33" s="955"/>
      <c r="M33" s="952">
        <v>39823</v>
      </c>
      <c r="N33" s="1625">
        <f ca="1">DATEDIF(J34,$N$4,"Y")</f>
        <v>34</v>
      </c>
      <c r="O33" s="1415"/>
      <c r="P33" s="639"/>
    </row>
    <row r="34" spans="1:16" x14ac:dyDescent="0.2">
      <c r="A34" s="709"/>
      <c r="B34" s="950" t="s">
        <v>2598</v>
      </c>
      <c r="C34" s="703"/>
      <c r="D34" s="703" t="s">
        <v>1903</v>
      </c>
      <c r="E34" s="703"/>
      <c r="F34" s="703"/>
      <c r="G34" s="951" t="s">
        <v>5473</v>
      </c>
      <c r="H34" s="709" t="s">
        <v>2497</v>
      </c>
      <c r="I34" s="703"/>
      <c r="J34" s="957">
        <v>31713</v>
      </c>
      <c r="K34" s="703" t="s">
        <v>1901</v>
      </c>
      <c r="L34" s="956" t="s">
        <v>2493</v>
      </c>
      <c r="M34" s="952"/>
      <c r="N34" s="1618"/>
      <c r="P34" s="639"/>
    </row>
    <row r="35" spans="1:16" x14ac:dyDescent="0.2">
      <c r="A35" s="908" t="s">
        <v>127</v>
      </c>
      <c r="B35" s="714" t="s">
        <v>1296</v>
      </c>
      <c r="C35" s="736" t="s">
        <v>89</v>
      </c>
      <c r="D35" s="706" t="s">
        <v>5033</v>
      </c>
      <c r="E35" s="638">
        <f ca="1">DATEDIF(M35,$K$5,"Y")</f>
        <v>11</v>
      </c>
      <c r="F35" s="638">
        <f ca="1">DATEDIF(M35,$K$5,"YM")</f>
        <v>8</v>
      </c>
      <c r="G35" s="953" t="s">
        <v>1921</v>
      </c>
      <c r="H35" s="711" t="s">
        <v>891</v>
      </c>
      <c r="I35" s="706">
        <v>1990</v>
      </c>
      <c r="J35" s="854" t="s">
        <v>403</v>
      </c>
      <c r="K35" s="706" t="s">
        <v>1899</v>
      </c>
      <c r="L35" s="955"/>
      <c r="M35" s="952">
        <v>39904</v>
      </c>
      <c r="N35" s="1625">
        <f ca="1">DATEDIF(J36,$N$4,"Y")</f>
        <v>49</v>
      </c>
      <c r="O35" s="1415"/>
      <c r="P35" s="639"/>
    </row>
    <row r="36" spans="1:16" x14ac:dyDescent="0.2">
      <c r="A36" s="709"/>
      <c r="B36" s="950" t="s">
        <v>2599</v>
      </c>
      <c r="C36" s="703"/>
      <c r="D36" s="703" t="s">
        <v>1903</v>
      </c>
      <c r="E36" s="703"/>
      <c r="F36" s="703"/>
      <c r="G36" s="951" t="s">
        <v>54</v>
      </c>
      <c r="H36" s="709" t="s">
        <v>1910</v>
      </c>
      <c r="I36" s="703"/>
      <c r="J36" s="957">
        <v>26030</v>
      </c>
      <c r="K36" s="703" t="s">
        <v>1901</v>
      </c>
      <c r="L36" s="956" t="s">
        <v>2494</v>
      </c>
      <c r="M36" s="952"/>
      <c r="N36" s="1618"/>
      <c r="P36" s="639"/>
    </row>
    <row r="37" spans="1:16" s="1276" customFormat="1" x14ac:dyDescent="0.2">
      <c r="A37" s="908" t="s">
        <v>129</v>
      </c>
      <c r="B37" s="714" t="s">
        <v>1864</v>
      </c>
      <c r="C37" s="736" t="s">
        <v>89</v>
      </c>
      <c r="D37" s="706" t="s">
        <v>549</v>
      </c>
      <c r="E37" s="638">
        <f ca="1">DATEDIF(M37,$K$5,"Y")</f>
        <v>11</v>
      </c>
      <c r="F37" s="638">
        <f ca="1">DATEDIF(M37,$K$5,"YM")</f>
        <v>7</v>
      </c>
      <c r="G37" s="953" t="s">
        <v>1923</v>
      </c>
      <c r="H37" s="711" t="s">
        <v>896</v>
      </c>
      <c r="I37" s="857" t="s">
        <v>2480</v>
      </c>
      <c r="J37" s="854" t="s">
        <v>54</v>
      </c>
      <c r="K37" s="706" t="s">
        <v>1899</v>
      </c>
      <c r="L37" s="955"/>
      <c r="M37" s="952">
        <v>39906</v>
      </c>
      <c r="N37" s="1625">
        <f ca="1">DATEDIF(J38,$N$4,"Y")</f>
        <v>42</v>
      </c>
      <c r="O37" s="1415"/>
      <c r="P37" s="726"/>
    </row>
    <row r="38" spans="1:16" s="1276" customFormat="1" x14ac:dyDescent="0.2">
      <c r="A38" s="709"/>
      <c r="B38" s="950" t="s">
        <v>4998</v>
      </c>
      <c r="C38" s="703"/>
      <c r="D38" s="703" t="s">
        <v>1903</v>
      </c>
      <c r="E38" s="703"/>
      <c r="F38" s="703"/>
      <c r="G38" s="951" t="s">
        <v>54</v>
      </c>
      <c r="H38" s="709" t="s">
        <v>1924</v>
      </c>
      <c r="I38" s="703"/>
      <c r="J38" s="957">
        <v>28669</v>
      </c>
      <c r="K38" s="703" t="s">
        <v>1901</v>
      </c>
      <c r="L38" s="956" t="s">
        <v>2493</v>
      </c>
      <c r="M38" s="952"/>
      <c r="N38" s="1618"/>
      <c r="O38" s="848"/>
      <c r="P38" s="726"/>
    </row>
    <row r="39" spans="1:16" x14ac:dyDescent="0.2">
      <c r="A39" s="908" t="s">
        <v>132</v>
      </c>
      <c r="B39" s="714" t="s">
        <v>1936</v>
      </c>
      <c r="C39" s="736" t="s">
        <v>99</v>
      </c>
      <c r="D39" s="706" t="s">
        <v>4546</v>
      </c>
      <c r="E39" s="638">
        <f ca="1">DATEDIF(M39,$K$5,"Y")</f>
        <v>11</v>
      </c>
      <c r="F39" s="638">
        <f ca="1">DATEDIF(M39,$K$5,"YM")</f>
        <v>2</v>
      </c>
      <c r="G39" s="953" t="s">
        <v>2288</v>
      </c>
      <c r="H39" s="711" t="s">
        <v>121</v>
      </c>
      <c r="I39" s="706">
        <v>2007</v>
      </c>
      <c r="J39" s="854" t="s">
        <v>278</v>
      </c>
      <c r="K39" s="706" t="s">
        <v>1899</v>
      </c>
      <c r="L39" s="955"/>
      <c r="M39" s="952">
        <v>40087</v>
      </c>
      <c r="N39" s="1625">
        <f ca="1">DATEDIF(J40,$N$4,"Y")</f>
        <v>34</v>
      </c>
      <c r="O39" s="1415"/>
      <c r="P39" s="639"/>
    </row>
    <row r="40" spans="1:16" x14ac:dyDescent="0.2">
      <c r="A40" s="709"/>
      <c r="B40" s="950" t="s">
        <v>4996</v>
      </c>
      <c r="C40" s="727"/>
      <c r="D40" s="850" t="s">
        <v>1903</v>
      </c>
      <c r="E40" s="703"/>
      <c r="F40" s="703"/>
      <c r="G40" s="959" t="s">
        <v>2289</v>
      </c>
      <c r="H40" s="709" t="s">
        <v>2497</v>
      </c>
      <c r="I40" s="703"/>
      <c r="J40" s="727">
        <v>31533</v>
      </c>
      <c r="K40" s="703" t="s">
        <v>1901</v>
      </c>
      <c r="L40" s="956" t="s">
        <v>2493</v>
      </c>
      <c r="M40" s="952"/>
      <c r="N40" s="1618"/>
      <c r="P40" s="639"/>
    </row>
    <row r="41" spans="1:16" x14ac:dyDescent="0.2">
      <c r="A41" s="908" t="s">
        <v>137</v>
      </c>
      <c r="B41" s="899" t="s">
        <v>1807</v>
      </c>
      <c r="C41" s="954" t="s">
        <v>99</v>
      </c>
      <c r="D41" s="706" t="s">
        <v>4546</v>
      </c>
      <c r="E41" s="638">
        <f ca="1">DATEDIF(M41,$K$5,"Y")</f>
        <v>11</v>
      </c>
      <c r="F41" s="638">
        <f ca="1">DATEDIF(M41,$K$5,"YM")</f>
        <v>1</v>
      </c>
      <c r="G41" s="918" t="s">
        <v>1937</v>
      </c>
      <c r="H41" s="947" t="s">
        <v>121</v>
      </c>
      <c r="I41" s="637">
        <v>2009</v>
      </c>
      <c r="J41" s="948" t="s">
        <v>196</v>
      </c>
      <c r="K41" s="637" t="s">
        <v>1899</v>
      </c>
      <c r="L41" s="960"/>
      <c r="M41" s="952">
        <v>40088</v>
      </c>
      <c r="N41" s="1625">
        <f ca="1">DATEDIF(J42,$N$4,"Y")</f>
        <v>32</v>
      </c>
      <c r="O41" s="1415"/>
      <c r="P41" s="639"/>
    </row>
    <row r="42" spans="1:16" x14ac:dyDescent="0.2">
      <c r="A42" s="709"/>
      <c r="B42" s="950" t="s">
        <v>2600</v>
      </c>
      <c r="C42" s="727"/>
      <c r="D42" s="703" t="s">
        <v>1903</v>
      </c>
      <c r="E42" s="703"/>
      <c r="F42" s="703"/>
      <c r="G42" s="951" t="s">
        <v>1938</v>
      </c>
      <c r="H42" s="709" t="s">
        <v>1910</v>
      </c>
      <c r="I42" s="703"/>
      <c r="J42" s="957">
        <v>32461</v>
      </c>
      <c r="K42" s="703" t="s">
        <v>1901</v>
      </c>
      <c r="L42" s="956" t="s">
        <v>2494</v>
      </c>
      <c r="M42" s="952"/>
      <c r="N42" s="1618"/>
      <c r="P42" s="639"/>
    </row>
    <row r="43" spans="1:16" x14ac:dyDescent="0.2">
      <c r="A43" s="908" t="s">
        <v>139</v>
      </c>
      <c r="B43" s="714" t="s">
        <v>1808</v>
      </c>
      <c r="C43" s="736" t="s">
        <v>99</v>
      </c>
      <c r="D43" s="706" t="s">
        <v>4546</v>
      </c>
      <c r="E43" s="638">
        <f ca="1">DATEDIF(M43,$K$5,"Y")</f>
        <v>11</v>
      </c>
      <c r="F43" s="638">
        <f ca="1">DATEDIF(M43,$K$5,"YM")</f>
        <v>1</v>
      </c>
      <c r="G43" s="953" t="s">
        <v>1939</v>
      </c>
      <c r="H43" s="711" t="s">
        <v>121</v>
      </c>
      <c r="I43" s="706">
        <v>2008</v>
      </c>
      <c r="J43" s="854" t="s">
        <v>239</v>
      </c>
      <c r="K43" s="706" t="s">
        <v>1899</v>
      </c>
      <c r="L43" s="955"/>
      <c r="M43" s="952">
        <v>40089</v>
      </c>
      <c r="N43" s="1625">
        <f ca="1">DATEDIF(J44,$N$4,"Y")</f>
        <v>33</v>
      </c>
      <c r="O43" s="1415"/>
      <c r="P43" s="639"/>
    </row>
    <row r="44" spans="1:16" x14ac:dyDescent="0.2">
      <c r="A44" s="709"/>
      <c r="B44" s="950" t="s">
        <v>2601</v>
      </c>
      <c r="C44" s="727"/>
      <c r="D44" s="703" t="s">
        <v>1903</v>
      </c>
      <c r="E44" s="703"/>
      <c r="F44" s="703"/>
      <c r="G44" s="951" t="s">
        <v>239</v>
      </c>
      <c r="H44" s="709" t="s">
        <v>1910</v>
      </c>
      <c r="I44" s="703"/>
      <c r="J44" s="957">
        <v>31797</v>
      </c>
      <c r="K44" s="703" t="s">
        <v>1901</v>
      </c>
      <c r="L44" s="956" t="s">
        <v>2494</v>
      </c>
      <c r="M44" s="952"/>
      <c r="N44" s="1618"/>
      <c r="P44" s="639"/>
    </row>
    <row r="45" spans="1:16" s="1622" customFormat="1" x14ac:dyDescent="0.2">
      <c r="A45" s="908" t="s">
        <v>147</v>
      </c>
      <c r="B45" s="714" t="s">
        <v>5463</v>
      </c>
      <c r="C45" s="736" t="s">
        <v>99</v>
      </c>
      <c r="D45" s="706" t="s">
        <v>4546</v>
      </c>
      <c r="E45" s="638">
        <f ca="1">DATEDIF(M45,$K$5,"Y")</f>
        <v>11</v>
      </c>
      <c r="F45" s="638">
        <f ca="1">DATEDIF(M45,$K$5,"YM")</f>
        <v>1</v>
      </c>
      <c r="G45" s="953" t="s">
        <v>2294</v>
      </c>
      <c r="H45" s="711" t="s">
        <v>121</v>
      </c>
      <c r="I45" s="706">
        <v>2008</v>
      </c>
      <c r="J45" s="854" t="s">
        <v>398</v>
      </c>
      <c r="K45" s="706" t="s">
        <v>1899</v>
      </c>
      <c r="L45" s="955"/>
      <c r="M45" s="952">
        <v>40090</v>
      </c>
      <c r="N45" s="1625">
        <f ca="1">DATEDIF(J46,$N$4,"Y")</f>
        <v>33</v>
      </c>
      <c r="O45" s="1620"/>
      <c r="P45" s="1621"/>
    </row>
    <row r="46" spans="1:16" s="1622" customFormat="1" x14ac:dyDescent="0.2">
      <c r="A46" s="709"/>
      <c r="B46" s="950" t="s">
        <v>2602</v>
      </c>
      <c r="C46" s="727"/>
      <c r="D46" s="703" t="s">
        <v>1903</v>
      </c>
      <c r="E46" s="703"/>
      <c r="F46" s="703"/>
      <c r="G46" s="951" t="s">
        <v>2295</v>
      </c>
      <c r="H46" s="709" t="s">
        <v>5462</v>
      </c>
      <c r="I46" s="703"/>
      <c r="J46" s="957">
        <v>32025</v>
      </c>
      <c r="K46" s="703" t="s">
        <v>1901</v>
      </c>
      <c r="L46" s="956" t="s">
        <v>2493</v>
      </c>
      <c r="M46" s="952"/>
      <c r="N46" s="1618"/>
      <c r="O46" s="1623"/>
      <c r="P46" s="1621"/>
    </row>
    <row r="47" spans="1:16" x14ac:dyDescent="0.2">
      <c r="A47" s="908" t="s">
        <v>149</v>
      </c>
      <c r="B47" s="714" t="s">
        <v>1809</v>
      </c>
      <c r="C47" s="736" t="s">
        <v>99</v>
      </c>
      <c r="D47" s="706" t="s">
        <v>4546</v>
      </c>
      <c r="E47" s="638">
        <f ca="1">DATEDIF(M47,$K$5,"Y")</f>
        <v>11</v>
      </c>
      <c r="F47" s="638">
        <f ca="1">DATEDIF(M47,$K$5,"YM")</f>
        <v>1</v>
      </c>
      <c r="G47" s="953" t="s">
        <v>1940</v>
      </c>
      <c r="H47" s="711" t="s">
        <v>121</v>
      </c>
      <c r="I47" s="706">
        <v>2002</v>
      </c>
      <c r="J47" s="854" t="s">
        <v>76</v>
      </c>
      <c r="K47" s="706" t="s">
        <v>1899</v>
      </c>
      <c r="L47" s="955"/>
      <c r="M47" s="952">
        <v>40091</v>
      </c>
      <c r="N47" s="1625">
        <f ca="1">DATEDIF(J48,$N$4,"Y")</f>
        <v>33</v>
      </c>
      <c r="O47" s="1415"/>
      <c r="P47" s="639"/>
    </row>
    <row r="48" spans="1:16" x14ac:dyDescent="0.2">
      <c r="A48" s="709"/>
      <c r="B48" s="950" t="s">
        <v>4995</v>
      </c>
      <c r="C48" s="727"/>
      <c r="D48" s="703" t="s">
        <v>1903</v>
      </c>
      <c r="E48" s="703"/>
      <c r="F48" s="703"/>
      <c r="G48" s="951" t="s">
        <v>1941</v>
      </c>
      <c r="H48" s="709" t="s">
        <v>2497</v>
      </c>
      <c r="I48" s="703"/>
      <c r="J48" s="957">
        <v>31902</v>
      </c>
      <c r="K48" s="703" t="s">
        <v>1901</v>
      </c>
      <c r="L48" s="956" t="s">
        <v>2493</v>
      </c>
      <c r="M48" s="952"/>
      <c r="N48" s="1618"/>
      <c r="P48" s="639"/>
    </row>
    <row r="49" spans="1:16" s="260" customFormat="1" x14ac:dyDescent="0.2">
      <c r="A49" s="908" t="s">
        <v>159</v>
      </c>
      <c r="B49" s="714" t="s">
        <v>1810</v>
      </c>
      <c r="C49" s="736" t="s">
        <v>99</v>
      </c>
      <c r="D49" s="706" t="s">
        <v>4546</v>
      </c>
      <c r="E49" s="638">
        <f ca="1">DATEDIF(M49,$K$5,"Y")</f>
        <v>11</v>
      </c>
      <c r="F49" s="638">
        <f ca="1">DATEDIF(M49,$K$5,"YM")</f>
        <v>1</v>
      </c>
      <c r="G49" s="707" t="s">
        <v>1942</v>
      </c>
      <c r="H49" s="711" t="s">
        <v>121</v>
      </c>
      <c r="I49" s="706">
        <v>2008</v>
      </c>
      <c r="J49" s="854" t="s">
        <v>54</v>
      </c>
      <c r="K49" s="706" t="s">
        <v>1899</v>
      </c>
      <c r="L49" s="955"/>
      <c r="M49" s="952">
        <v>40092</v>
      </c>
      <c r="N49" s="1625">
        <f ca="1">DATEDIF(J50,$N$4,"Y")</f>
        <v>33</v>
      </c>
      <c r="O49" s="1415"/>
      <c r="P49" s="639"/>
    </row>
    <row r="50" spans="1:16" s="260" customFormat="1" x14ac:dyDescent="0.2">
      <c r="A50" s="709"/>
      <c r="B50" s="950" t="s">
        <v>5411</v>
      </c>
      <c r="C50" s="727"/>
      <c r="D50" s="703" t="s">
        <v>1903</v>
      </c>
      <c r="E50" s="703"/>
      <c r="F50" s="703"/>
      <c r="G50" s="713" t="s">
        <v>1943</v>
      </c>
      <c r="H50" s="709" t="s">
        <v>2497</v>
      </c>
      <c r="I50" s="703"/>
      <c r="J50" s="957">
        <v>31832</v>
      </c>
      <c r="K50" s="703" t="s">
        <v>1901</v>
      </c>
      <c r="L50" s="956" t="s">
        <v>2493</v>
      </c>
      <c r="M50" s="952"/>
      <c r="N50" s="1618"/>
      <c r="O50" s="848"/>
      <c r="P50" s="639"/>
    </row>
    <row r="51" spans="1:16" x14ac:dyDescent="0.2">
      <c r="A51" s="908" t="s">
        <v>105</v>
      </c>
      <c r="B51" s="714" t="s">
        <v>1850</v>
      </c>
      <c r="C51" s="736" t="s">
        <v>99</v>
      </c>
      <c r="D51" s="706" t="s">
        <v>4546</v>
      </c>
      <c r="E51" s="638">
        <f ca="1">DATEDIF(M51,$K$5,"Y")</f>
        <v>11</v>
      </c>
      <c r="F51" s="638">
        <f ca="1">DATEDIF(M51,$K$5,"YM")</f>
        <v>1</v>
      </c>
      <c r="G51" s="953" t="s">
        <v>1944</v>
      </c>
      <c r="H51" s="711" t="s">
        <v>121</v>
      </c>
      <c r="I51" s="706">
        <v>2014</v>
      </c>
      <c r="J51" s="854" t="s">
        <v>54</v>
      </c>
      <c r="K51" s="706" t="s">
        <v>1899</v>
      </c>
      <c r="L51" s="955"/>
      <c r="M51" s="952">
        <v>40093</v>
      </c>
      <c r="N51" s="1625">
        <f ca="1">DATEDIF(J52,$N$4,"Y")</f>
        <v>35</v>
      </c>
      <c r="O51" s="1415"/>
      <c r="P51" s="639"/>
    </row>
    <row r="52" spans="1:16" x14ac:dyDescent="0.2">
      <c r="A52" s="709"/>
      <c r="B52" s="950" t="s">
        <v>2603</v>
      </c>
      <c r="C52" s="727"/>
      <c r="D52" s="703" t="s">
        <v>1903</v>
      </c>
      <c r="E52" s="703"/>
      <c r="F52" s="703"/>
      <c r="G52" s="951" t="s">
        <v>1945</v>
      </c>
      <c r="H52" s="709" t="s">
        <v>2497</v>
      </c>
      <c r="I52" s="703"/>
      <c r="J52" s="727">
        <v>31260</v>
      </c>
      <c r="K52" s="703" t="s">
        <v>1901</v>
      </c>
      <c r="L52" s="956" t="s">
        <v>2493</v>
      </c>
      <c r="M52" s="952"/>
      <c r="N52" s="1618"/>
      <c r="P52" s="639"/>
    </row>
    <row r="53" spans="1:16" x14ac:dyDescent="0.2">
      <c r="A53" s="908" t="s">
        <v>164</v>
      </c>
      <c r="B53" s="714" t="s">
        <v>1851</v>
      </c>
      <c r="C53" s="736" t="s">
        <v>99</v>
      </c>
      <c r="D53" s="706" t="s">
        <v>4546</v>
      </c>
      <c r="E53" s="638">
        <f ca="1">DATEDIF(M53,$K$5,"Y")</f>
        <v>11</v>
      </c>
      <c r="F53" s="638">
        <f ca="1">DATEDIF(M53,$K$5,"YM")</f>
        <v>1</v>
      </c>
      <c r="G53" s="953" t="s">
        <v>1946</v>
      </c>
      <c r="H53" s="711" t="s">
        <v>121</v>
      </c>
      <c r="I53" s="706">
        <v>2014</v>
      </c>
      <c r="J53" s="854" t="s">
        <v>88</v>
      </c>
      <c r="K53" s="706" t="s">
        <v>1899</v>
      </c>
      <c r="L53" s="955"/>
      <c r="M53" s="952">
        <v>40094</v>
      </c>
      <c r="N53" s="1625">
        <f ca="1">DATEDIF(J54,$N$4,"Y")</f>
        <v>34</v>
      </c>
      <c r="O53" s="1415"/>
      <c r="P53" s="639"/>
    </row>
    <row r="54" spans="1:16" x14ac:dyDescent="0.2">
      <c r="A54" s="709"/>
      <c r="B54" s="950" t="s">
        <v>5383</v>
      </c>
      <c r="C54" s="727"/>
      <c r="D54" s="703" t="s">
        <v>1903</v>
      </c>
      <c r="E54" s="703"/>
      <c r="F54" s="703"/>
      <c r="G54" s="951" t="s">
        <v>1947</v>
      </c>
      <c r="H54" s="709" t="s">
        <v>1948</v>
      </c>
      <c r="I54" s="703"/>
      <c r="J54" s="957">
        <v>31545</v>
      </c>
      <c r="K54" s="703" t="s">
        <v>1901</v>
      </c>
      <c r="L54" s="956" t="s">
        <v>2494</v>
      </c>
      <c r="M54" s="952"/>
      <c r="N54" s="1618"/>
      <c r="P54" s="639"/>
    </row>
    <row r="55" spans="1:16" s="1622" customFormat="1" x14ac:dyDescent="0.2">
      <c r="A55" s="908" t="s">
        <v>162</v>
      </c>
      <c r="B55" s="714" t="s">
        <v>5461</v>
      </c>
      <c r="C55" s="736" t="s">
        <v>99</v>
      </c>
      <c r="D55" s="706" t="s">
        <v>4546</v>
      </c>
      <c r="E55" s="638">
        <f ca="1">DATEDIF(M55,$K$5,"Y")</f>
        <v>11</v>
      </c>
      <c r="F55" s="638">
        <f ca="1">DATEDIF(M55,$K$5,"YM")</f>
        <v>1</v>
      </c>
      <c r="G55" s="953" t="s">
        <v>2301</v>
      </c>
      <c r="H55" s="711" t="s">
        <v>121</v>
      </c>
      <c r="I55" s="706">
        <v>2007</v>
      </c>
      <c r="J55" s="854" t="s">
        <v>88</v>
      </c>
      <c r="K55" s="706" t="s">
        <v>1899</v>
      </c>
      <c r="L55" s="955"/>
      <c r="M55" s="952">
        <v>40095</v>
      </c>
      <c r="N55" s="1625">
        <f ca="1">DATEDIF(J56,$N$4,"Y")</f>
        <v>36</v>
      </c>
      <c r="O55" s="1620"/>
      <c r="P55" s="1621"/>
    </row>
    <row r="56" spans="1:16" s="1622" customFormat="1" x14ac:dyDescent="0.2">
      <c r="A56" s="709"/>
      <c r="B56" s="950" t="s">
        <v>5460</v>
      </c>
      <c r="C56" s="727"/>
      <c r="D56" s="703" t="s">
        <v>1903</v>
      </c>
      <c r="E56" s="703"/>
      <c r="F56" s="703"/>
      <c r="G56" s="951" t="s">
        <v>2147</v>
      </c>
      <c r="H56" s="709" t="s">
        <v>5462</v>
      </c>
      <c r="I56" s="703"/>
      <c r="J56" s="727">
        <v>30893</v>
      </c>
      <c r="K56" s="703" t="s">
        <v>1901</v>
      </c>
      <c r="L56" s="956" t="s">
        <v>2493</v>
      </c>
      <c r="M56" s="952"/>
      <c r="N56" s="1618"/>
      <c r="O56" s="1623"/>
      <c r="P56" s="1621"/>
    </row>
    <row r="57" spans="1:16" x14ac:dyDescent="0.2">
      <c r="A57" s="908" t="s">
        <v>171</v>
      </c>
      <c r="B57" s="714" t="s">
        <v>1812</v>
      </c>
      <c r="C57" s="736" t="s">
        <v>99</v>
      </c>
      <c r="D57" s="706" t="s">
        <v>4546</v>
      </c>
      <c r="E57" s="638">
        <f ca="1">DATEDIF(M57,$K$5,"Y")</f>
        <v>11</v>
      </c>
      <c r="F57" s="638">
        <f ca="1">DATEDIF(M57,$K$5,"YM")</f>
        <v>1</v>
      </c>
      <c r="G57" s="953" t="s">
        <v>1949</v>
      </c>
      <c r="H57" s="711" t="s">
        <v>121</v>
      </c>
      <c r="I57" s="706">
        <v>2009</v>
      </c>
      <c r="J57" s="854" t="s">
        <v>54</v>
      </c>
      <c r="K57" s="706" t="s">
        <v>1899</v>
      </c>
      <c r="L57" s="955"/>
      <c r="M57" s="952">
        <v>40096</v>
      </c>
      <c r="N57" s="1625">
        <f ca="1">DATEDIF(J58,$N$4,"Y")</f>
        <v>33</v>
      </c>
      <c r="O57" s="1415"/>
      <c r="P57" s="639"/>
    </row>
    <row r="58" spans="1:16" x14ac:dyDescent="0.2">
      <c r="A58" s="709"/>
      <c r="B58" s="950" t="s">
        <v>2605</v>
      </c>
      <c r="C58" s="957"/>
      <c r="D58" s="703" t="s">
        <v>1903</v>
      </c>
      <c r="E58" s="703"/>
      <c r="F58" s="703"/>
      <c r="G58" s="951" t="s">
        <v>1950</v>
      </c>
      <c r="H58" s="709" t="s">
        <v>2497</v>
      </c>
      <c r="I58" s="703"/>
      <c r="J58" s="957">
        <v>31855</v>
      </c>
      <c r="K58" s="703" t="s">
        <v>1901</v>
      </c>
      <c r="L58" s="956" t="s">
        <v>2493</v>
      </c>
      <c r="M58" s="952"/>
      <c r="N58" s="1618"/>
      <c r="P58" s="639"/>
    </row>
    <row r="59" spans="1:16" x14ac:dyDescent="0.2">
      <c r="A59" s="908" t="s">
        <v>113</v>
      </c>
      <c r="B59" s="714" t="s">
        <v>5504</v>
      </c>
      <c r="C59" s="736" t="s">
        <v>99</v>
      </c>
      <c r="D59" s="706" t="s">
        <v>4441</v>
      </c>
      <c r="E59" s="638">
        <f ca="1">DATEDIF(M59,$K$5,"Y")</f>
        <v>11</v>
      </c>
      <c r="F59" s="638">
        <f ca="1">DATEDIF(M59,$K$5,"YM")</f>
        <v>1</v>
      </c>
      <c r="G59" s="953" t="s">
        <v>1951</v>
      </c>
      <c r="H59" s="711" t="s">
        <v>2814</v>
      </c>
      <c r="I59" s="857">
        <v>2016</v>
      </c>
      <c r="J59" s="854" t="s">
        <v>398</v>
      </c>
      <c r="K59" s="706" t="s">
        <v>1899</v>
      </c>
      <c r="L59" s="955"/>
      <c r="M59" s="952">
        <v>40097</v>
      </c>
      <c r="N59" s="1625">
        <f ca="1">DATEDIF(J60,$N$4,"Y")</f>
        <v>41</v>
      </c>
      <c r="O59" s="1415"/>
      <c r="P59" s="639"/>
    </row>
    <row r="60" spans="1:16" x14ac:dyDescent="0.2">
      <c r="A60" s="709"/>
      <c r="B60" s="950" t="s">
        <v>2606</v>
      </c>
      <c r="C60" s="957"/>
      <c r="D60" s="703" t="s">
        <v>1903</v>
      </c>
      <c r="E60" s="703"/>
      <c r="F60" s="703"/>
      <c r="G60" s="951" t="s">
        <v>54</v>
      </c>
      <c r="H60" s="709" t="s">
        <v>5466</v>
      </c>
      <c r="I60" s="703"/>
      <c r="J60" s="957">
        <v>28980</v>
      </c>
      <c r="K60" s="703" t="s">
        <v>1901</v>
      </c>
      <c r="L60" s="956" t="s">
        <v>2493</v>
      </c>
      <c r="M60" s="952"/>
      <c r="N60" s="1618"/>
      <c r="P60" s="639"/>
    </row>
    <row r="61" spans="1:16" x14ac:dyDescent="0.2">
      <c r="A61" s="908" t="s">
        <v>134</v>
      </c>
      <c r="B61" s="714" t="s">
        <v>2812</v>
      </c>
      <c r="C61" s="961" t="s">
        <v>99</v>
      </c>
      <c r="D61" s="706" t="s">
        <v>5043</v>
      </c>
      <c r="E61" s="638">
        <f ca="1">DATEDIF(M61,$K$5,"Y")</f>
        <v>11</v>
      </c>
      <c r="F61" s="638">
        <f ca="1">DATEDIF(M61,$K$5,"YM")</f>
        <v>1</v>
      </c>
      <c r="G61" s="953" t="s">
        <v>1952</v>
      </c>
      <c r="H61" s="711" t="s">
        <v>1975</v>
      </c>
      <c r="I61" s="706">
        <v>2017</v>
      </c>
      <c r="J61" s="854" t="s">
        <v>1953</v>
      </c>
      <c r="K61" s="706" t="s">
        <v>1899</v>
      </c>
      <c r="L61" s="849"/>
      <c r="M61" s="952">
        <v>40098</v>
      </c>
      <c r="N61" s="1625">
        <f ca="1">DATEDIF(J62,$N$4,"Y")</f>
        <v>40</v>
      </c>
      <c r="O61" s="1415"/>
      <c r="P61" s="639"/>
    </row>
    <row r="62" spans="1:16" x14ac:dyDescent="0.2">
      <c r="A62" s="709"/>
      <c r="B62" s="950" t="s">
        <v>2607</v>
      </c>
      <c r="C62" s="957"/>
      <c r="D62" s="703" t="s">
        <v>1903</v>
      </c>
      <c r="E62" s="703"/>
      <c r="F62" s="703"/>
      <c r="G62" s="951" t="s">
        <v>1954</v>
      </c>
      <c r="H62" s="709" t="s">
        <v>2813</v>
      </c>
      <c r="I62" s="703"/>
      <c r="J62" s="957">
        <v>29388</v>
      </c>
      <c r="K62" s="703" t="s">
        <v>1901</v>
      </c>
      <c r="L62" s="850" t="s">
        <v>2494</v>
      </c>
      <c r="M62" s="952"/>
      <c r="N62" s="1618"/>
      <c r="P62" s="639"/>
    </row>
    <row r="63" spans="1:16" x14ac:dyDescent="0.2">
      <c r="A63" s="908" t="s">
        <v>80</v>
      </c>
      <c r="B63" s="714" t="s">
        <v>1869</v>
      </c>
      <c r="C63" s="736" t="s">
        <v>99</v>
      </c>
      <c r="D63" s="958" t="s">
        <v>1977</v>
      </c>
      <c r="E63" s="638">
        <f ca="1">DATEDIF(M63,$K$5,"Y")</f>
        <v>11</v>
      </c>
      <c r="F63" s="638">
        <f ca="1">DATEDIF(M63,$K$5,"YM")</f>
        <v>1</v>
      </c>
      <c r="G63" s="953" t="s">
        <v>1955</v>
      </c>
      <c r="H63" s="711" t="s">
        <v>1956</v>
      </c>
      <c r="I63" s="706">
        <v>2008</v>
      </c>
      <c r="J63" s="854" t="s">
        <v>196</v>
      </c>
      <c r="K63" s="706" t="s">
        <v>1899</v>
      </c>
      <c r="L63" s="955"/>
      <c r="M63" s="952">
        <v>40099</v>
      </c>
      <c r="N63" s="1625">
        <f ca="1">DATEDIF(J64,$N$4,"Y")</f>
        <v>36</v>
      </c>
      <c r="O63" s="1415"/>
      <c r="P63" s="639"/>
    </row>
    <row r="64" spans="1:16" x14ac:dyDescent="0.2">
      <c r="A64" s="709"/>
      <c r="B64" s="950" t="s">
        <v>2608</v>
      </c>
      <c r="C64" s="957"/>
      <c r="D64" s="703" t="s">
        <v>1903</v>
      </c>
      <c r="E64" s="703"/>
      <c r="F64" s="703"/>
      <c r="G64" s="951" t="s">
        <v>1957</v>
      </c>
      <c r="H64" s="709" t="s">
        <v>1910</v>
      </c>
      <c r="I64" s="703"/>
      <c r="J64" s="727">
        <v>30805</v>
      </c>
      <c r="K64" s="703" t="s">
        <v>1901</v>
      </c>
      <c r="L64" s="956" t="s">
        <v>2494</v>
      </c>
      <c r="M64" s="952"/>
      <c r="N64" s="1618"/>
      <c r="P64" s="639"/>
    </row>
    <row r="65" spans="1:16" x14ac:dyDescent="0.2">
      <c r="A65" s="908" t="s">
        <v>58</v>
      </c>
      <c r="B65" s="714" t="s">
        <v>4991</v>
      </c>
      <c r="C65" s="736" t="s">
        <v>1960</v>
      </c>
      <c r="D65" s="706" t="s">
        <v>4546</v>
      </c>
      <c r="E65" s="638">
        <f ca="1">DATEDIF(M65,$K$5,"Y")</f>
        <v>11</v>
      </c>
      <c r="F65" s="638">
        <f ca="1">DATEDIF(M65,$K$5,"YM")</f>
        <v>0</v>
      </c>
      <c r="G65" s="953" t="s">
        <v>1961</v>
      </c>
      <c r="H65" s="711" t="s">
        <v>121</v>
      </c>
      <c r="I65" s="857" t="s">
        <v>2458</v>
      </c>
      <c r="J65" s="854" t="s">
        <v>72</v>
      </c>
      <c r="K65" s="706" t="s">
        <v>1899</v>
      </c>
      <c r="L65" s="955"/>
      <c r="M65" s="1476">
        <v>40148</v>
      </c>
      <c r="N65" s="1625">
        <f ca="1">DATEDIF(J66,$N$4,"Y")</f>
        <v>40</v>
      </c>
      <c r="O65" s="1415"/>
      <c r="P65" s="639"/>
    </row>
    <row r="66" spans="1:16" x14ac:dyDescent="0.2">
      <c r="A66" s="709"/>
      <c r="B66" s="950" t="s">
        <v>2609</v>
      </c>
      <c r="C66" s="727"/>
      <c r="D66" s="703" t="s">
        <v>1903</v>
      </c>
      <c r="E66" s="703"/>
      <c r="F66" s="703"/>
      <c r="G66" s="951" t="s">
        <v>1962</v>
      </c>
      <c r="H66" s="709" t="s">
        <v>1963</v>
      </c>
      <c r="I66" s="703"/>
      <c r="J66" s="727">
        <v>29216</v>
      </c>
      <c r="K66" s="703" t="s">
        <v>1901</v>
      </c>
      <c r="L66" s="956" t="s">
        <v>2493</v>
      </c>
      <c r="M66" s="1626"/>
      <c r="N66" s="1618"/>
      <c r="P66" s="639"/>
    </row>
    <row r="67" spans="1:16" x14ac:dyDescent="0.2">
      <c r="A67" s="908" t="s">
        <v>70</v>
      </c>
      <c r="B67" s="714" t="s">
        <v>1347</v>
      </c>
      <c r="C67" s="736" t="s">
        <v>756</v>
      </c>
      <c r="D67" s="958" t="s">
        <v>4431</v>
      </c>
      <c r="E67" s="638">
        <f ca="1">DATEDIF(M67,$K$5,"Y")</f>
        <v>10</v>
      </c>
      <c r="F67" s="638">
        <f ca="1">DATEDIF(M67,$K$5,"YM")</f>
        <v>8</v>
      </c>
      <c r="G67" s="953" t="s">
        <v>1964</v>
      </c>
      <c r="H67" s="711" t="s">
        <v>1042</v>
      </c>
      <c r="I67" s="706">
        <v>2008</v>
      </c>
      <c r="J67" s="854" t="s">
        <v>54</v>
      </c>
      <c r="K67" s="706" t="s">
        <v>1899</v>
      </c>
      <c r="L67" s="955"/>
      <c r="M67" s="952">
        <v>40269</v>
      </c>
      <c r="N67" s="1625">
        <f ca="1">DATEDIF(J68,$N$4,"Y")</f>
        <v>34</v>
      </c>
      <c r="O67" s="1415"/>
      <c r="P67" s="639"/>
    </row>
    <row r="68" spans="1:16" x14ac:dyDescent="0.2">
      <c r="A68" s="709"/>
      <c r="B68" s="950" t="s">
        <v>2610</v>
      </c>
      <c r="C68" s="727"/>
      <c r="D68" s="703" t="s">
        <v>1903</v>
      </c>
      <c r="E68" s="703"/>
      <c r="F68" s="703"/>
      <c r="G68" s="951" t="s">
        <v>1965</v>
      </c>
      <c r="H68" s="709" t="s">
        <v>1963</v>
      </c>
      <c r="I68" s="703"/>
      <c r="J68" s="957">
        <v>31563</v>
      </c>
      <c r="K68" s="703" t="s">
        <v>1901</v>
      </c>
      <c r="L68" s="956" t="s">
        <v>2493</v>
      </c>
      <c r="M68" s="952"/>
      <c r="N68" s="1618"/>
      <c r="P68" s="639"/>
    </row>
    <row r="69" spans="1:16" x14ac:dyDescent="0.2">
      <c r="A69" s="908" t="s">
        <v>38</v>
      </c>
      <c r="B69" s="714" t="s">
        <v>1865</v>
      </c>
      <c r="C69" s="736" t="s">
        <v>1471</v>
      </c>
      <c r="D69" s="706" t="s">
        <v>864</v>
      </c>
      <c r="E69" s="638">
        <f ca="1">DATEDIF(M69,$K$5,"Y")</f>
        <v>10</v>
      </c>
      <c r="F69" s="638">
        <f ca="1">DATEDIF(M69,$K$5,"YM")</f>
        <v>7</v>
      </c>
      <c r="G69" s="953" t="s">
        <v>1966</v>
      </c>
      <c r="H69" s="706" t="s">
        <v>478</v>
      </c>
      <c r="I69" s="706">
        <v>2008</v>
      </c>
      <c r="J69" s="854" t="s">
        <v>152</v>
      </c>
      <c r="K69" s="706" t="s">
        <v>1899</v>
      </c>
      <c r="L69" s="849"/>
      <c r="M69" s="851">
        <v>40299</v>
      </c>
      <c r="N69" s="1625">
        <f ca="1">DATEDIF(J70,$N$4,"Y")</f>
        <v>33</v>
      </c>
      <c r="O69" s="1415"/>
      <c r="P69" s="639"/>
    </row>
    <row r="70" spans="1:16" x14ac:dyDescent="0.2">
      <c r="A70" s="709"/>
      <c r="B70" s="950" t="s">
        <v>2611</v>
      </c>
      <c r="C70" s="962"/>
      <c r="D70" s="703" t="s">
        <v>1903</v>
      </c>
      <c r="E70" s="703"/>
      <c r="F70" s="703"/>
      <c r="G70" s="951" t="s">
        <v>54</v>
      </c>
      <c r="H70" s="709" t="s">
        <v>2497</v>
      </c>
      <c r="I70" s="703"/>
      <c r="J70" s="727">
        <v>32093</v>
      </c>
      <c r="K70" s="703" t="s">
        <v>1901</v>
      </c>
      <c r="L70" s="850" t="s">
        <v>2493</v>
      </c>
      <c r="M70" s="851"/>
      <c r="N70" s="1618"/>
      <c r="P70" s="639"/>
    </row>
    <row r="71" spans="1:16" x14ac:dyDescent="0.2">
      <c r="A71" s="908" t="s">
        <v>192</v>
      </c>
      <c r="B71" s="714" t="s">
        <v>1866</v>
      </c>
      <c r="C71" s="736" t="s">
        <v>1471</v>
      </c>
      <c r="D71" s="706" t="s">
        <v>864</v>
      </c>
      <c r="E71" s="638">
        <f ca="1">DATEDIF(M71,$K$5,"Y")</f>
        <v>10</v>
      </c>
      <c r="F71" s="638">
        <f ca="1">DATEDIF(M71,$K$5,"YM")</f>
        <v>7</v>
      </c>
      <c r="G71" s="953" t="s">
        <v>1967</v>
      </c>
      <c r="H71" s="706" t="s">
        <v>478</v>
      </c>
      <c r="I71" s="706">
        <v>2009</v>
      </c>
      <c r="J71" s="854" t="s">
        <v>54</v>
      </c>
      <c r="K71" s="706" t="s">
        <v>1899</v>
      </c>
      <c r="L71" s="849"/>
      <c r="M71" s="851">
        <v>40299</v>
      </c>
      <c r="N71" s="1625">
        <f ca="1">DATEDIF(J72,$N$4,"Y")</f>
        <v>32</v>
      </c>
      <c r="O71" s="1415"/>
      <c r="P71" s="639"/>
    </row>
    <row r="72" spans="1:16" x14ac:dyDescent="0.2">
      <c r="A72" s="709"/>
      <c r="B72" s="950" t="s">
        <v>4999</v>
      </c>
      <c r="C72" s="957"/>
      <c r="D72" s="703" t="s">
        <v>1903</v>
      </c>
      <c r="E72" s="703"/>
      <c r="F72" s="703"/>
      <c r="G72" s="951" t="s">
        <v>1968</v>
      </c>
      <c r="H72" s="709" t="s">
        <v>2497</v>
      </c>
      <c r="I72" s="703"/>
      <c r="J72" s="957">
        <v>32143</v>
      </c>
      <c r="K72" s="703" t="s">
        <v>1901</v>
      </c>
      <c r="L72" s="850" t="s">
        <v>2493</v>
      </c>
      <c r="M72" s="851"/>
      <c r="N72" s="1618"/>
      <c r="P72" s="639"/>
    </row>
    <row r="73" spans="1:16" x14ac:dyDescent="0.2">
      <c r="A73" s="908" t="s">
        <v>169</v>
      </c>
      <c r="B73" s="714" t="s">
        <v>1883</v>
      </c>
      <c r="C73" s="736" t="s">
        <v>1348</v>
      </c>
      <c r="D73" s="958" t="s">
        <v>4431</v>
      </c>
      <c r="E73" s="638">
        <f ca="1">DATEDIF(M73,$K$5,"Y")</f>
        <v>10</v>
      </c>
      <c r="F73" s="638">
        <f ca="1">DATEDIF(M73,$K$5,"YM")</f>
        <v>6</v>
      </c>
      <c r="G73" s="953" t="s">
        <v>1969</v>
      </c>
      <c r="H73" s="711" t="s">
        <v>328</v>
      </c>
      <c r="I73" s="706"/>
      <c r="J73" s="854" t="s">
        <v>1970</v>
      </c>
      <c r="K73" s="706" t="s">
        <v>1899</v>
      </c>
      <c r="L73" s="955"/>
      <c r="M73" s="952">
        <v>40330</v>
      </c>
      <c r="N73" s="1625">
        <f ca="1">DATEDIF(J74,$N$4,"Y")</f>
        <v>44</v>
      </c>
      <c r="O73" s="1415"/>
      <c r="P73" s="639"/>
    </row>
    <row r="74" spans="1:16" x14ac:dyDescent="0.2">
      <c r="A74" s="709"/>
      <c r="B74" s="950" t="s">
        <v>2612</v>
      </c>
      <c r="C74" s="727"/>
      <c r="D74" s="703" t="s">
        <v>1903</v>
      </c>
      <c r="E74" s="703"/>
      <c r="F74" s="703"/>
      <c r="G74" s="713" t="s">
        <v>54</v>
      </c>
      <c r="H74" s="709" t="s">
        <v>1963</v>
      </c>
      <c r="I74" s="703"/>
      <c r="J74" s="727">
        <v>28070</v>
      </c>
      <c r="K74" s="703" t="s">
        <v>1901</v>
      </c>
      <c r="L74" s="956" t="s">
        <v>2493</v>
      </c>
      <c r="M74" s="952"/>
      <c r="N74" s="1618"/>
      <c r="P74" s="639"/>
    </row>
    <row r="75" spans="1:16" x14ac:dyDescent="0.2">
      <c r="A75" s="908" t="s">
        <v>195</v>
      </c>
      <c r="B75" s="714" t="s">
        <v>1884</v>
      </c>
      <c r="C75" s="854" t="s">
        <v>1299</v>
      </c>
      <c r="D75" s="958" t="s">
        <v>4431</v>
      </c>
      <c r="E75" s="638">
        <f ca="1">DATEDIF(M75,$K$5,"Y")</f>
        <v>10</v>
      </c>
      <c r="F75" s="638">
        <f ca="1">DATEDIF(M75,$K$5,"YM")</f>
        <v>0</v>
      </c>
      <c r="G75" s="953" t="s">
        <v>1971</v>
      </c>
      <c r="H75" s="711" t="s">
        <v>896</v>
      </c>
      <c r="I75" s="706">
        <v>2009</v>
      </c>
      <c r="J75" s="854" t="s">
        <v>54</v>
      </c>
      <c r="K75" s="706" t="s">
        <v>1899</v>
      </c>
      <c r="L75" s="955"/>
      <c r="M75" s="952">
        <v>40513</v>
      </c>
      <c r="N75" s="1625">
        <f ca="1">DATEDIF(J76,$N$4,"Y")</f>
        <v>29</v>
      </c>
      <c r="O75" s="1415"/>
      <c r="P75" s="639"/>
    </row>
    <row r="76" spans="1:16" x14ac:dyDescent="0.2">
      <c r="A76" s="709"/>
      <c r="B76" s="950" t="s">
        <v>2613</v>
      </c>
      <c r="C76" s="727"/>
      <c r="D76" s="703" t="s">
        <v>1903</v>
      </c>
      <c r="E76" s="703"/>
      <c r="F76" s="703"/>
      <c r="G76" s="713" t="s">
        <v>1972</v>
      </c>
      <c r="H76" s="709" t="s">
        <v>1963</v>
      </c>
      <c r="I76" s="703"/>
      <c r="J76" s="727">
        <v>33409</v>
      </c>
      <c r="K76" s="703" t="s">
        <v>1901</v>
      </c>
      <c r="L76" s="956" t="s">
        <v>2493</v>
      </c>
      <c r="M76" s="952"/>
      <c r="N76" s="1618"/>
      <c r="P76" s="639"/>
    </row>
    <row r="77" spans="1:16" x14ac:dyDescent="0.2">
      <c r="A77" s="908" t="s">
        <v>130</v>
      </c>
      <c r="B77" s="714" t="s">
        <v>1872</v>
      </c>
      <c r="C77" s="736" t="s">
        <v>1973</v>
      </c>
      <c r="D77" s="958" t="s">
        <v>4542</v>
      </c>
      <c r="E77" s="638">
        <f ca="1">DATEDIF(M77,$K$5,"Y")</f>
        <v>10</v>
      </c>
      <c r="F77" s="638">
        <f ca="1">DATEDIF(M77,$K$5,"YM")</f>
        <v>0</v>
      </c>
      <c r="G77" s="585" t="s">
        <v>1974</v>
      </c>
      <c r="H77" s="711" t="s">
        <v>1975</v>
      </c>
      <c r="I77" s="706">
        <v>2008</v>
      </c>
      <c r="J77" s="854" t="s">
        <v>54</v>
      </c>
      <c r="K77" s="706" t="s">
        <v>1899</v>
      </c>
      <c r="L77" s="955"/>
      <c r="M77" s="952">
        <v>40513</v>
      </c>
      <c r="N77" s="1625">
        <f ca="1">DATEDIF(J78,$N$4,"Y")</f>
        <v>35</v>
      </c>
      <c r="O77" s="1415"/>
      <c r="P77" s="639"/>
    </row>
    <row r="78" spans="1:16" x14ac:dyDescent="0.2">
      <c r="A78" s="709"/>
      <c r="B78" s="950" t="s">
        <v>2614</v>
      </c>
      <c r="C78" s="727"/>
      <c r="D78" s="703" t="s">
        <v>1903</v>
      </c>
      <c r="E78" s="703"/>
      <c r="F78" s="703"/>
      <c r="G78" s="713" t="s">
        <v>1976</v>
      </c>
      <c r="H78" s="709" t="s">
        <v>1963</v>
      </c>
      <c r="I78" s="703"/>
      <c r="J78" s="727">
        <v>31231</v>
      </c>
      <c r="K78" s="703" t="s">
        <v>1901</v>
      </c>
      <c r="L78" s="956" t="s">
        <v>2493</v>
      </c>
      <c r="M78" s="952"/>
      <c r="N78" s="1618"/>
      <c r="P78" s="639"/>
    </row>
    <row r="79" spans="1:16" x14ac:dyDescent="0.2">
      <c r="A79" s="908" t="s">
        <v>204</v>
      </c>
      <c r="B79" s="714" t="s">
        <v>1323</v>
      </c>
      <c r="C79" s="854" t="s">
        <v>1299</v>
      </c>
      <c r="D79" s="958" t="s">
        <v>1977</v>
      </c>
      <c r="E79" s="638">
        <f ca="1">DATEDIF(M79,$K$5,"Y")</f>
        <v>10</v>
      </c>
      <c r="F79" s="638">
        <f ca="1">DATEDIF(M79,$K$5,"YM")</f>
        <v>0</v>
      </c>
      <c r="G79" s="953" t="s">
        <v>1978</v>
      </c>
      <c r="H79" s="711" t="s">
        <v>1979</v>
      </c>
      <c r="I79" s="706">
        <v>1996</v>
      </c>
      <c r="J79" s="854" t="s">
        <v>72</v>
      </c>
      <c r="K79" s="706" t="s">
        <v>1899</v>
      </c>
      <c r="L79" s="955"/>
      <c r="M79" s="952">
        <v>40513</v>
      </c>
      <c r="N79" s="1625">
        <f ca="1">DATEDIF(J80,$N$4,"Y")</f>
        <v>43</v>
      </c>
      <c r="O79" s="1415"/>
      <c r="P79" s="639"/>
    </row>
    <row r="80" spans="1:16" x14ac:dyDescent="0.2">
      <c r="A80" s="709"/>
      <c r="B80" s="950" t="s">
        <v>2615</v>
      </c>
      <c r="C80" s="727"/>
      <c r="D80" s="703" t="s">
        <v>1903</v>
      </c>
      <c r="E80" s="703"/>
      <c r="F80" s="703"/>
      <c r="G80" s="951" t="s">
        <v>1980</v>
      </c>
      <c r="H80" s="709" t="s">
        <v>1922</v>
      </c>
      <c r="I80" s="703"/>
      <c r="J80" s="727">
        <v>28225</v>
      </c>
      <c r="K80" s="703" t="s">
        <v>1901</v>
      </c>
      <c r="L80" s="956" t="s">
        <v>2494</v>
      </c>
      <c r="M80" s="952"/>
      <c r="N80" s="1618"/>
      <c r="P80" s="639"/>
    </row>
    <row r="81" spans="1:16" x14ac:dyDescent="0.2">
      <c r="A81" s="908" t="s">
        <v>208</v>
      </c>
      <c r="B81" s="714" t="s">
        <v>1875</v>
      </c>
      <c r="C81" s="854" t="s">
        <v>1299</v>
      </c>
      <c r="D81" s="706" t="s">
        <v>5033</v>
      </c>
      <c r="E81" s="638">
        <f ca="1">DATEDIF(M81,$K$5,"Y")</f>
        <v>10</v>
      </c>
      <c r="F81" s="638">
        <f ca="1">DATEDIF(M81,$K$5,"YM")</f>
        <v>0</v>
      </c>
      <c r="G81" s="963" t="s">
        <v>1981</v>
      </c>
      <c r="H81" s="711" t="s">
        <v>1979</v>
      </c>
      <c r="I81" s="706">
        <v>2004</v>
      </c>
      <c r="J81" s="854" t="s">
        <v>54</v>
      </c>
      <c r="K81" s="706" t="s">
        <v>1899</v>
      </c>
      <c r="L81" s="955"/>
      <c r="M81" s="952">
        <v>40513</v>
      </c>
      <c r="N81" s="1625">
        <f ca="1">DATEDIF(J82,$N$4,"Y")</f>
        <v>36</v>
      </c>
      <c r="O81" s="1415"/>
      <c r="P81" s="639"/>
    </row>
    <row r="82" spans="1:16" x14ac:dyDescent="0.2">
      <c r="A82" s="709"/>
      <c r="B82" s="950" t="s">
        <v>2616</v>
      </c>
      <c r="C82" s="727"/>
      <c r="D82" s="703" t="s">
        <v>1903</v>
      </c>
      <c r="E82" s="703"/>
      <c r="F82" s="703"/>
      <c r="G82" s="951" t="s">
        <v>54</v>
      </c>
      <c r="H82" s="947" t="s">
        <v>1922</v>
      </c>
      <c r="I82" s="703"/>
      <c r="J82" s="727">
        <v>30876</v>
      </c>
      <c r="K82" s="703" t="s">
        <v>1901</v>
      </c>
      <c r="L82" s="960" t="s">
        <v>2494</v>
      </c>
      <c r="M82" s="952"/>
      <c r="N82" s="1618"/>
      <c r="P82" s="639"/>
    </row>
    <row r="83" spans="1:16" x14ac:dyDescent="0.2">
      <c r="A83" s="908" t="s">
        <v>213</v>
      </c>
      <c r="B83" s="714" t="s">
        <v>1813</v>
      </c>
      <c r="C83" s="854" t="s">
        <v>1814</v>
      </c>
      <c r="D83" s="706" t="s">
        <v>4546</v>
      </c>
      <c r="E83" s="638">
        <f ca="1">DATEDIF(M83,$K$5,"Y")</f>
        <v>10</v>
      </c>
      <c r="F83" s="638">
        <f ca="1">DATEDIF(M83,$K$5,"YM")</f>
        <v>0</v>
      </c>
      <c r="G83" s="953" t="s">
        <v>1982</v>
      </c>
      <c r="H83" s="711" t="s">
        <v>121</v>
      </c>
      <c r="I83" s="706">
        <v>2010</v>
      </c>
      <c r="J83" s="854" t="s">
        <v>76</v>
      </c>
      <c r="K83" s="706" t="s">
        <v>1899</v>
      </c>
      <c r="L83" s="955"/>
      <c r="M83" s="952">
        <v>40513</v>
      </c>
      <c r="N83" s="1625">
        <f ca="1">DATEDIF(J84,$N$4,"Y")</f>
        <v>32</v>
      </c>
      <c r="O83" s="1415"/>
      <c r="P83" s="639"/>
    </row>
    <row r="84" spans="1:16" x14ac:dyDescent="0.2">
      <c r="A84" s="709"/>
      <c r="B84" s="950" t="s">
        <v>2617</v>
      </c>
      <c r="C84" s="727"/>
      <c r="D84" s="703" t="s">
        <v>1903</v>
      </c>
      <c r="E84" s="703"/>
      <c r="F84" s="703"/>
      <c r="G84" s="713" t="s">
        <v>1983</v>
      </c>
      <c r="H84" s="709" t="s">
        <v>1984</v>
      </c>
      <c r="I84" s="703"/>
      <c r="J84" s="727">
        <v>32360</v>
      </c>
      <c r="K84" s="703" t="s">
        <v>1901</v>
      </c>
      <c r="L84" s="956" t="s">
        <v>2494</v>
      </c>
      <c r="M84" s="952"/>
      <c r="N84" s="1618"/>
      <c r="P84" s="639"/>
    </row>
    <row r="85" spans="1:16" x14ac:dyDescent="0.2">
      <c r="A85" s="908" t="s">
        <v>219</v>
      </c>
      <c r="B85" s="714" t="s">
        <v>1815</v>
      </c>
      <c r="C85" s="854" t="s">
        <v>1814</v>
      </c>
      <c r="D85" s="706" t="s">
        <v>4546</v>
      </c>
      <c r="E85" s="638">
        <f ca="1">DATEDIF(M85,$K$5,"Y")</f>
        <v>10</v>
      </c>
      <c r="F85" s="638">
        <f ca="1">DATEDIF(M85,$K$5,"YM")</f>
        <v>0</v>
      </c>
      <c r="G85" s="953" t="s">
        <v>1985</v>
      </c>
      <c r="H85" s="711" t="s">
        <v>121</v>
      </c>
      <c r="I85" s="706">
        <v>2010</v>
      </c>
      <c r="J85" s="854" t="s">
        <v>54</v>
      </c>
      <c r="K85" s="706" t="s">
        <v>1899</v>
      </c>
      <c r="L85" s="955"/>
      <c r="M85" s="952">
        <v>40513</v>
      </c>
      <c r="N85" s="1625">
        <f ca="1">DATEDIF(J86,$N$4,"Y")</f>
        <v>31</v>
      </c>
      <c r="O85" s="1415"/>
      <c r="P85" s="639"/>
    </row>
    <row r="86" spans="1:16" x14ac:dyDescent="0.2">
      <c r="A86" s="709"/>
      <c r="B86" s="964" t="s">
        <v>2618</v>
      </c>
      <c r="C86" s="727"/>
      <c r="D86" s="703" t="s">
        <v>1903</v>
      </c>
      <c r="E86" s="703"/>
      <c r="F86" s="703"/>
      <c r="G86" s="713" t="s">
        <v>54</v>
      </c>
      <c r="H86" s="709" t="s">
        <v>2497</v>
      </c>
      <c r="I86" s="703"/>
      <c r="J86" s="727">
        <v>32607</v>
      </c>
      <c r="K86" s="703" t="s">
        <v>1901</v>
      </c>
      <c r="L86" s="850" t="s">
        <v>2493</v>
      </c>
      <c r="M86" s="851"/>
      <c r="N86" s="1618"/>
      <c r="P86" s="639"/>
    </row>
    <row r="87" spans="1:16" s="260" customFormat="1" x14ac:dyDescent="0.2">
      <c r="A87" s="908" t="s">
        <v>224</v>
      </c>
      <c r="B87" s="714" t="s">
        <v>1870</v>
      </c>
      <c r="C87" s="854" t="s">
        <v>1263</v>
      </c>
      <c r="D87" s="958" t="s">
        <v>1264</v>
      </c>
      <c r="E87" s="638">
        <f ca="1">DATEDIF(M87,$K$5,"Y")</f>
        <v>10</v>
      </c>
      <c r="F87" s="638">
        <f ca="1">DATEDIF(M87,$K$5,"YM")</f>
        <v>0</v>
      </c>
      <c r="G87" s="953" t="s">
        <v>1986</v>
      </c>
      <c r="H87" s="711" t="s">
        <v>1987</v>
      </c>
      <c r="I87" s="706">
        <v>2008</v>
      </c>
      <c r="J87" s="854" t="s">
        <v>54</v>
      </c>
      <c r="K87" s="706" t="s">
        <v>1899</v>
      </c>
      <c r="L87" s="955"/>
      <c r="M87" s="952">
        <v>40513</v>
      </c>
      <c r="N87" s="1625">
        <f ca="1">DATEDIF(J88,$N$4,"Y")</f>
        <v>35</v>
      </c>
      <c r="O87" s="1553"/>
    </row>
    <row r="88" spans="1:16" s="260" customFormat="1" x14ac:dyDescent="0.2">
      <c r="A88" s="709"/>
      <c r="B88" s="964" t="s">
        <v>2619</v>
      </c>
      <c r="C88" s="954"/>
      <c r="D88" s="703" t="s">
        <v>1903</v>
      </c>
      <c r="E88" s="703"/>
      <c r="F88" s="703"/>
      <c r="G88" s="713" t="s">
        <v>1988</v>
      </c>
      <c r="H88" s="709" t="s">
        <v>1963</v>
      </c>
      <c r="I88" s="703"/>
      <c r="J88" s="727">
        <v>31303</v>
      </c>
      <c r="K88" s="703" t="s">
        <v>1901</v>
      </c>
      <c r="L88" s="956" t="s">
        <v>2493</v>
      </c>
      <c r="M88" s="952"/>
      <c r="N88" s="1618"/>
      <c r="O88" s="1554"/>
    </row>
    <row r="89" spans="1:16" x14ac:dyDescent="0.2">
      <c r="A89" s="908" t="s">
        <v>231</v>
      </c>
      <c r="B89" s="714" t="s">
        <v>1877</v>
      </c>
      <c r="C89" s="736" t="s">
        <v>1310</v>
      </c>
      <c r="D89" s="958" t="s">
        <v>5043</v>
      </c>
      <c r="E89" s="638">
        <f ca="1">DATEDIF(M89,$K$5,"Y")</f>
        <v>9</v>
      </c>
      <c r="F89" s="638">
        <f ca="1">DATEDIF(M89,$K$5,"YM")</f>
        <v>5</v>
      </c>
      <c r="G89" s="953" t="s">
        <v>1992</v>
      </c>
      <c r="H89" s="711" t="s">
        <v>1993</v>
      </c>
      <c r="I89" s="706">
        <v>2006</v>
      </c>
      <c r="J89" s="854" t="s">
        <v>536</v>
      </c>
      <c r="K89" s="706" t="s">
        <v>1899</v>
      </c>
      <c r="L89" s="955"/>
      <c r="M89" s="952">
        <v>40725</v>
      </c>
      <c r="N89" s="1625">
        <f ca="1">DATEDIF(J90,$N$4,"Y")</f>
        <v>37</v>
      </c>
      <c r="O89" s="1415"/>
      <c r="P89" s="639"/>
    </row>
    <row r="90" spans="1:16" x14ac:dyDescent="0.2">
      <c r="A90" s="709"/>
      <c r="B90" s="964" t="s">
        <v>4632</v>
      </c>
      <c r="C90" s="727"/>
      <c r="D90" s="703" t="s">
        <v>1903</v>
      </c>
      <c r="E90" s="703"/>
      <c r="F90" s="703"/>
      <c r="G90" s="713" t="s">
        <v>1994</v>
      </c>
      <c r="H90" s="709" t="s">
        <v>1995</v>
      </c>
      <c r="I90" s="703"/>
      <c r="J90" s="727">
        <v>30335</v>
      </c>
      <c r="K90" s="703" t="s">
        <v>1901</v>
      </c>
      <c r="L90" s="956" t="s">
        <v>2494</v>
      </c>
      <c r="M90" s="952"/>
      <c r="N90" s="1618"/>
      <c r="P90" s="639"/>
    </row>
    <row r="91" spans="1:16" x14ac:dyDescent="0.2">
      <c r="A91" s="908" t="s">
        <v>233</v>
      </c>
      <c r="B91" s="714" t="s">
        <v>1816</v>
      </c>
      <c r="C91" s="736" t="s">
        <v>1310</v>
      </c>
      <c r="D91" s="706" t="s">
        <v>4546</v>
      </c>
      <c r="E91" s="638">
        <f ca="1">DATEDIF(M91,$K$5,"Y")</f>
        <v>9</v>
      </c>
      <c r="F91" s="638">
        <f ca="1">DATEDIF(M91,$K$5,"YM")</f>
        <v>5</v>
      </c>
      <c r="G91" s="953" t="s">
        <v>1996</v>
      </c>
      <c r="H91" s="711" t="s">
        <v>121</v>
      </c>
      <c r="I91" s="706">
        <v>2003</v>
      </c>
      <c r="J91" s="854" t="s">
        <v>88</v>
      </c>
      <c r="K91" s="706" t="s">
        <v>1899</v>
      </c>
      <c r="L91" s="955"/>
      <c r="M91" s="952">
        <v>40725</v>
      </c>
      <c r="N91" s="1625">
        <f ca="1">DATEDIF(J92,$N$4,"Y")</f>
        <v>38</v>
      </c>
      <c r="O91" s="1415"/>
      <c r="P91" s="639"/>
    </row>
    <row r="92" spans="1:16" x14ac:dyDescent="0.2">
      <c r="A92" s="709"/>
      <c r="B92" s="964" t="s">
        <v>2620</v>
      </c>
      <c r="C92" s="727"/>
      <c r="D92" s="703" t="s">
        <v>1903</v>
      </c>
      <c r="E92" s="703"/>
      <c r="F92" s="703"/>
      <c r="G92" s="713" t="s">
        <v>1997</v>
      </c>
      <c r="H92" s="709" t="s">
        <v>1984</v>
      </c>
      <c r="I92" s="703"/>
      <c r="J92" s="727">
        <v>30167</v>
      </c>
      <c r="K92" s="703" t="s">
        <v>1901</v>
      </c>
      <c r="L92" s="956" t="s">
        <v>2494</v>
      </c>
      <c r="M92" s="952"/>
      <c r="N92" s="1618"/>
      <c r="P92" s="639"/>
    </row>
    <row r="93" spans="1:16" x14ac:dyDescent="0.2">
      <c r="A93" s="908" t="s">
        <v>237</v>
      </c>
      <c r="B93" s="714" t="s">
        <v>1817</v>
      </c>
      <c r="C93" s="954" t="s">
        <v>1310</v>
      </c>
      <c r="D93" s="706" t="s">
        <v>4546</v>
      </c>
      <c r="E93" s="638">
        <f ca="1">DATEDIF(M93,$K$5,"Y")</f>
        <v>9</v>
      </c>
      <c r="F93" s="638">
        <f ca="1">DATEDIF(M93,$K$5,"YM")</f>
        <v>5</v>
      </c>
      <c r="G93" s="953" t="s">
        <v>1998</v>
      </c>
      <c r="H93" s="711" t="s">
        <v>121</v>
      </c>
      <c r="I93" s="706">
        <v>2009</v>
      </c>
      <c r="J93" s="854" t="s">
        <v>54</v>
      </c>
      <c r="K93" s="706" t="s">
        <v>1899</v>
      </c>
      <c r="L93" s="955"/>
      <c r="M93" s="952">
        <v>40725</v>
      </c>
      <c r="N93" s="1625">
        <f ca="1">DATEDIF(J94,$N$4,"Y")</f>
        <v>31</v>
      </c>
      <c r="O93" s="1415"/>
      <c r="P93" s="639"/>
    </row>
    <row r="94" spans="1:16" x14ac:dyDescent="0.2">
      <c r="A94" s="709"/>
      <c r="B94" s="964" t="s">
        <v>2621</v>
      </c>
      <c r="C94" s="727"/>
      <c r="D94" s="703" t="s">
        <v>1903</v>
      </c>
      <c r="E94" s="703"/>
      <c r="F94" s="703"/>
      <c r="G94" s="713" t="s">
        <v>1999</v>
      </c>
      <c r="H94" s="709" t="s">
        <v>1984</v>
      </c>
      <c r="I94" s="703"/>
      <c r="J94" s="727">
        <v>32605</v>
      </c>
      <c r="K94" s="703" t="s">
        <v>1901</v>
      </c>
      <c r="L94" s="956" t="s">
        <v>2494</v>
      </c>
      <c r="M94" s="952"/>
      <c r="N94" s="1618"/>
      <c r="P94" s="639"/>
    </row>
    <row r="95" spans="1:16" s="1622" customFormat="1" x14ac:dyDescent="0.2">
      <c r="A95" s="908" t="s">
        <v>242</v>
      </c>
      <c r="B95" s="714" t="s">
        <v>5464</v>
      </c>
      <c r="C95" s="954" t="s">
        <v>1310</v>
      </c>
      <c r="D95" s="706" t="s">
        <v>4546</v>
      </c>
      <c r="E95" s="638">
        <f ca="1">DATEDIF(M95,$K$5,"Y")</f>
        <v>9</v>
      </c>
      <c r="F95" s="638">
        <f ca="1">DATEDIF(M95,$K$5,"YM")</f>
        <v>5</v>
      </c>
      <c r="G95" s="953" t="s">
        <v>2000</v>
      </c>
      <c r="H95" s="711" t="s">
        <v>121</v>
      </c>
      <c r="I95" s="706">
        <v>1996</v>
      </c>
      <c r="J95" s="854" t="s">
        <v>156</v>
      </c>
      <c r="K95" s="706" t="s">
        <v>1899</v>
      </c>
      <c r="L95" s="955"/>
      <c r="M95" s="952">
        <v>40725</v>
      </c>
      <c r="N95" s="1625">
        <f ca="1">DATEDIF(J96,$N$4,"Y")</f>
        <v>46</v>
      </c>
      <c r="O95" s="1620"/>
      <c r="P95" s="1621"/>
    </row>
    <row r="96" spans="1:16" s="1622" customFormat="1" x14ac:dyDescent="0.2">
      <c r="A96" s="709"/>
      <c r="B96" s="964" t="s">
        <v>2622</v>
      </c>
      <c r="C96" s="727"/>
      <c r="D96" s="703" t="s">
        <v>1903</v>
      </c>
      <c r="E96" s="703"/>
      <c r="F96" s="703"/>
      <c r="G96" s="713" t="s">
        <v>2001</v>
      </c>
      <c r="H96" s="709" t="s">
        <v>5462</v>
      </c>
      <c r="I96" s="703"/>
      <c r="J96" s="727">
        <v>27229</v>
      </c>
      <c r="K96" s="703" t="s">
        <v>1901</v>
      </c>
      <c r="L96" s="956" t="s">
        <v>2493</v>
      </c>
      <c r="M96" s="952"/>
      <c r="N96" s="1618"/>
      <c r="O96" s="1623"/>
      <c r="P96" s="1621"/>
    </row>
    <row r="97" spans="1:16" x14ac:dyDescent="0.2">
      <c r="A97" s="908" t="s">
        <v>246</v>
      </c>
      <c r="B97" s="714" t="s">
        <v>1852</v>
      </c>
      <c r="C97" s="736" t="s">
        <v>1350</v>
      </c>
      <c r="D97" s="706" t="s">
        <v>4546</v>
      </c>
      <c r="E97" s="638">
        <f ca="1">DATEDIF(M97,$K$5,"Y")</f>
        <v>9</v>
      </c>
      <c r="F97" s="638">
        <f ca="1">DATEDIF(M97,$K$5,"YM")</f>
        <v>3</v>
      </c>
      <c r="G97" s="953" t="s">
        <v>2002</v>
      </c>
      <c r="H97" s="711" t="s">
        <v>121</v>
      </c>
      <c r="I97" s="706"/>
      <c r="J97" s="854" t="s">
        <v>2003</v>
      </c>
      <c r="K97" s="706" t="s">
        <v>1899</v>
      </c>
      <c r="L97" s="955"/>
      <c r="M97" s="952">
        <v>40787</v>
      </c>
      <c r="N97" s="1625">
        <f ca="1">DATEDIF(J98,$N$4,"Y")</f>
        <v>32</v>
      </c>
      <c r="O97" s="1415"/>
      <c r="P97" s="639"/>
    </row>
    <row r="98" spans="1:16" x14ac:dyDescent="0.2">
      <c r="A98" s="709"/>
      <c r="B98" s="964" t="s">
        <v>2623</v>
      </c>
      <c r="C98" s="727"/>
      <c r="D98" s="703" t="s">
        <v>1903</v>
      </c>
      <c r="E98" s="703"/>
      <c r="F98" s="703"/>
      <c r="G98" s="713" t="s">
        <v>2004</v>
      </c>
      <c r="H98" s="709" t="s">
        <v>1984</v>
      </c>
      <c r="I98" s="703"/>
      <c r="J98" s="727">
        <v>32400</v>
      </c>
      <c r="K98" s="703" t="s">
        <v>1901</v>
      </c>
      <c r="L98" s="956" t="s">
        <v>2494</v>
      </c>
      <c r="M98" s="952"/>
      <c r="N98" s="1618"/>
      <c r="P98" s="639"/>
    </row>
    <row r="99" spans="1:16" x14ac:dyDescent="0.2">
      <c r="A99" s="908" t="s">
        <v>249</v>
      </c>
      <c r="B99" s="714" t="s">
        <v>1853</v>
      </c>
      <c r="C99" s="954" t="s">
        <v>1350</v>
      </c>
      <c r="D99" s="706" t="s">
        <v>4546</v>
      </c>
      <c r="E99" s="638">
        <f ca="1">DATEDIF(M99,$K$5,"Y")</f>
        <v>9</v>
      </c>
      <c r="F99" s="638">
        <f ca="1">DATEDIF(M99,$K$5,"YM")</f>
        <v>3</v>
      </c>
      <c r="G99" s="953" t="s">
        <v>2005</v>
      </c>
      <c r="H99" s="711" t="s">
        <v>121</v>
      </c>
      <c r="I99" s="706">
        <v>2008</v>
      </c>
      <c r="J99" s="854" t="s">
        <v>573</v>
      </c>
      <c r="K99" s="706" t="s">
        <v>1899</v>
      </c>
      <c r="L99" s="955"/>
      <c r="M99" s="952">
        <v>40787</v>
      </c>
      <c r="N99" s="1625">
        <f ca="1">DATEDIF(J100,$N$4,"Y")</f>
        <v>34</v>
      </c>
      <c r="O99" s="1415"/>
      <c r="P99" s="639"/>
    </row>
    <row r="100" spans="1:16" x14ac:dyDescent="0.2">
      <c r="A100" s="709"/>
      <c r="B100" s="964" t="s">
        <v>2624</v>
      </c>
      <c r="C100" s="727"/>
      <c r="D100" s="703" t="s">
        <v>1903</v>
      </c>
      <c r="E100" s="703"/>
      <c r="F100" s="703"/>
      <c r="G100" s="713" t="s">
        <v>2006</v>
      </c>
      <c r="H100" s="709" t="s">
        <v>1900</v>
      </c>
      <c r="I100" s="703"/>
      <c r="J100" s="727">
        <v>31426</v>
      </c>
      <c r="K100" s="703" t="s">
        <v>1901</v>
      </c>
      <c r="L100" s="956" t="s">
        <v>2493</v>
      </c>
      <c r="M100" s="952"/>
      <c r="N100" s="1618"/>
      <c r="P100" s="639"/>
    </row>
    <row r="101" spans="1:16" x14ac:dyDescent="0.2">
      <c r="A101" s="908" t="s">
        <v>254</v>
      </c>
      <c r="B101" s="714" t="s">
        <v>1349</v>
      </c>
      <c r="C101" s="954" t="s">
        <v>1350</v>
      </c>
      <c r="D101" s="958" t="s">
        <v>695</v>
      </c>
      <c r="E101" s="638">
        <f ca="1">DATEDIF(M101,$K$5,"Y")</f>
        <v>9</v>
      </c>
      <c r="F101" s="638">
        <f ca="1">DATEDIF(M101,$K$5,"YM")</f>
        <v>3</v>
      </c>
      <c r="G101" s="953" t="s">
        <v>2007</v>
      </c>
      <c r="H101" s="711" t="s">
        <v>1202</v>
      </c>
      <c r="I101" s="706"/>
      <c r="J101" s="854" t="s">
        <v>252</v>
      </c>
      <c r="K101" s="706" t="s">
        <v>1899</v>
      </c>
      <c r="L101" s="955"/>
      <c r="M101" s="952">
        <v>40787</v>
      </c>
      <c r="N101" s="1625">
        <f ca="1">DATEDIF(J102,$N$4,"Y")</f>
        <v>38</v>
      </c>
      <c r="O101" s="1415"/>
      <c r="P101" s="639"/>
    </row>
    <row r="102" spans="1:16" x14ac:dyDescent="0.2">
      <c r="A102" s="709"/>
      <c r="B102" s="964" t="s">
        <v>5357</v>
      </c>
      <c r="C102" s="727"/>
      <c r="D102" s="703" t="s">
        <v>1903</v>
      </c>
      <c r="E102" s="703"/>
      <c r="F102" s="703"/>
      <c r="G102" s="713" t="s">
        <v>2008</v>
      </c>
      <c r="H102" s="709" t="s">
        <v>2498</v>
      </c>
      <c r="I102" s="703"/>
      <c r="J102" s="727">
        <v>30141</v>
      </c>
      <c r="K102" s="703" t="s">
        <v>1901</v>
      </c>
      <c r="L102" s="956" t="s">
        <v>2493</v>
      </c>
      <c r="M102" s="952"/>
      <c r="N102" s="1618"/>
      <c r="P102" s="639"/>
    </row>
    <row r="103" spans="1:16" x14ac:dyDescent="0.2">
      <c r="A103" s="908" t="s">
        <v>258</v>
      </c>
      <c r="B103" s="714" t="s">
        <v>1854</v>
      </c>
      <c r="C103" s="954" t="s">
        <v>1350</v>
      </c>
      <c r="D103" s="706" t="s">
        <v>4546</v>
      </c>
      <c r="E103" s="638">
        <f ca="1">DATEDIF(M103,$K$5,"Y")</f>
        <v>9</v>
      </c>
      <c r="F103" s="638">
        <f ca="1">DATEDIF(M103,$K$5,"YM")</f>
        <v>3</v>
      </c>
      <c r="G103" s="953" t="s">
        <v>2012</v>
      </c>
      <c r="H103" s="711" t="s">
        <v>121</v>
      </c>
      <c r="I103" s="706">
        <v>2008</v>
      </c>
      <c r="J103" s="854" t="s">
        <v>186</v>
      </c>
      <c r="K103" s="706" t="s">
        <v>1899</v>
      </c>
      <c r="L103" s="955"/>
      <c r="M103" s="952">
        <v>40787</v>
      </c>
      <c r="N103" s="1625">
        <f ca="1">DATEDIF(J104,$N$4,"Y")</f>
        <v>34</v>
      </c>
      <c r="O103" s="1415"/>
      <c r="P103" s="639"/>
    </row>
    <row r="104" spans="1:16" x14ac:dyDescent="0.2">
      <c r="A104" s="709"/>
      <c r="B104" s="964" t="s">
        <v>2625</v>
      </c>
      <c r="C104" s="727"/>
      <c r="D104" s="703" t="s">
        <v>1903</v>
      </c>
      <c r="E104" s="703"/>
      <c r="F104" s="703"/>
      <c r="G104" s="713" t="s">
        <v>54</v>
      </c>
      <c r="H104" s="709" t="s">
        <v>2177</v>
      </c>
      <c r="I104" s="703"/>
      <c r="J104" s="727">
        <v>31634</v>
      </c>
      <c r="K104" s="703" t="s">
        <v>1901</v>
      </c>
      <c r="L104" s="956" t="s">
        <v>2493</v>
      </c>
      <c r="M104" s="952"/>
      <c r="N104" s="1618"/>
      <c r="P104" s="639"/>
    </row>
    <row r="105" spans="1:16" x14ac:dyDescent="0.2">
      <c r="A105" s="908" t="s">
        <v>265</v>
      </c>
      <c r="B105" s="714" t="s">
        <v>1855</v>
      </c>
      <c r="C105" s="954" t="s">
        <v>338</v>
      </c>
      <c r="D105" s="706" t="s">
        <v>4546</v>
      </c>
      <c r="E105" s="638">
        <f ca="1">DATEDIF(M105,$K$5,"Y")</f>
        <v>9</v>
      </c>
      <c r="F105" s="638">
        <f ca="1">DATEDIF(M105,$K$5,"YM")</f>
        <v>2</v>
      </c>
      <c r="G105" s="953" t="s">
        <v>2013</v>
      </c>
      <c r="H105" s="711" t="s">
        <v>121</v>
      </c>
      <c r="I105" s="706">
        <v>2010</v>
      </c>
      <c r="J105" s="854" t="s">
        <v>152</v>
      </c>
      <c r="K105" s="706" t="s">
        <v>1899</v>
      </c>
      <c r="L105" s="955"/>
      <c r="M105" s="952">
        <v>40817</v>
      </c>
      <c r="N105" s="1625">
        <f ca="1">DATEDIF(J106,$N$4,"Y")</f>
        <v>35</v>
      </c>
      <c r="O105" s="1415"/>
      <c r="P105" s="639"/>
    </row>
    <row r="106" spans="1:16" x14ac:dyDescent="0.2">
      <c r="A106" s="709"/>
      <c r="B106" s="964" t="s">
        <v>2626</v>
      </c>
      <c r="C106" s="727"/>
      <c r="D106" s="703" t="s">
        <v>1903</v>
      </c>
      <c r="E106" s="703"/>
      <c r="F106" s="703"/>
      <c r="G106" s="713" t="s">
        <v>2014</v>
      </c>
      <c r="H106" s="709" t="s">
        <v>1904</v>
      </c>
      <c r="I106" s="703"/>
      <c r="J106" s="727">
        <v>31254</v>
      </c>
      <c r="K106" s="703" t="s">
        <v>1901</v>
      </c>
      <c r="L106" s="956" t="s">
        <v>2494</v>
      </c>
      <c r="M106" s="952"/>
      <c r="N106" s="1618"/>
      <c r="P106" s="639"/>
    </row>
    <row r="107" spans="1:16" x14ac:dyDescent="0.2">
      <c r="A107" s="908" t="s">
        <v>271</v>
      </c>
      <c r="B107" s="714" t="s">
        <v>1856</v>
      </c>
      <c r="C107" s="954" t="s">
        <v>338</v>
      </c>
      <c r="D107" s="706" t="s">
        <v>4546</v>
      </c>
      <c r="E107" s="638">
        <f ca="1">DATEDIF(M107,$K$5,"Y")</f>
        <v>9</v>
      </c>
      <c r="F107" s="638">
        <f ca="1">DATEDIF(M107,$K$5,"YM")</f>
        <v>2</v>
      </c>
      <c r="G107" s="953" t="s">
        <v>2015</v>
      </c>
      <c r="H107" s="711" t="s">
        <v>121</v>
      </c>
      <c r="I107" s="706">
        <v>2010</v>
      </c>
      <c r="J107" s="854" t="s">
        <v>54</v>
      </c>
      <c r="K107" s="706" t="s">
        <v>1899</v>
      </c>
      <c r="L107" s="955"/>
      <c r="M107" s="952">
        <v>40817</v>
      </c>
      <c r="N107" s="1625">
        <f ca="1">DATEDIF(J108,$N$4,"Y")</f>
        <v>33</v>
      </c>
      <c r="O107" s="1415"/>
      <c r="P107" s="639"/>
    </row>
    <row r="108" spans="1:16" x14ac:dyDescent="0.2">
      <c r="A108" s="709"/>
      <c r="B108" s="950" t="s">
        <v>2627</v>
      </c>
      <c r="C108" s="727"/>
      <c r="D108" s="703" t="s">
        <v>1903</v>
      </c>
      <c r="E108" s="703"/>
      <c r="F108" s="703"/>
      <c r="G108" s="713" t="s">
        <v>2016</v>
      </c>
      <c r="H108" s="709" t="s">
        <v>1900</v>
      </c>
      <c r="I108" s="703"/>
      <c r="J108" s="727">
        <v>32025</v>
      </c>
      <c r="K108" s="703" t="s">
        <v>1901</v>
      </c>
      <c r="L108" s="956" t="s">
        <v>2493</v>
      </c>
      <c r="M108" s="952"/>
      <c r="N108" s="1618"/>
      <c r="P108" s="639"/>
    </row>
    <row r="109" spans="1:16" x14ac:dyDescent="0.2">
      <c r="A109" s="908" t="s">
        <v>273</v>
      </c>
      <c r="B109" s="714" t="s">
        <v>1589</v>
      </c>
      <c r="C109" s="954" t="s">
        <v>338</v>
      </c>
      <c r="D109" s="706" t="s">
        <v>4546</v>
      </c>
      <c r="E109" s="638">
        <f ca="1">DATEDIF(M109,$K$5,"Y")</f>
        <v>9</v>
      </c>
      <c r="F109" s="638">
        <f ca="1">DATEDIF(M109,$K$5,"YM")</f>
        <v>2</v>
      </c>
      <c r="G109" s="953" t="s">
        <v>2017</v>
      </c>
      <c r="H109" s="711" t="s">
        <v>121</v>
      </c>
      <c r="I109" s="706">
        <v>2008</v>
      </c>
      <c r="J109" s="854" t="s">
        <v>252</v>
      </c>
      <c r="K109" s="706" t="s">
        <v>1899</v>
      </c>
      <c r="L109" s="955"/>
      <c r="M109" s="952">
        <v>40817</v>
      </c>
      <c r="N109" s="1625">
        <f ca="1">DATEDIF(J110,$N$4,"Y")</f>
        <v>34</v>
      </c>
      <c r="O109" s="1415"/>
      <c r="P109" s="639"/>
    </row>
    <row r="110" spans="1:16" x14ac:dyDescent="0.2">
      <c r="A110" s="709"/>
      <c r="B110" s="950" t="s">
        <v>2628</v>
      </c>
      <c r="C110" s="727"/>
      <c r="D110" s="703" t="s">
        <v>1903</v>
      </c>
      <c r="E110" s="703"/>
      <c r="F110" s="703"/>
      <c r="G110" s="713" t="s">
        <v>2018</v>
      </c>
      <c r="H110" s="709" t="s">
        <v>1900</v>
      </c>
      <c r="I110" s="703"/>
      <c r="J110" s="727">
        <v>31398</v>
      </c>
      <c r="K110" s="703" t="s">
        <v>1901</v>
      </c>
      <c r="L110" s="956" t="s">
        <v>2493</v>
      </c>
      <c r="M110" s="952"/>
      <c r="N110" s="1618"/>
      <c r="P110" s="639"/>
    </row>
    <row r="111" spans="1:16" x14ac:dyDescent="0.2">
      <c r="A111" s="908" t="s">
        <v>276</v>
      </c>
      <c r="B111" s="714" t="s">
        <v>1800</v>
      </c>
      <c r="C111" s="954" t="s">
        <v>338</v>
      </c>
      <c r="D111" s="706" t="s">
        <v>4546</v>
      </c>
      <c r="E111" s="638">
        <f ca="1">DATEDIF(M111,$K$5,"Y")</f>
        <v>9</v>
      </c>
      <c r="F111" s="638">
        <f ca="1">DATEDIF(M111,$K$5,"YM")</f>
        <v>2</v>
      </c>
      <c r="G111" s="953" t="s">
        <v>2019</v>
      </c>
      <c r="H111" s="711" t="s">
        <v>121</v>
      </c>
      <c r="I111" s="706">
        <v>2014</v>
      </c>
      <c r="J111" s="854" t="s">
        <v>403</v>
      </c>
      <c r="K111" s="706" t="s">
        <v>1899</v>
      </c>
      <c r="L111" s="955"/>
      <c r="M111" s="952">
        <v>40817</v>
      </c>
      <c r="N111" s="1625">
        <f ca="1">DATEDIF(J112,$N$4,"Y")</f>
        <v>30</v>
      </c>
      <c r="O111" s="1415"/>
      <c r="P111" s="639"/>
    </row>
    <row r="112" spans="1:16" x14ac:dyDescent="0.2">
      <c r="A112" s="709"/>
      <c r="B112" s="950" t="s">
        <v>2629</v>
      </c>
      <c r="C112" s="727"/>
      <c r="D112" s="703" t="s">
        <v>1903</v>
      </c>
      <c r="E112" s="703"/>
      <c r="F112" s="703"/>
      <c r="G112" s="713" t="s">
        <v>2020</v>
      </c>
      <c r="H112" s="709" t="s">
        <v>2177</v>
      </c>
      <c r="I112" s="703"/>
      <c r="J112" s="727">
        <v>32906</v>
      </c>
      <c r="K112" s="703" t="s">
        <v>1901</v>
      </c>
      <c r="L112" s="956" t="s">
        <v>2493</v>
      </c>
      <c r="M112" s="952"/>
      <c r="N112" s="1618"/>
      <c r="P112" s="639"/>
    </row>
    <row r="113" spans="1:16" x14ac:dyDescent="0.2">
      <c r="A113" s="908" t="s">
        <v>280</v>
      </c>
      <c r="B113" s="714" t="s">
        <v>1324</v>
      </c>
      <c r="C113" s="954" t="s">
        <v>1325</v>
      </c>
      <c r="D113" s="958" t="s">
        <v>1977</v>
      </c>
      <c r="E113" s="638">
        <f ca="1">DATEDIF(M113,$K$5,"Y")</f>
        <v>8</v>
      </c>
      <c r="F113" s="638">
        <f ca="1">DATEDIF(M113,$K$5,"YM")</f>
        <v>11</v>
      </c>
      <c r="G113" s="953" t="s">
        <v>2021</v>
      </c>
      <c r="H113" s="711" t="s">
        <v>1930</v>
      </c>
      <c r="I113" s="857" t="s">
        <v>2484</v>
      </c>
      <c r="J113" s="854" t="s">
        <v>63</v>
      </c>
      <c r="K113" s="706" t="s">
        <v>1899</v>
      </c>
      <c r="L113" s="955"/>
      <c r="M113" s="952">
        <v>40909</v>
      </c>
      <c r="N113" s="1625">
        <f ca="1">DATEDIF(J114,$N$4,"Y")</f>
        <v>34</v>
      </c>
      <c r="O113" s="1415"/>
      <c r="P113" s="639"/>
    </row>
    <row r="114" spans="1:16" x14ac:dyDescent="0.2">
      <c r="A114" s="709"/>
      <c r="B114" s="950" t="s">
        <v>2630</v>
      </c>
      <c r="C114" s="727"/>
      <c r="D114" s="703" t="s">
        <v>1903</v>
      </c>
      <c r="E114" s="703"/>
      <c r="F114" s="703"/>
      <c r="G114" s="713" t="s">
        <v>2022</v>
      </c>
      <c r="H114" s="709"/>
      <c r="I114" s="703"/>
      <c r="J114" s="727">
        <v>31393</v>
      </c>
      <c r="K114" s="703" t="s">
        <v>1901</v>
      </c>
      <c r="L114" s="956" t="s">
        <v>2494</v>
      </c>
      <c r="M114" s="952"/>
      <c r="N114" s="1618"/>
      <c r="P114" s="639"/>
    </row>
    <row r="115" spans="1:16" x14ac:dyDescent="0.2">
      <c r="A115" s="908" t="s">
        <v>286</v>
      </c>
      <c r="B115" s="714" t="s">
        <v>1326</v>
      </c>
      <c r="C115" s="954" t="s">
        <v>1325</v>
      </c>
      <c r="D115" s="958" t="s">
        <v>1977</v>
      </c>
      <c r="E115" s="638">
        <f ca="1">DATEDIF(M115,$K$5,"Y")</f>
        <v>8</v>
      </c>
      <c r="F115" s="638">
        <f ca="1">DATEDIF(M115,$K$5,"YM")</f>
        <v>11</v>
      </c>
      <c r="G115" s="953" t="s">
        <v>2023</v>
      </c>
      <c r="H115" s="711" t="s">
        <v>1922</v>
      </c>
      <c r="I115" s="706">
        <v>1996</v>
      </c>
      <c r="J115" s="854" t="s">
        <v>54</v>
      </c>
      <c r="K115" s="706" t="s">
        <v>1899</v>
      </c>
      <c r="L115" s="955"/>
      <c r="M115" s="952">
        <v>40909</v>
      </c>
      <c r="N115" s="1625">
        <f ca="1">DATEDIF(J116,$N$4,"Y")</f>
        <v>43</v>
      </c>
      <c r="O115" s="1415"/>
      <c r="P115" s="639"/>
    </row>
    <row r="116" spans="1:16" x14ac:dyDescent="0.2">
      <c r="A116" s="709"/>
      <c r="B116" s="950" t="s">
        <v>2631</v>
      </c>
      <c r="C116" s="727"/>
      <c r="D116" s="703" t="s">
        <v>1903</v>
      </c>
      <c r="E116" s="703"/>
      <c r="F116" s="703"/>
      <c r="G116" s="713" t="s">
        <v>2024</v>
      </c>
      <c r="H116" s="709"/>
      <c r="I116" s="703"/>
      <c r="J116" s="727">
        <v>28293</v>
      </c>
      <c r="K116" s="703" t="s">
        <v>1901</v>
      </c>
      <c r="L116" s="956" t="s">
        <v>2494</v>
      </c>
      <c r="M116" s="952"/>
      <c r="N116" s="1618"/>
      <c r="P116" s="639"/>
    </row>
    <row r="117" spans="1:16" x14ac:dyDescent="0.2">
      <c r="A117" s="908" t="s">
        <v>291</v>
      </c>
      <c r="B117" s="714" t="s">
        <v>1327</v>
      </c>
      <c r="C117" s="954" t="s">
        <v>1325</v>
      </c>
      <c r="D117" s="958" t="s">
        <v>549</v>
      </c>
      <c r="E117" s="638">
        <f ca="1">DATEDIF(M117,$K$5,"Y")</f>
        <v>8</v>
      </c>
      <c r="F117" s="638">
        <f ca="1">DATEDIF(M117,$K$5,"YM")</f>
        <v>11</v>
      </c>
      <c r="G117" s="953" t="s">
        <v>2025</v>
      </c>
      <c r="H117" s="711" t="s">
        <v>1922</v>
      </c>
      <c r="I117" s="857" t="s">
        <v>2485</v>
      </c>
      <c r="J117" s="854" t="s">
        <v>54</v>
      </c>
      <c r="K117" s="706" t="s">
        <v>1899</v>
      </c>
      <c r="L117" s="955"/>
      <c r="M117" s="952">
        <v>40909</v>
      </c>
      <c r="N117" s="1625">
        <f ca="1">DATEDIF(J118,$N$4,"Y")</f>
        <v>46</v>
      </c>
      <c r="O117" s="1415"/>
      <c r="P117" s="639"/>
    </row>
    <row r="118" spans="1:16" x14ac:dyDescent="0.2">
      <c r="A118" s="709"/>
      <c r="B118" s="950" t="s">
        <v>2632</v>
      </c>
      <c r="C118" s="727"/>
      <c r="D118" s="703" t="s">
        <v>1903</v>
      </c>
      <c r="E118" s="703"/>
      <c r="F118" s="703"/>
      <c r="G118" s="713" t="s">
        <v>2026</v>
      </c>
      <c r="H118" s="709"/>
      <c r="I118" s="703"/>
      <c r="J118" s="727">
        <v>27328</v>
      </c>
      <c r="K118" s="703" t="s">
        <v>1901</v>
      </c>
      <c r="L118" s="956" t="s">
        <v>2494</v>
      </c>
      <c r="M118" s="952"/>
      <c r="N118" s="1618"/>
      <c r="P118" s="639"/>
    </row>
    <row r="119" spans="1:16" x14ac:dyDescent="0.2">
      <c r="A119" s="908" t="s">
        <v>297</v>
      </c>
      <c r="B119" s="714" t="s">
        <v>1328</v>
      </c>
      <c r="C119" s="954" t="s">
        <v>1325</v>
      </c>
      <c r="D119" s="958" t="s">
        <v>1977</v>
      </c>
      <c r="E119" s="638">
        <f ca="1">DATEDIF(M119,$K$5,"Y")</f>
        <v>8</v>
      </c>
      <c r="F119" s="638">
        <f ca="1">DATEDIF(M119,$K$5,"YM")</f>
        <v>11</v>
      </c>
      <c r="G119" s="953" t="s">
        <v>2027</v>
      </c>
      <c r="H119" s="711" t="s">
        <v>1922</v>
      </c>
      <c r="I119" s="706">
        <v>1995</v>
      </c>
      <c r="J119" s="854" t="s">
        <v>186</v>
      </c>
      <c r="K119" s="706" t="s">
        <v>1899</v>
      </c>
      <c r="L119" s="955"/>
      <c r="M119" s="952">
        <v>40909</v>
      </c>
      <c r="N119" s="1625">
        <f ca="1">DATEDIF(J120,$N$4,"Y")</f>
        <v>43</v>
      </c>
      <c r="O119" s="1415"/>
      <c r="P119" s="639"/>
    </row>
    <row r="120" spans="1:16" x14ac:dyDescent="0.2">
      <c r="A120" s="709"/>
      <c r="B120" s="950" t="s">
        <v>2633</v>
      </c>
      <c r="C120" s="727"/>
      <c r="D120" s="703" t="s">
        <v>1903</v>
      </c>
      <c r="E120" s="703"/>
      <c r="F120" s="703"/>
      <c r="G120" s="713" t="s">
        <v>54</v>
      </c>
      <c r="H120" s="709"/>
      <c r="I120" s="703"/>
      <c r="J120" s="727">
        <v>28328</v>
      </c>
      <c r="K120" s="703" t="s">
        <v>1901</v>
      </c>
      <c r="L120" s="956" t="s">
        <v>2494</v>
      </c>
      <c r="M120" s="952"/>
      <c r="N120" s="1618"/>
      <c r="P120" s="639"/>
    </row>
    <row r="121" spans="1:16" x14ac:dyDescent="0.2">
      <c r="A121" s="908" t="s">
        <v>301</v>
      </c>
      <c r="B121" s="714" t="s">
        <v>1885</v>
      </c>
      <c r="C121" s="954" t="s">
        <v>1325</v>
      </c>
      <c r="D121" s="958" t="s">
        <v>4431</v>
      </c>
      <c r="E121" s="638">
        <f ca="1">DATEDIF(M121,$K$5,"Y")</f>
        <v>8</v>
      </c>
      <c r="F121" s="638">
        <f ca="1">DATEDIF(M121,$K$5,"YM")</f>
        <v>11</v>
      </c>
      <c r="G121" s="953" t="s">
        <v>2028</v>
      </c>
      <c r="H121" s="711" t="s">
        <v>2029</v>
      </c>
      <c r="I121" s="706">
        <v>2011</v>
      </c>
      <c r="J121" s="854" t="s">
        <v>54</v>
      </c>
      <c r="K121" s="706" t="s">
        <v>1899</v>
      </c>
      <c r="L121" s="955"/>
      <c r="M121" s="952">
        <v>40909</v>
      </c>
      <c r="N121" s="1625">
        <f ca="1">DATEDIF(J122,$N$4,"Y")</f>
        <v>31</v>
      </c>
      <c r="O121" s="1415"/>
      <c r="P121" s="639"/>
    </row>
    <row r="122" spans="1:16" x14ac:dyDescent="0.2">
      <c r="A122" s="709"/>
      <c r="B122" s="950" t="s">
        <v>2634</v>
      </c>
      <c r="C122" s="727"/>
      <c r="D122" s="703" t="s">
        <v>1903</v>
      </c>
      <c r="E122" s="703"/>
      <c r="F122" s="703"/>
      <c r="G122" s="713" t="s">
        <v>2030</v>
      </c>
      <c r="H122" s="709" t="s">
        <v>1948</v>
      </c>
      <c r="I122" s="703"/>
      <c r="J122" s="727">
        <v>32556</v>
      </c>
      <c r="K122" s="703" t="s">
        <v>1901</v>
      </c>
      <c r="L122" s="956" t="s">
        <v>2494</v>
      </c>
      <c r="M122" s="952"/>
      <c r="N122" s="1618"/>
      <c r="P122" s="639"/>
    </row>
    <row r="123" spans="1:16" x14ac:dyDescent="0.2">
      <c r="A123" s="908" t="s">
        <v>305</v>
      </c>
      <c r="B123" s="714" t="s">
        <v>2811</v>
      </c>
      <c r="C123" s="954" t="s">
        <v>1418</v>
      </c>
      <c r="D123" s="706" t="s">
        <v>4546</v>
      </c>
      <c r="E123" s="638">
        <f ca="1">DATEDIF(M123,$K$5,"Y")</f>
        <v>8</v>
      </c>
      <c r="F123" s="638">
        <f ca="1">DATEDIF(M123,$K$5,"YM")</f>
        <v>6</v>
      </c>
      <c r="G123" s="953" t="s">
        <v>2031</v>
      </c>
      <c r="H123" s="711" t="s">
        <v>121</v>
      </c>
      <c r="I123" s="706">
        <v>2016</v>
      </c>
      <c r="J123" s="854" t="s">
        <v>54</v>
      </c>
      <c r="K123" s="706" t="s">
        <v>1899</v>
      </c>
      <c r="L123" s="955"/>
      <c r="M123" s="952">
        <v>41061</v>
      </c>
      <c r="N123" s="1625">
        <f ca="1">DATEDIF(J124,$N$4,"Y")</f>
        <v>32</v>
      </c>
      <c r="O123" s="1415"/>
      <c r="P123" s="639"/>
    </row>
    <row r="124" spans="1:16" x14ac:dyDescent="0.2">
      <c r="A124" s="709"/>
      <c r="B124" s="950" t="s">
        <v>2635</v>
      </c>
      <c r="C124" s="727"/>
      <c r="D124" s="431" t="s">
        <v>1903</v>
      </c>
      <c r="E124" s="703"/>
      <c r="F124" s="703"/>
      <c r="G124" s="713" t="s">
        <v>2032</v>
      </c>
      <c r="H124" s="709" t="s">
        <v>1900</v>
      </c>
      <c r="I124" s="703"/>
      <c r="J124" s="727">
        <v>32463</v>
      </c>
      <c r="K124" s="703" t="s">
        <v>1901</v>
      </c>
      <c r="L124" s="956" t="s">
        <v>2493</v>
      </c>
      <c r="M124" s="952"/>
      <c r="N124" s="1618"/>
      <c r="P124" s="639"/>
    </row>
    <row r="125" spans="1:16" x14ac:dyDescent="0.2">
      <c r="A125" s="908" t="s">
        <v>311</v>
      </c>
      <c r="B125" s="714" t="s">
        <v>1818</v>
      </c>
      <c r="C125" s="954" t="s">
        <v>1418</v>
      </c>
      <c r="D125" s="706" t="s">
        <v>4546</v>
      </c>
      <c r="E125" s="638">
        <f ca="1">DATEDIF(M125,$K$5,"Y")</f>
        <v>8</v>
      </c>
      <c r="F125" s="638">
        <f ca="1">DATEDIF(M125,$K$5,"YM")</f>
        <v>6</v>
      </c>
      <c r="G125" s="953" t="s">
        <v>2033</v>
      </c>
      <c r="H125" s="711" t="s">
        <v>121</v>
      </c>
      <c r="I125" s="706">
        <v>2009</v>
      </c>
      <c r="J125" s="854" t="s">
        <v>2034</v>
      </c>
      <c r="K125" s="706" t="s">
        <v>1899</v>
      </c>
      <c r="L125" s="955"/>
      <c r="M125" s="952">
        <v>41061</v>
      </c>
      <c r="N125" s="1625">
        <f ca="1">DATEDIF(J126,$N$4,"Y")</f>
        <v>39</v>
      </c>
      <c r="O125" s="1415"/>
      <c r="P125" s="639"/>
    </row>
    <row r="126" spans="1:16" x14ac:dyDescent="0.2">
      <c r="A126" s="709"/>
      <c r="B126" s="950" t="s">
        <v>2636</v>
      </c>
      <c r="C126" s="727"/>
      <c r="D126" s="703" t="s">
        <v>1903</v>
      </c>
      <c r="E126" s="703"/>
      <c r="F126" s="703"/>
      <c r="G126" s="713" t="s">
        <v>2035</v>
      </c>
      <c r="H126" s="709" t="s">
        <v>2177</v>
      </c>
      <c r="I126" s="703"/>
      <c r="J126" s="727">
        <v>29783</v>
      </c>
      <c r="K126" s="703" t="s">
        <v>1901</v>
      </c>
      <c r="L126" s="956" t="s">
        <v>2493</v>
      </c>
      <c r="M126" s="952"/>
      <c r="N126" s="1618"/>
      <c r="P126" s="639"/>
    </row>
    <row r="127" spans="1:16" x14ac:dyDescent="0.2">
      <c r="A127" s="908" t="s">
        <v>317</v>
      </c>
      <c r="B127" s="714" t="s">
        <v>1417</v>
      </c>
      <c r="C127" s="736" t="s">
        <v>1418</v>
      </c>
      <c r="D127" s="958" t="s">
        <v>4438</v>
      </c>
      <c r="E127" s="638">
        <f ca="1">DATEDIF(M127,$K$5,"Y")</f>
        <v>8</v>
      </c>
      <c r="F127" s="638">
        <f ca="1">DATEDIF(M127,$K$5,"YM")</f>
        <v>6</v>
      </c>
      <c r="G127" s="953" t="s">
        <v>2037</v>
      </c>
      <c r="H127" s="711" t="s">
        <v>1930</v>
      </c>
      <c r="I127" s="706">
        <v>2000</v>
      </c>
      <c r="J127" s="854" t="s">
        <v>131</v>
      </c>
      <c r="K127" s="706" t="s">
        <v>1899</v>
      </c>
      <c r="L127" s="955"/>
      <c r="M127" s="952">
        <v>41061</v>
      </c>
      <c r="N127" s="1625">
        <f ca="1">DATEDIF(J128,$N$4,"Y")</f>
        <v>40</v>
      </c>
      <c r="O127" s="1415"/>
      <c r="P127" s="639"/>
    </row>
    <row r="128" spans="1:16" x14ac:dyDescent="0.2">
      <c r="A128" s="709"/>
      <c r="B128" s="950" t="s">
        <v>2637</v>
      </c>
      <c r="C128" s="727"/>
      <c r="D128" s="431" t="s">
        <v>1903</v>
      </c>
      <c r="E128" s="703"/>
      <c r="F128" s="703"/>
      <c r="G128" s="713" t="s">
        <v>2038</v>
      </c>
      <c r="H128" s="709"/>
      <c r="I128" s="703"/>
      <c r="J128" s="727">
        <v>29421</v>
      </c>
      <c r="K128" s="703" t="s">
        <v>1901</v>
      </c>
      <c r="L128" s="956" t="s">
        <v>2494</v>
      </c>
      <c r="M128" s="952"/>
      <c r="N128" s="1618"/>
      <c r="P128" s="639"/>
    </row>
    <row r="129" spans="1:16" x14ac:dyDescent="0.2">
      <c r="A129" s="908" t="s">
        <v>324</v>
      </c>
      <c r="B129" s="965" t="s">
        <v>1819</v>
      </c>
      <c r="C129" s="954" t="s">
        <v>2039</v>
      </c>
      <c r="D129" s="706" t="s">
        <v>4546</v>
      </c>
      <c r="E129" s="638">
        <f ca="1">DATEDIF(M129,$K$5,"Y")</f>
        <v>8</v>
      </c>
      <c r="F129" s="638">
        <f ca="1">DATEDIF(M129,$K$5,"YM")</f>
        <v>3</v>
      </c>
      <c r="G129" s="707" t="s">
        <v>2040</v>
      </c>
      <c r="H129" s="711" t="s">
        <v>121</v>
      </c>
      <c r="I129" s="706">
        <v>2007</v>
      </c>
      <c r="J129" s="593" t="s">
        <v>54</v>
      </c>
      <c r="K129" s="706" t="s">
        <v>1899</v>
      </c>
      <c r="L129" s="955"/>
      <c r="M129" s="952">
        <v>41153</v>
      </c>
      <c r="N129" s="1625">
        <f ca="1">DATEDIF(J130,$N$4,"Y")</f>
        <v>35</v>
      </c>
      <c r="O129" s="1415"/>
      <c r="P129" s="639"/>
    </row>
    <row r="130" spans="1:16" x14ac:dyDescent="0.2">
      <c r="A130" s="709"/>
      <c r="B130" s="950" t="s">
        <v>2638</v>
      </c>
      <c r="C130" s="720"/>
      <c r="D130" s="703" t="s">
        <v>1903</v>
      </c>
      <c r="E130" s="703"/>
      <c r="F130" s="703"/>
      <c r="G130" s="713" t="s">
        <v>2041</v>
      </c>
      <c r="H130" s="709" t="s">
        <v>1984</v>
      </c>
      <c r="I130" s="725"/>
      <c r="J130" s="891">
        <v>31151</v>
      </c>
      <c r="K130" s="703" t="s">
        <v>1901</v>
      </c>
      <c r="L130" s="956" t="s">
        <v>2494</v>
      </c>
      <c r="M130" s="952"/>
      <c r="N130" s="1618"/>
      <c r="P130" s="639"/>
    </row>
    <row r="131" spans="1:16" x14ac:dyDescent="0.2">
      <c r="A131" s="908" t="s">
        <v>327</v>
      </c>
      <c r="B131" s="965" t="s">
        <v>1820</v>
      </c>
      <c r="C131" s="954" t="s">
        <v>2039</v>
      </c>
      <c r="D131" s="706" t="s">
        <v>4546</v>
      </c>
      <c r="E131" s="638">
        <f ca="1">DATEDIF(M131,$K$5,"Y")</f>
        <v>8</v>
      </c>
      <c r="F131" s="638">
        <f ca="1">DATEDIF(M131,$K$5,"YM")</f>
        <v>3</v>
      </c>
      <c r="G131" s="707" t="s">
        <v>2042</v>
      </c>
      <c r="H131" s="711" t="s">
        <v>121</v>
      </c>
      <c r="I131" s="706">
        <v>2011</v>
      </c>
      <c r="J131" s="854" t="s">
        <v>54</v>
      </c>
      <c r="K131" s="706" t="s">
        <v>1899</v>
      </c>
      <c r="L131" s="955"/>
      <c r="M131" s="952">
        <v>41153</v>
      </c>
      <c r="N131" s="1625">
        <f ca="1">DATEDIF(J132,$N$4,"Y")</f>
        <v>31</v>
      </c>
      <c r="O131" s="1415"/>
      <c r="P131" s="639"/>
    </row>
    <row r="132" spans="1:16" x14ac:dyDescent="0.2">
      <c r="A132" s="709"/>
      <c r="B132" s="950" t="s">
        <v>2639</v>
      </c>
      <c r="C132" s="720"/>
      <c r="D132" s="703" t="s">
        <v>1903</v>
      </c>
      <c r="E132" s="703"/>
      <c r="F132" s="703"/>
      <c r="G132" s="713" t="s">
        <v>2043</v>
      </c>
      <c r="H132" s="709" t="s">
        <v>1984</v>
      </c>
      <c r="I132" s="703"/>
      <c r="J132" s="727">
        <v>32715</v>
      </c>
      <c r="K132" s="703" t="s">
        <v>1901</v>
      </c>
      <c r="L132" s="956" t="s">
        <v>2494</v>
      </c>
      <c r="M132" s="952"/>
      <c r="N132" s="1618"/>
      <c r="P132" s="639"/>
    </row>
    <row r="133" spans="1:16" x14ac:dyDescent="0.2">
      <c r="A133" s="908" t="s">
        <v>331</v>
      </c>
      <c r="B133" s="965" t="s">
        <v>1821</v>
      </c>
      <c r="C133" s="954" t="s">
        <v>2039</v>
      </c>
      <c r="D133" s="706" t="s">
        <v>4546</v>
      </c>
      <c r="E133" s="638">
        <f ca="1">DATEDIF(M133,$K$5,"Y")</f>
        <v>8</v>
      </c>
      <c r="F133" s="638">
        <f ca="1">DATEDIF(M133,$K$5,"YM")</f>
        <v>3</v>
      </c>
      <c r="G133" s="707" t="s">
        <v>2044</v>
      </c>
      <c r="H133" s="711" t="s">
        <v>121</v>
      </c>
      <c r="I133" s="857" t="s">
        <v>2484</v>
      </c>
      <c r="J133" s="854" t="s">
        <v>82</v>
      </c>
      <c r="K133" s="706" t="s">
        <v>1899</v>
      </c>
      <c r="L133" s="955"/>
      <c r="M133" s="952">
        <v>41153</v>
      </c>
      <c r="N133" s="1625">
        <f ca="1">DATEDIF(J134,$N$4,"Y")</f>
        <v>38</v>
      </c>
      <c r="O133" s="1415"/>
      <c r="P133" s="639"/>
    </row>
    <row r="134" spans="1:16" x14ac:dyDescent="0.2">
      <c r="A134" s="709"/>
      <c r="B134" s="950" t="s">
        <v>2640</v>
      </c>
      <c r="C134" s="720"/>
      <c r="D134" s="703" t="s">
        <v>1903</v>
      </c>
      <c r="E134" s="703"/>
      <c r="F134" s="703"/>
      <c r="G134" s="713" t="s">
        <v>2045</v>
      </c>
      <c r="H134" s="709" t="s">
        <v>2177</v>
      </c>
      <c r="I134" s="703"/>
      <c r="J134" s="727">
        <v>30222</v>
      </c>
      <c r="K134" s="703" t="s">
        <v>1901</v>
      </c>
      <c r="L134" s="956" t="s">
        <v>2493</v>
      </c>
      <c r="M134" s="952"/>
      <c r="N134" s="1618"/>
      <c r="P134" s="639"/>
    </row>
    <row r="135" spans="1:16" x14ac:dyDescent="0.2">
      <c r="A135" s="908" t="s">
        <v>333</v>
      </c>
      <c r="B135" s="965" t="s">
        <v>1822</v>
      </c>
      <c r="C135" s="736" t="s">
        <v>46</v>
      </c>
      <c r="D135" s="706" t="s">
        <v>4546</v>
      </c>
      <c r="E135" s="638">
        <f ca="1">DATEDIF(M135,$K$5,"Y")</f>
        <v>8</v>
      </c>
      <c r="F135" s="638">
        <f ca="1">DATEDIF(M135,$K$5,"YM")</f>
        <v>2</v>
      </c>
      <c r="G135" s="707" t="s">
        <v>2046</v>
      </c>
      <c r="H135" s="711" t="s">
        <v>121</v>
      </c>
      <c r="I135" s="706">
        <v>2008</v>
      </c>
      <c r="J135" s="854" t="s">
        <v>489</v>
      </c>
      <c r="K135" s="706" t="s">
        <v>1899</v>
      </c>
      <c r="L135" s="955"/>
      <c r="M135" s="952">
        <v>41183</v>
      </c>
      <c r="N135" s="1625">
        <f ca="1">DATEDIF(J136,$N$4,"Y")</f>
        <v>33</v>
      </c>
      <c r="O135" s="1415"/>
      <c r="P135" s="639"/>
    </row>
    <row r="136" spans="1:16" x14ac:dyDescent="0.2">
      <c r="A136" s="709"/>
      <c r="B136" s="950" t="s">
        <v>2641</v>
      </c>
      <c r="C136" s="720"/>
      <c r="D136" s="703" t="s">
        <v>1903</v>
      </c>
      <c r="E136" s="703"/>
      <c r="F136" s="703"/>
      <c r="G136" s="713" t="s">
        <v>88</v>
      </c>
      <c r="H136" s="709" t="s">
        <v>2177</v>
      </c>
      <c r="I136" s="703"/>
      <c r="J136" s="727">
        <v>31939</v>
      </c>
      <c r="K136" s="703" t="s">
        <v>1901</v>
      </c>
      <c r="L136" s="956" t="s">
        <v>2493</v>
      </c>
      <c r="M136" s="952"/>
      <c r="N136" s="1618"/>
      <c r="P136" s="639"/>
    </row>
    <row r="137" spans="1:16" x14ac:dyDescent="0.2">
      <c r="A137" s="908" t="s">
        <v>339</v>
      </c>
      <c r="B137" s="965" t="s">
        <v>2710</v>
      </c>
      <c r="C137" s="954" t="s">
        <v>1420</v>
      </c>
      <c r="D137" s="958" t="s">
        <v>1074</v>
      </c>
      <c r="E137" s="638">
        <f ca="1">DATEDIF(M137,$K$5,"Y")</f>
        <v>7</v>
      </c>
      <c r="F137" s="638">
        <f ca="1">DATEDIF(M137,$K$5,"YM")</f>
        <v>11</v>
      </c>
      <c r="G137" s="707" t="s">
        <v>2047</v>
      </c>
      <c r="H137" s="711" t="s">
        <v>61</v>
      </c>
      <c r="I137" s="706">
        <v>2012</v>
      </c>
      <c r="J137" s="593" t="s">
        <v>573</v>
      </c>
      <c r="K137" s="706" t="s">
        <v>1899</v>
      </c>
      <c r="L137" s="955"/>
      <c r="M137" s="952">
        <v>41275</v>
      </c>
      <c r="N137" s="1625">
        <f ca="1">DATEDIF(J138,$N$4,"Y")</f>
        <v>36</v>
      </c>
      <c r="O137" s="1415"/>
      <c r="P137" s="639"/>
    </row>
    <row r="138" spans="1:16" x14ac:dyDescent="0.2">
      <c r="A138" s="709"/>
      <c r="B138" s="950" t="s">
        <v>2642</v>
      </c>
      <c r="C138" s="720"/>
      <c r="D138" s="431" t="s">
        <v>1903</v>
      </c>
      <c r="E138" s="703"/>
      <c r="F138" s="703"/>
      <c r="G138" s="713" t="s">
        <v>2048</v>
      </c>
      <c r="H138" s="709" t="s">
        <v>2049</v>
      </c>
      <c r="I138" s="725"/>
      <c r="J138" s="891">
        <v>31017</v>
      </c>
      <c r="K138" s="703" t="s">
        <v>1901</v>
      </c>
      <c r="L138" s="956" t="s">
        <v>2493</v>
      </c>
      <c r="M138" s="952"/>
      <c r="N138" s="1618"/>
      <c r="P138" s="639"/>
    </row>
    <row r="139" spans="1:16" x14ac:dyDescent="0.2">
      <c r="A139" s="908" t="s">
        <v>344</v>
      </c>
      <c r="B139" s="965" t="s">
        <v>1823</v>
      </c>
      <c r="C139" s="954" t="s">
        <v>1420</v>
      </c>
      <c r="D139" s="706" t="s">
        <v>4546</v>
      </c>
      <c r="E139" s="638">
        <f ca="1">DATEDIF(M139,$K$5,"Y")</f>
        <v>7</v>
      </c>
      <c r="F139" s="638">
        <f ca="1">DATEDIF(M139,$K$5,"YM")</f>
        <v>11</v>
      </c>
      <c r="G139" s="707" t="s">
        <v>2050</v>
      </c>
      <c r="H139" s="711" t="s">
        <v>121</v>
      </c>
      <c r="I139" s="706">
        <v>2009</v>
      </c>
      <c r="J139" s="593" t="s">
        <v>107</v>
      </c>
      <c r="K139" s="706" t="s">
        <v>1899</v>
      </c>
      <c r="L139" s="955"/>
      <c r="M139" s="952">
        <v>41275</v>
      </c>
      <c r="N139" s="1625">
        <f ca="1">DATEDIF(J140,$N$4,"Y")</f>
        <v>32</v>
      </c>
      <c r="O139" s="1415"/>
      <c r="P139" s="639"/>
    </row>
    <row r="140" spans="1:16" x14ac:dyDescent="0.2">
      <c r="A140" s="709"/>
      <c r="B140" s="950" t="s">
        <v>2643</v>
      </c>
      <c r="C140" s="720"/>
      <c r="D140" s="703" t="s">
        <v>1903</v>
      </c>
      <c r="E140" s="703"/>
      <c r="F140" s="703"/>
      <c r="G140" s="713" t="s">
        <v>2051</v>
      </c>
      <c r="H140" s="709" t="s">
        <v>1984</v>
      </c>
      <c r="I140" s="725"/>
      <c r="J140" s="891">
        <v>32241</v>
      </c>
      <c r="K140" s="703" t="s">
        <v>1901</v>
      </c>
      <c r="L140" s="956" t="s">
        <v>2494</v>
      </c>
      <c r="M140" s="952"/>
      <c r="N140" s="1618"/>
      <c r="P140" s="639"/>
    </row>
    <row r="141" spans="1:16" x14ac:dyDescent="0.2">
      <c r="A141" s="908" t="s">
        <v>348</v>
      </c>
      <c r="B141" s="965" t="s">
        <v>1824</v>
      </c>
      <c r="C141" s="954" t="s">
        <v>1420</v>
      </c>
      <c r="D141" s="706" t="s">
        <v>4546</v>
      </c>
      <c r="E141" s="638">
        <f ca="1">DATEDIF(M141,$K$5,"Y")</f>
        <v>7</v>
      </c>
      <c r="F141" s="638">
        <f ca="1">DATEDIF(M141,$K$5,"YM")</f>
        <v>11</v>
      </c>
      <c r="G141" s="707" t="s">
        <v>2052</v>
      </c>
      <c r="H141" s="711" t="s">
        <v>121</v>
      </c>
      <c r="I141" s="706">
        <v>2011</v>
      </c>
      <c r="J141" s="854" t="s">
        <v>82</v>
      </c>
      <c r="K141" s="706" t="s">
        <v>1899</v>
      </c>
      <c r="L141" s="955"/>
      <c r="M141" s="952">
        <v>41275</v>
      </c>
      <c r="N141" s="1625">
        <f ca="1">DATEDIF(J142,$N$4,"Y")</f>
        <v>32</v>
      </c>
      <c r="O141" s="1415"/>
      <c r="P141" s="639"/>
    </row>
    <row r="142" spans="1:16" x14ac:dyDescent="0.2">
      <c r="A142" s="709"/>
      <c r="B142" s="950" t="s">
        <v>2644</v>
      </c>
      <c r="C142" s="720"/>
      <c r="D142" s="703" t="s">
        <v>1903</v>
      </c>
      <c r="E142" s="703"/>
      <c r="F142" s="703"/>
      <c r="G142" s="713" t="s">
        <v>2053</v>
      </c>
      <c r="H142" s="709" t="s">
        <v>2177</v>
      </c>
      <c r="I142" s="703"/>
      <c r="J142" s="727">
        <v>32467</v>
      </c>
      <c r="K142" s="703" t="s">
        <v>1901</v>
      </c>
      <c r="L142" s="956" t="s">
        <v>2493</v>
      </c>
      <c r="M142" s="952"/>
      <c r="N142" s="1618"/>
      <c r="P142" s="639"/>
    </row>
    <row r="143" spans="1:16" x14ac:dyDescent="0.2">
      <c r="A143" s="908" t="s">
        <v>352</v>
      </c>
      <c r="B143" s="965" t="s">
        <v>1419</v>
      </c>
      <c r="C143" s="954" t="s">
        <v>1420</v>
      </c>
      <c r="D143" s="958" t="s">
        <v>4437</v>
      </c>
      <c r="E143" s="638">
        <f ca="1">DATEDIF(M143,$K$5,"Y")</f>
        <v>7</v>
      </c>
      <c r="F143" s="638">
        <f ca="1">DATEDIF(M143,$K$5,"YM")</f>
        <v>11</v>
      </c>
      <c r="G143" s="707" t="s">
        <v>2054</v>
      </c>
      <c r="H143" s="711" t="s">
        <v>1979</v>
      </c>
      <c r="I143" s="706">
        <v>1990</v>
      </c>
      <c r="J143" s="854" t="s">
        <v>679</v>
      </c>
      <c r="K143" s="706" t="s">
        <v>1899</v>
      </c>
      <c r="L143" s="955"/>
      <c r="M143" s="952">
        <v>41275</v>
      </c>
      <c r="N143" s="1625">
        <f ca="1">DATEDIF(J144,$N$4,"Y")</f>
        <v>51</v>
      </c>
      <c r="O143" s="1415"/>
      <c r="P143" s="639"/>
    </row>
    <row r="144" spans="1:16" x14ac:dyDescent="0.2">
      <c r="A144" s="709"/>
      <c r="B144" s="950" t="s">
        <v>2645</v>
      </c>
      <c r="C144" s="720"/>
      <c r="D144" s="431" t="s">
        <v>1903</v>
      </c>
      <c r="E144" s="703"/>
      <c r="F144" s="703"/>
      <c r="G144" s="713" t="s">
        <v>2055</v>
      </c>
      <c r="H144" s="709" t="s">
        <v>1922</v>
      </c>
      <c r="I144" s="703"/>
      <c r="J144" s="727">
        <v>25313</v>
      </c>
      <c r="K144" s="703" t="s">
        <v>1901</v>
      </c>
      <c r="L144" s="956" t="s">
        <v>2494</v>
      </c>
      <c r="M144" s="952"/>
      <c r="N144" s="1618"/>
      <c r="P144" s="639"/>
    </row>
    <row r="145" spans="1:16" x14ac:dyDescent="0.2">
      <c r="A145" s="908" t="s">
        <v>358</v>
      </c>
      <c r="B145" s="965" t="s">
        <v>1825</v>
      </c>
      <c r="C145" s="954" t="s">
        <v>1541</v>
      </c>
      <c r="D145" s="706" t="s">
        <v>4546</v>
      </c>
      <c r="E145" s="638">
        <f ca="1">DATEDIF(M145,$K$5,"Y")</f>
        <v>7</v>
      </c>
      <c r="F145" s="638">
        <f ca="1">DATEDIF(M145,$K$5,"YM")</f>
        <v>9</v>
      </c>
      <c r="G145" s="707" t="s">
        <v>2056</v>
      </c>
      <c r="H145" s="711" t="s">
        <v>121</v>
      </c>
      <c r="I145" s="706">
        <v>2008</v>
      </c>
      <c r="J145" s="854" t="s">
        <v>2057</v>
      </c>
      <c r="K145" s="706" t="s">
        <v>1899</v>
      </c>
      <c r="L145" s="955"/>
      <c r="M145" s="952">
        <v>41334</v>
      </c>
      <c r="N145" s="1625">
        <f ca="1">DATEDIF(J146,$N$4,"Y")</f>
        <v>33</v>
      </c>
      <c r="O145" s="1415"/>
      <c r="P145" s="639"/>
    </row>
    <row r="146" spans="1:16" x14ac:dyDescent="0.2">
      <c r="A146" s="709"/>
      <c r="B146" s="950" t="s">
        <v>2646</v>
      </c>
      <c r="C146" s="720"/>
      <c r="D146" s="703" t="s">
        <v>1903</v>
      </c>
      <c r="E146" s="703"/>
      <c r="F146" s="703"/>
      <c r="G146" s="713" t="s">
        <v>54</v>
      </c>
      <c r="H146" s="709" t="s">
        <v>1984</v>
      </c>
      <c r="I146" s="703"/>
      <c r="J146" s="727">
        <v>31951</v>
      </c>
      <c r="K146" s="703" t="s">
        <v>1901</v>
      </c>
      <c r="L146" s="956" t="s">
        <v>2494</v>
      </c>
      <c r="M146" s="952"/>
      <c r="N146" s="1618"/>
      <c r="P146" s="639"/>
    </row>
    <row r="147" spans="1:16" x14ac:dyDescent="0.2">
      <c r="A147" s="908" t="s">
        <v>362</v>
      </c>
      <c r="B147" s="965" t="s">
        <v>1826</v>
      </c>
      <c r="C147" s="954" t="s">
        <v>1541</v>
      </c>
      <c r="D147" s="706" t="s">
        <v>4546</v>
      </c>
      <c r="E147" s="638">
        <f ca="1">DATEDIF(M147,$K$5,"Y")</f>
        <v>7</v>
      </c>
      <c r="F147" s="638">
        <f ca="1">DATEDIF(M147,$K$5,"YM")</f>
        <v>9</v>
      </c>
      <c r="G147" s="707" t="s">
        <v>2028</v>
      </c>
      <c r="H147" s="711" t="s">
        <v>121</v>
      </c>
      <c r="I147" s="857" t="s">
        <v>2454</v>
      </c>
      <c r="J147" s="593" t="s">
        <v>54</v>
      </c>
      <c r="K147" s="706" t="s">
        <v>1899</v>
      </c>
      <c r="L147" s="955"/>
      <c r="M147" s="952">
        <v>41334</v>
      </c>
      <c r="N147" s="1625">
        <f ca="1">DATEDIF(J148,$N$4,"Y")</f>
        <v>29</v>
      </c>
      <c r="O147" s="1415"/>
      <c r="P147" s="639"/>
    </row>
    <row r="148" spans="1:16" x14ac:dyDescent="0.2">
      <c r="A148" s="709"/>
      <c r="B148" s="950" t="s">
        <v>2647</v>
      </c>
      <c r="C148" s="720"/>
      <c r="D148" s="703" t="s">
        <v>1903</v>
      </c>
      <c r="E148" s="703"/>
      <c r="F148" s="703"/>
      <c r="G148" s="713" t="s">
        <v>2058</v>
      </c>
      <c r="H148" s="709" t="s">
        <v>2177</v>
      </c>
      <c r="I148" s="725"/>
      <c r="J148" s="891">
        <v>33534</v>
      </c>
      <c r="K148" s="703" t="s">
        <v>1901</v>
      </c>
      <c r="L148" s="956" t="s">
        <v>2493</v>
      </c>
      <c r="M148" s="952"/>
      <c r="N148" s="1618"/>
      <c r="P148" s="639"/>
    </row>
    <row r="149" spans="1:16" x14ac:dyDescent="0.2">
      <c r="A149" s="908" t="s">
        <v>365</v>
      </c>
      <c r="B149" s="965" t="s">
        <v>1827</v>
      </c>
      <c r="C149" s="954" t="s">
        <v>1541</v>
      </c>
      <c r="D149" s="706" t="s">
        <v>4546</v>
      </c>
      <c r="E149" s="638">
        <f ca="1">DATEDIF(M149,$K$5,"Y")</f>
        <v>7</v>
      </c>
      <c r="F149" s="638">
        <f ca="1">DATEDIF(M149,$K$5,"YM")</f>
        <v>9</v>
      </c>
      <c r="G149" s="707" t="s">
        <v>2059</v>
      </c>
      <c r="H149" s="711" t="s">
        <v>121</v>
      </c>
      <c r="I149" s="706">
        <v>2012</v>
      </c>
      <c r="J149" s="593" t="s">
        <v>54</v>
      </c>
      <c r="K149" s="706" t="s">
        <v>1899</v>
      </c>
      <c r="L149" s="955"/>
      <c r="M149" s="952">
        <v>41334</v>
      </c>
      <c r="N149" s="1625">
        <f ca="1">DATEDIF(J150,$N$4,"Y")</f>
        <v>30</v>
      </c>
      <c r="O149" s="1415"/>
      <c r="P149" s="639"/>
    </row>
    <row r="150" spans="1:16" x14ac:dyDescent="0.2">
      <c r="A150" s="709"/>
      <c r="B150" s="950" t="s">
        <v>2648</v>
      </c>
      <c r="C150" s="720"/>
      <c r="D150" s="703" t="s">
        <v>1903</v>
      </c>
      <c r="E150" s="703"/>
      <c r="F150" s="703"/>
      <c r="G150" s="713" t="s">
        <v>2060</v>
      </c>
      <c r="H150" s="709" t="s">
        <v>1984</v>
      </c>
      <c r="I150" s="725"/>
      <c r="J150" s="891">
        <v>33032</v>
      </c>
      <c r="K150" s="703" t="s">
        <v>1901</v>
      </c>
      <c r="L150" s="956" t="s">
        <v>2494</v>
      </c>
      <c r="M150" s="952"/>
      <c r="N150" s="1618"/>
      <c r="P150" s="639"/>
    </row>
    <row r="151" spans="1:16" x14ac:dyDescent="0.2">
      <c r="A151" s="908" t="s">
        <v>369</v>
      </c>
      <c r="B151" s="965" t="s">
        <v>1590</v>
      </c>
      <c r="C151" s="954" t="s">
        <v>1541</v>
      </c>
      <c r="D151" s="958" t="s">
        <v>549</v>
      </c>
      <c r="E151" s="638">
        <f ca="1">DATEDIF(M151,$K$5,"Y")</f>
        <v>7</v>
      </c>
      <c r="F151" s="638">
        <f ca="1">DATEDIF(M151,$K$5,"YM")</f>
        <v>9</v>
      </c>
      <c r="G151" s="707" t="s">
        <v>2061</v>
      </c>
      <c r="H151" s="711"/>
      <c r="I151" s="706">
        <v>2012</v>
      </c>
      <c r="J151" s="854" t="s">
        <v>54</v>
      </c>
      <c r="K151" s="706" t="s">
        <v>1899</v>
      </c>
      <c r="L151" s="955"/>
      <c r="M151" s="952">
        <v>41334</v>
      </c>
      <c r="N151" s="1625">
        <f ca="1">DATEDIF(J152,$N$4,"Y")</f>
        <v>26</v>
      </c>
      <c r="O151" s="1415"/>
      <c r="P151" s="639"/>
    </row>
    <row r="152" spans="1:16" x14ac:dyDescent="0.2">
      <c r="A152" s="709"/>
      <c r="B152" s="950" t="s">
        <v>2649</v>
      </c>
      <c r="C152" s="720"/>
      <c r="D152" s="431" t="s">
        <v>1903</v>
      </c>
      <c r="E152" s="703"/>
      <c r="F152" s="703"/>
      <c r="G152" s="713" t="s">
        <v>54</v>
      </c>
      <c r="H152" s="709" t="s">
        <v>1930</v>
      </c>
      <c r="I152" s="703"/>
      <c r="J152" s="727">
        <v>34373</v>
      </c>
      <c r="K152" s="703" t="s">
        <v>1901</v>
      </c>
      <c r="L152" s="956" t="s">
        <v>2494</v>
      </c>
      <c r="M152" s="952"/>
      <c r="N152" s="1618"/>
      <c r="P152" s="639"/>
    </row>
    <row r="153" spans="1:16" x14ac:dyDescent="0.2">
      <c r="A153" s="908" t="s">
        <v>372</v>
      </c>
      <c r="B153" s="965" t="s">
        <v>1540</v>
      </c>
      <c r="C153" s="954" t="s">
        <v>1541</v>
      </c>
      <c r="D153" s="958" t="s">
        <v>4545</v>
      </c>
      <c r="E153" s="638">
        <f ca="1">DATEDIF(M153,$K$5,"Y")</f>
        <v>7</v>
      </c>
      <c r="F153" s="638">
        <f ca="1">DATEDIF(M153,$K$5,"YM")</f>
        <v>9</v>
      </c>
      <c r="G153" s="707" t="s">
        <v>2062</v>
      </c>
      <c r="H153" s="711"/>
      <c r="I153" s="857" t="s">
        <v>2461</v>
      </c>
      <c r="J153" s="854" t="s">
        <v>54</v>
      </c>
      <c r="K153" s="706" t="s">
        <v>1899</v>
      </c>
      <c r="L153" s="955"/>
      <c r="M153" s="952">
        <v>41334</v>
      </c>
      <c r="N153" s="1625">
        <f ca="1">DATEDIF(J154,$N$4,"Y")</f>
        <v>38</v>
      </c>
      <c r="O153" s="1415"/>
      <c r="P153" s="639"/>
    </row>
    <row r="154" spans="1:16" x14ac:dyDescent="0.2">
      <c r="A154" s="709"/>
      <c r="B154" s="950" t="s">
        <v>2650</v>
      </c>
      <c r="C154" s="720"/>
      <c r="D154" s="431" t="s">
        <v>1903</v>
      </c>
      <c r="E154" s="703"/>
      <c r="F154" s="703"/>
      <c r="G154" s="713" t="s">
        <v>54</v>
      </c>
      <c r="H154" s="709" t="s">
        <v>2063</v>
      </c>
      <c r="I154" s="703"/>
      <c r="J154" s="727">
        <v>29948</v>
      </c>
      <c r="K154" s="703" t="s">
        <v>1901</v>
      </c>
      <c r="L154" s="956" t="s">
        <v>2494</v>
      </c>
      <c r="M154" s="952"/>
      <c r="N154" s="1618"/>
      <c r="P154" s="639"/>
    </row>
    <row r="155" spans="1:16" x14ac:dyDescent="0.2">
      <c r="A155" s="908" t="s">
        <v>374</v>
      </c>
      <c r="B155" s="965" t="s">
        <v>5375</v>
      </c>
      <c r="C155" s="954" t="s">
        <v>1533</v>
      </c>
      <c r="D155" s="958" t="s">
        <v>1074</v>
      </c>
      <c r="E155" s="638">
        <f ca="1">DATEDIF(M155,$K$5,"Y")</f>
        <v>7</v>
      </c>
      <c r="F155" s="638">
        <f ca="1">DATEDIF(M155,$K$5,"YM")</f>
        <v>7</v>
      </c>
      <c r="G155" s="707" t="s">
        <v>2064</v>
      </c>
      <c r="H155" s="711" t="s">
        <v>510</v>
      </c>
      <c r="I155" s="706">
        <v>2012</v>
      </c>
      <c r="J155" s="593" t="s">
        <v>54</v>
      </c>
      <c r="K155" s="706" t="s">
        <v>1899</v>
      </c>
      <c r="L155" s="955"/>
      <c r="M155" s="952">
        <v>41395</v>
      </c>
      <c r="N155" s="1625">
        <f ca="1">DATEDIF(J156,$N$4,"Y")</f>
        <v>29</v>
      </c>
      <c r="O155" s="1415"/>
      <c r="P155" s="639"/>
    </row>
    <row r="156" spans="1:16" x14ac:dyDescent="0.2">
      <c r="A156" s="709"/>
      <c r="B156" s="950" t="s">
        <v>2651</v>
      </c>
      <c r="C156" s="720"/>
      <c r="D156" s="431" t="s">
        <v>1903</v>
      </c>
      <c r="E156" s="703"/>
      <c r="F156" s="703"/>
      <c r="G156" s="713" t="s">
        <v>54</v>
      </c>
      <c r="H156" s="709" t="s">
        <v>1984</v>
      </c>
      <c r="I156" s="725"/>
      <c r="J156" s="891">
        <v>33488</v>
      </c>
      <c r="K156" s="703" t="s">
        <v>1901</v>
      </c>
      <c r="L156" s="956" t="s">
        <v>2494</v>
      </c>
      <c r="M156" s="952"/>
      <c r="N156" s="1618"/>
      <c r="P156" s="639"/>
    </row>
    <row r="157" spans="1:16" x14ac:dyDescent="0.2">
      <c r="A157" s="908" t="s">
        <v>377</v>
      </c>
      <c r="B157" s="965" t="s">
        <v>1539</v>
      </c>
      <c r="C157" s="954" t="s">
        <v>1533</v>
      </c>
      <c r="D157" s="958" t="s">
        <v>4545</v>
      </c>
      <c r="E157" s="638">
        <f ca="1">DATEDIF(M157,$K$5,"Y")</f>
        <v>7</v>
      </c>
      <c r="F157" s="638">
        <f ca="1">DATEDIF(M157,$K$5,"YM")</f>
        <v>7</v>
      </c>
      <c r="G157" s="707" t="s">
        <v>2065</v>
      </c>
      <c r="H157" s="711" t="s">
        <v>1979</v>
      </c>
      <c r="I157" s="706">
        <v>2008</v>
      </c>
      <c r="J157" s="854" t="s">
        <v>88</v>
      </c>
      <c r="K157" s="706" t="s">
        <v>1899</v>
      </c>
      <c r="L157" s="955"/>
      <c r="M157" s="952">
        <v>41395</v>
      </c>
      <c r="N157" s="1625">
        <f ca="1">DATEDIF(J158,$N$4,"Y")</f>
        <v>30</v>
      </c>
      <c r="O157" s="1415"/>
      <c r="P157" s="639"/>
    </row>
    <row r="158" spans="1:16" x14ac:dyDescent="0.2">
      <c r="A158" s="709"/>
      <c r="B158" s="950" t="s">
        <v>2652</v>
      </c>
      <c r="C158" s="720"/>
      <c r="D158" s="431" t="s">
        <v>1903</v>
      </c>
      <c r="E158" s="703"/>
      <c r="F158" s="703"/>
      <c r="G158" s="713" t="s">
        <v>2066</v>
      </c>
      <c r="H158" s="709" t="s">
        <v>2067</v>
      </c>
      <c r="I158" s="703"/>
      <c r="J158" s="727">
        <v>32924</v>
      </c>
      <c r="K158" s="703" t="s">
        <v>1901</v>
      </c>
      <c r="L158" s="956" t="s">
        <v>2494</v>
      </c>
      <c r="M158" s="952"/>
      <c r="N158" s="1618"/>
      <c r="P158" s="639"/>
    </row>
    <row r="159" spans="1:16" x14ac:dyDescent="0.2">
      <c r="A159" s="908" t="s">
        <v>381</v>
      </c>
      <c r="B159" s="710" t="s">
        <v>1845</v>
      </c>
      <c r="C159" s="922" t="s">
        <v>2068</v>
      </c>
      <c r="D159" s="958" t="s">
        <v>1086</v>
      </c>
      <c r="E159" s="638">
        <f ca="1">DATEDIF(M159,$K$5,"Y")</f>
        <v>7</v>
      </c>
      <c r="F159" s="638">
        <f ca="1">DATEDIF(M159,$K$5,"YM")</f>
        <v>6</v>
      </c>
      <c r="G159" s="707" t="s">
        <v>2297</v>
      </c>
      <c r="H159" s="711" t="s">
        <v>1086</v>
      </c>
      <c r="I159" s="706">
        <v>2010</v>
      </c>
      <c r="J159" s="854" t="s">
        <v>278</v>
      </c>
      <c r="K159" s="706" t="s">
        <v>1899</v>
      </c>
      <c r="L159" s="955"/>
      <c r="M159" s="952">
        <v>41426</v>
      </c>
      <c r="N159" s="1625">
        <f ca="1">DATEDIF(J160,$N$4,"Y")</f>
        <v>32</v>
      </c>
      <c r="O159" s="1415"/>
      <c r="P159" s="639"/>
    </row>
    <row r="160" spans="1:16" x14ac:dyDescent="0.2">
      <c r="A160" s="709"/>
      <c r="B160" s="950" t="s">
        <v>2653</v>
      </c>
      <c r="C160" s="966"/>
      <c r="D160" s="431" t="s">
        <v>1903</v>
      </c>
      <c r="E160" s="703"/>
      <c r="F160" s="703"/>
      <c r="G160" s="713" t="s">
        <v>2296</v>
      </c>
      <c r="H160" s="709" t="s">
        <v>2177</v>
      </c>
      <c r="I160" s="703"/>
      <c r="J160" s="727">
        <v>32355</v>
      </c>
      <c r="K160" s="703" t="s">
        <v>1901</v>
      </c>
      <c r="L160" s="956" t="s">
        <v>2493</v>
      </c>
      <c r="M160" s="952"/>
      <c r="N160" s="1618"/>
      <c r="P160" s="639"/>
    </row>
    <row r="161" spans="1:16" x14ac:dyDescent="0.2">
      <c r="A161" s="908" t="s">
        <v>384</v>
      </c>
      <c r="B161" s="710" t="s">
        <v>1828</v>
      </c>
      <c r="C161" s="922" t="s">
        <v>2068</v>
      </c>
      <c r="D161" s="706" t="s">
        <v>4546</v>
      </c>
      <c r="E161" s="638">
        <f ca="1">DATEDIF(M161,$K$5,"Y")</f>
        <v>7</v>
      </c>
      <c r="F161" s="638">
        <f ca="1">DATEDIF(M161,$K$5,"YM")</f>
        <v>6</v>
      </c>
      <c r="G161" s="707" t="s">
        <v>2290</v>
      </c>
      <c r="H161" s="711" t="s">
        <v>121</v>
      </c>
      <c r="I161" s="706">
        <v>2012</v>
      </c>
      <c r="J161" s="854" t="s">
        <v>76</v>
      </c>
      <c r="K161" s="706" t="s">
        <v>1899</v>
      </c>
      <c r="L161" s="955"/>
      <c r="M161" s="952">
        <v>41426</v>
      </c>
      <c r="N161" s="1625">
        <f ca="1">DATEDIF(J162,$N$4,"Y")</f>
        <v>29</v>
      </c>
      <c r="O161" s="1415"/>
      <c r="P161" s="639"/>
    </row>
    <row r="162" spans="1:16" x14ac:dyDescent="0.2">
      <c r="A162" s="709"/>
      <c r="B162" s="950" t="s">
        <v>2654</v>
      </c>
      <c r="C162" s="966"/>
      <c r="D162" s="703" t="s">
        <v>1903</v>
      </c>
      <c r="E162" s="703"/>
      <c r="F162" s="703"/>
      <c r="G162" s="713" t="s">
        <v>2291</v>
      </c>
      <c r="H162" s="709" t="s">
        <v>1984</v>
      </c>
      <c r="I162" s="703"/>
      <c r="J162" s="727">
        <v>33322</v>
      </c>
      <c r="K162" s="703" t="s">
        <v>1901</v>
      </c>
      <c r="L162" s="956" t="s">
        <v>2494</v>
      </c>
      <c r="M162" s="952"/>
      <c r="N162" s="1618"/>
      <c r="P162" s="639"/>
    </row>
    <row r="163" spans="1:16" x14ac:dyDescent="0.2">
      <c r="A163" s="908" t="s">
        <v>387</v>
      </c>
      <c r="B163" s="710" t="s">
        <v>1849</v>
      </c>
      <c r="C163" s="922" t="s">
        <v>2068</v>
      </c>
      <c r="D163" s="706" t="s">
        <v>4546</v>
      </c>
      <c r="E163" s="638">
        <f ca="1">DATEDIF(M163,$K$5,"Y")</f>
        <v>7</v>
      </c>
      <c r="F163" s="638">
        <f ca="1">DATEDIF(M163,$K$5,"YM")</f>
        <v>6</v>
      </c>
      <c r="G163" s="707" t="s">
        <v>2300</v>
      </c>
      <c r="H163" s="711" t="s">
        <v>121</v>
      </c>
      <c r="I163" s="706">
        <v>2009</v>
      </c>
      <c r="J163" s="854" t="s">
        <v>824</v>
      </c>
      <c r="K163" s="706" t="s">
        <v>1899</v>
      </c>
      <c r="L163" s="955"/>
      <c r="M163" s="952">
        <v>41426</v>
      </c>
      <c r="N163" s="1625">
        <f ca="1">DATEDIF(J164,$N$4,"Y")</f>
        <v>34</v>
      </c>
      <c r="O163" s="1415"/>
      <c r="P163" s="639"/>
    </row>
    <row r="164" spans="1:16" x14ac:dyDescent="0.2">
      <c r="A164" s="709"/>
      <c r="B164" s="950" t="s">
        <v>2655</v>
      </c>
      <c r="C164" s="966"/>
      <c r="D164" s="703" t="s">
        <v>1903</v>
      </c>
      <c r="E164" s="703"/>
      <c r="F164" s="703"/>
      <c r="G164" s="713" t="s">
        <v>54</v>
      </c>
      <c r="H164" s="709" t="s">
        <v>1984</v>
      </c>
      <c r="I164" s="703"/>
      <c r="J164" s="727">
        <v>31676</v>
      </c>
      <c r="K164" s="703" t="s">
        <v>1901</v>
      </c>
      <c r="L164" s="956" t="s">
        <v>2494</v>
      </c>
      <c r="M164" s="952"/>
      <c r="N164" s="1618"/>
      <c r="P164" s="639"/>
    </row>
    <row r="165" spans="1:16" x14ac:dyDescent="0.2">
      <c r="A165" s="908" t="s">
        <v>391</v>
      </c>
      <c r="B165" s="710" t="s">
        <v>1421</v>
      </c>
      <c r="C165" s="922" t="s">
        <v>2068</v>
      </c>
      <c r="D165" s="958" t="s">
        <v>4437</v>
      </c>
      <c r="E165" s="638">
        <f ca="1">DATEDIF(M165,$K$5,"Y")</f>
        <v>7</v>
      </c>
      <c r="F165" s="638">
        <f ca="1">DATEDIF(M165,$K$5,"YM")</f>
        <v>6</v>
      </c>
      <c r="G165" s="707" t="s">
        <v>2069</v>
      </c>
      <c r="H165" s="711" t="s">
        <v>2070</v>
      </c>
      <c r="I165" s="706">
        <v>2004</v>
      </c>
      <c r="J165" s="854" t="s">
        <v>54</v>
      </c>
      <c r="K165" s="706" t="s">
        <v>1899</v>
      </c>
      <c r="L165" s="955"/>
      <c r="M165" s="952">
        <v>41426</v>
      </c>
      <c r="N165" s="1625">
        <f ca="1">DATEDIF(J166,$N$4,"Y")</f>
        <v>35</v>
      </c>
      <c r="O165" s="1415"/>
      <c r="P165" s="639"/>
    </row>
    <row r="166" spans="1:16" x14ac:dyDescent="0.2">
      <c r="A166" s="709"/>
      <c r="B166" s="950" t="s">
        <v>2656</v>
      </c>
      <c r="C166" s="966"/>
      <c r="D166" s="431" t="s">
        <v>1903</v>
      </c>
      <c r="E166" s="703"/>
      <c r="F166" s="703"/>
      <c r="G166" s="713" t="s">
        <v>2071</v>
      </c>
      <c r="H166" s="703" t="s">
        <v>2072</v>
      </c>
      <c r="I166" s="703"/>
      <c r="J166" s="727">
        <v>31160</v>
      </c>
      <c r="K166" s="703" t="s">
        <v>1901</v>
      </c>
      <c r="L166" s="850" t="s">
        <v>2494</v>
      </c>
      <c r="M166" s="851"/>
      <c r="N166" s="1618"/>
      <c r="P166" s="639"/>
    </row>
    <row r="167" spans="1:16" x14ac:dyDescent="0.2">
      <c r="A167" s="908" t="s">
        <v>395</v>
      </c>
      <c r="B167" s="710" t="s">
        <v>1300</v>
      </c>
      <c r="C167" s="922" t="s">
        <v>1301</v>
      </c>
      <c r="D167" s="958" t="s">
        <v>549</v>
      </c>
      <c r="E167" s="638">
        <f ca="1">DATEDIF(M167,$K$5,"Y")</f>
        <v>7</v>
      </c>
      <c r="F167" s="638">
        <f ca="1">DATEDIF(M167,$K$5,"YM")</f>
        <v>5</v>
      </c>
      <c r="G167" s="707" t="s">
        <v>2073</v>
      </c>
      <c r="H167" s="711" t="s">
        <v>2074</v>
      </c>
      <c r="I167" s="706">
        <v>2000</v>
      </c>
      <c r="J167" s="854" t="s">
        <v>54</v>
      </c>
      <c r="K167" s="706" t="s">
        <v>1899</v>
      </c>
      <c r="L167" s="955"/>
      <c r="M167" s="952">
        <v>41456</v>
      </c>
      <c r="N167" s="1625">
        <f ca="1">DATEDIF(J168,$N$4,"Y")</f>
        <v>40</v>
      </c>
      <c r="O167" s="1415"/>
      <c r="P167" s="639"/>
    </row>
    <row r="168" spans="1:16" x14ac:dyDescent="0.2">
      <c r="A168" s="709"/>
      <c r="B168" s="950" t="s">
        <v>2657</v>
      </c>
      <c r="C168" s="966"/>
      <c r="D168" s="431" t="s">
        <v>1903</v>
      </c>
      <c r="E168" s="703"/>
      <c r="F168" s="703"/>
      <c r="G168" s="713" t="s">
        <v>2075</v>
      </c>
      <c r="H168" s="709" t="s">
        <v>2495</v>
      </c>
      <c r="I168" s="703"/>
      <c r="J168" s="727">
        <v>29495</v>
      </c>
      <c r="K168" s="703" t="s">
        <v>1901</v>
      </c>
      <c r="L168" s="956" t="s">
        <v>2494</v>
      </c>
      <c r="M168" s="952"/>
      <c r="N168" s="1618"/>
      <c r="P168" s="639"/>
    </row>
    <row r="169" spans="1:16" x14ac:dyDescent="0.2">
      <c r="A169" s="908" t="s">
        <v>397</v>
      </c>
      <c r="B169" s="710" t="s">
        <v>5369</v>
      </c>
      <c r="C169" s="922" t="s">
        <v>1351</v>
      </c>
      <c r="D169" s="958" t="s">
        <v>4545</v>
      </c>
      <c r="E169" s="638">
        <f ca="1">DATEDIF(M169,$K$5,"Y")</f>
        <v>7</v>
      </c>
      <c r="F169" s="638">
        <f ca="1">DATEDIF(M169,$K$5,"YM")</f>
        <v>4</v>
      </c>
      <c r="G169" s="707" t="s">
        <v>2076</v>
      </c>
      <c r="H169" s="711" t="s">
        <v>2077</v>
      </c>
      <c r="I169" s="706">
        <v>2009</v>
      </c>
      <c r="J169" s="854" t="s">
        <v>54</v>
      </c>
      <c r="K169" s="706" t="s">
        <v>1899</v>
      </c>
      <c r="L169" s="955"/>
      <c r="M169" s="952">
        <v>41487</v>
      </c>
      <c r="N169" s="1625">
        <f ca="1">DATEDIF(J170,$N$4,"Y")</f>
        <v>29</v>
      </c>
      <c r="O169" s="1415"/>
      <c r="P169" s="639"/>
    </row>
    <row r="170" spans="1:16" x14ac:dyDescent="0.2">
      <c r="A170" s="709"/>
      <c r="B170" s="950" t="s">
        <v>2658</v>
      </c>
      <c r="C170" s="966"/>
      <c r="D170" s="431" t="s">
        <v>1903</v>
      </c>
      <c r="E170" s="703"/>
      <c r="F170" s="703"/>
      <c r="G170" s="713" t="s">
        <v>2041</v>
      </c>
      <c r="H170" s="709" t="s">
        <v>2078</v>
      </c>
      <c r="I170" s="703"/>
      <c r="J170" s="727">
        <v>33354</v>
      </c>
      <c r="K170" s="703" t="s">
        <v>1901</v>
      </c>
      <c r="L170" s="956" t="s">
        <v>2493</v>
      </c>
      <c r="M170" s="952"/>
      <c r="N170" s="1618"/>
      <c r="P170" s="639"/>
    </row>
    <row r="171" spans="1:16" x14ac:dyDescent="0.2">
      <c r="A171" s="908" t="s">
        <v>400</v>
      </c>
      <c r="B171" s="729" t="s">
        <v>3249</v>
      </c>
      <c r="C171" s="922" t="s">
        <v>229</v>
      </c>
      <c r="D171" s="958" t="s">
        <v>1862</v>
      </c>
      <c r="E171" s="638">
        <f ca="1">DATEDIF(M171,$K$5,"Y")</f>
        <v>7</v>
      </c>
      <c r="F171" s="638">
        <f ca="1">DATEDIF(M171,$K$5,"YM")</f>
        <v>2</v>
      </c>
      <c r="G171" s="707" t="s">
        <v>2079</v>
      </c>
      <c r="H171" s="711" t="s">
        <v>1979</v>
      </c>
      <c r="I171" s="706">
        <v>2002</v>
      </c>
      <c r="J171" s="854" t="s">
        <v>54</v>
      </c>
      <c r="K171" s="706" t="s">
        <v>1899</v>
      </c>
      <c r="L171" s="955"/>
      <c r="M171" s="952">
        <v>41548</v>
      </c>
      <c r="N171" s="1625">
        <f ca="1">DATEDIF(J172,$N$4,"Y")</f>
        <v>37</v>
      </c>
      <c r="O171" s="1415"/>
      <c r="P171" s="639"/>
    </row>
    <row r="172" spans="1:16" x14ac:dyDescent="0.2">
      <c r="A172" s="709"/>
      <c r="B172" s="950" t="s">
        <v>2659</v>
      </c>
      <c r="C172" s="966"/>
      <c r="D172" s="431" t="s">
        <v>1903</v>
      </c>
      <c r="E172" s="703"/>
      <c r="F172" s="703"/>
      <c r="G172" s="713" t="s">
        <v>2080</v>
      </c>
      <c r="H172" s="709" t="s">
        <v>2067</v>
      </c>
      <c r="I172" s="703"/>
      <c r="J172" s="727">
        <v>30504</v>
      </c>
      <c r="K172" s="703" t="s">
        <v>1901</v>
      </c>
      <c r="L172" s="956" t="s">
        <v>2494</v>
      </c>
      <c r="M172" s="952"/>
      <c r="N172" s="1618"/>
      <c r="P172" s="639"/>
    </row>
    <row r="173" spans="1:16" x14ac:dyDescent="0.2">
      <c r="A173" s="908" t="s">
        <v>402</v>
      </c>
      <c r="B173" s="710" t="s">
        <v>1422</v>
      </c>
      <c r="C173" s="922" t="s">
        <v>1305</v>
      </c>
      <c r="D173" s="958" t="s">
        <v>1862</v>
      </c>
      <c r="E173" s="638">
        <f ca="1">DATEDIF(M173,$K$5,"Y")</f>
        <v>6</v>
      </c>
      <c r="F173" s="638">
        <f ca="1">DATEDIF(M173,$K$5,"YM")</f>
        <v>11</v>
      </c>
      <c r="G173" s="707" t="s">
        <v>2081</v>
      </c>
      <c r="H173" s="711" t="s">
        <v>2082</v>
      </c>
      <c r="I173" s="706">
        <v>2009</v>
      </c>
      <c r="J173" s="854" t="s">
        <v>54</v>
      </c>
      <c r="K173" s="706" t="s">
        <v>1899</v>
      </c>
      <c r="L173" s="955"/>
      <c r="M173" s="952">
        <v>41640</v>
      </c>
      <c r="N173" s="1625">
        <f ca="1">DATEDIF(J174,$N$4,"Y")</f>
        <v>30</v>
      </c>
      <c r="O173" s="1415"/>
      <c r="P173" s="639"/>
    </row>
    <row r="174" spans="1:16" ht="14.25" x14ac:dyDescent="0.2">
      <c r="A174" s="709"/>
      <c r="B174" s="843" t="s">
        <v>5358</v>
      </c>
      <c r="C174" s="966"/>
      <c r="D174" s="431" t="s">
        <v>1903</v>
      </c>
      <c r="E174" s="703"/>
      <c r="F174" s="703"/>
      <c r="G174" s="713" t="s">
        <v>2083</v>
      </c>
      <c r="H174" s="709" t="s">
        <v>1930</v>
      </c>
      <c r="I174" s="703"/>
      <c r="J174" s="727">
        <v>33125</v>
      </c>
      <c r="K174" s="703" t="s">
        <v>1901</v>
      </c>
      <c r="L174" s="956" t="s">
        <v>2494</v>
      </c>
      <c r="M174" s="952"/>
      <c r="N174" s="1618"/>
      <c r="P174" s="639"/>
    </row>
    <row r="175" spans="1:16" x14ac:dyDescent="0.2">
      <c r="A175" s="908" t="s">
        <v>405</v>
      </c>
      <c r="B175" s="710" t="s">
        <v>1873</v>
      </c>
      <c r="C175" s="736" t="s">
        <v>1305</v>
      </c>
      <c r="D175" s="958" t="s">
        <v>4425</v>
      </c>
      <c r="E175" s="638">
        <f ca="1">DATEDIF(M175,$K$5,"Y")</f>
        <v>6</v>
      </c>
      <c r="F175" s="638">
        <f ca="1">DATEDIF(M175,$K$5,"YM")</f>
        <v>11</v>
      </c>
      <c r="G175" s="707" t="s">
        <v>2298</v>
      </c>
      <c r="H175" s="711" t="s">
        <v>2084</v>
      </c>
      <c r="I175" s="706">
        <v>2007</v>
      </c>
      <c r="J175" s="854" t="s">
        <v>54</v>
      </c>
      <c r="K175" s="706" t="s">
        <v>1899</v>
      </c>
      <c r="L175" s="955"/>
      <c r="M175" s="952">
        <v>41640</v>
      </c>
      <c r="N175" s="1625">
        <f ca="1">DATEDIF(J176,$N$4,"Y")</f>
        <v>36</v>
      </c>
      <c r="O175" s="1415"/>
      <c r="P175" s="639"/>
    </row>
    <row r="176" spans="1:16" x14ac:dyDescent="0.2">
      <c r="A176" s="709"/>
      <c r="B176" s="950" t="s">
        <v>2660</v>
      </c>
      <c r="C176" s="720"/>
      <c r="D176" s="431" t="s">
        <v>1903</v>
      </c>
      <c r="E176" s="703"/>
      <c r="F176" s="703"/>
      <c r="G176" s="713" t="s">
        <v>2299</v>
      </c>
      <c r="H176" s="709" t="s">
        <v>2177</v>
      </c>
      <c r="I176" s="703"/>
      <c r="J176" s="727">
        <v>30963</v>
      </c>
      <c r="K176" s="703" t="s">
        <v>1901</v>
      </c>
      <c r="L176" s="956" t="s">
        <v>2493</v>
      </c>
      <c r="M176" s="952"/>
      <c r="N176" s="1618"/>
      <c r="P176" s="639"/>
    </row>
    <row r="177" spans="1:16" x14ac:dyDescent="0.2">
      <c r="A177" s="908" t="s">
        <v>409</v>
      </c>
      <c r="B177" s="710" t="s">
        <v>1316</v>
      </c>
      <c r="C177" s="922" t="s">
        <v>1305</v>
      </c>
      <c r="D177" s="845" t="s">
        <v>5010</v>
      </c>
      <c r="E177" s="638">
        <f ca="1">DATEDIF(M177,$K$5,"Y")</f>
        <v>6</v>
      </c>
      <c r="F177" s="638">
        <f ca="1">DATEDIF(M177,$K$5,"YM")</f>
        <v>11</v>
      </c>
      <c r="G177" s="707" t="s">
        <v>2085</v>
      </c>
      <c r="H177" s="711" t="s">
        <v>2084</v>
      </c>
      <c r="I177" s="706">
        <v>2013</v>
      </c>
      <c r="J177" s="854" t="s">
        <v>63</v>
      </c>
      <c r="K177" s="706" t="s">
        <v>1899</v>
      </c>
      <c r="L177" s="955"/>
      <c r="M177" s="952">
        <v>41640</v>
      </c>
      <c r="N177" s="1625">
        <f ca="1">DATEDIF(J178,$N$4,"Y")</f>
        <v>28</v>
      </c>
      <c r="O177" s="1415"/>
      <c r="P177" s="639"/>
    </row>
    <row r="178" spans="1:16" x14ac:dyDescent="0.2">
      <c r="A178" s="709"/>
      <c r="B178" s="950" t="s">
        <v>2661</v>
      </c>
      <c r="C178" s="966"/>
      <c r="D178" s="431" t="s">
        <v>1903</v>
      </c>
      <c r="E178" s="703"/>
      <c r="F178" s="703"/>
      <c r="G178" s="713" t="s">
        <v>2086</v>
      </c>
      <c r="H178" s="709" t="s">
        <v>2177</v>
      </c>
      <c r="I178" s="703"/>
      <c r="J178" s="727">
        <v>33590</v>
      </c>
      <c r="K178" s="703" t="s">
        <v>1901</v>
      </c>
      <c r="L178" s="956" t="s">
        <v>2493</v>
      </c>
      <c r="M178" s="952"/>
      <c r="N178" s="1618"/>
      <c r="P178" s="639"/>
    </row>
    <row r="179" spans="1:16" x14ac:dyDescent="0.2">
      <c r="A179" s="908" t="s">
        <v>412</v>
      </c>
      <c r="B179" s="710" t="s">
        <v>1846</v>
      </c>
      <c r="C179" s="922" t="s">
        <v>1305</v>
      </c>
      <c r="D179" s="958" t="s">
        <v>1074</v>
      </c>
      <c r="E179" s="638">
        <f ca="1">DATEDIF(M179,$K$5,"Y")</f>
        <v>6</v>
      </c>
      <c r="F179" s="638">
        <f ca="1">DATEDIF(M179,$K$5,"YM")</f>
        <v>11</v>
      </c>
      <c r="G179" s="707" t="s">
        <v>2087</v>
      </c>
      <c r="H179" s="711" t="s">
        <v>510</v>
      </c>
      <c r="I179" s="706">
        <v>2004</v>
      </c>
      <c r="J179" s="854" t="s">
        <v>76</v>
      </c>
      <c r="K179" s="706" t="s">
        <v>1899</v>
      </c>
      <c r="L179" s="955"/>
      <c r="M179" s="952">
        <v>41640</v>
      </c>
      <c r="N179" s="1625">
        <f ca="1">DATEDIF(J180,$N$4,"Y")</f>
        <v>38</v>
      </c>
      <c r="O179" s="1415"/>
      <c r="P179" s="639"/>
    </row>
    <row r="180" spans="1:16" x14ac:dyDescent="0.2">
      <c r="A180" s="709"/>
      <c r="B180" s="950" t="s">
        <v>2662</v>
      </c>
      <c r="C180" s="966"/>
      <c r="D180" s="431" t="s">
        <v>1903</v>
      </c>
      <c r="E180" s="703"/>
      <c r="F180" s="703"/>
      <c r="G180" s="713" t="s">
        <v>2088</v>
      </c>
      <c r="H180" s="709" t="s">
        <v>2177</v>
      </c>
      <c r="I180" s="703"/>
      <c r="J180" s="727">
        <v>30139</v>
      </c>
      <c r="K180" s="703" t="s">
        <v>1901</v>
      </c>
      <c r="L180" s="956" t="s">
        <v>2493</v>
      </c>
      <c r="M180" s="952"/>
      <c r="N180" s="1618"/>
      <c r="P180" s="639"/>
    </row>
    <row r="181" spans="1:16" x14ac:dyDescent="0.2">
      <c r="A181" s="908" t="s">
        <v>415</v>
      </c>
      <c r="B181" s="710" t="s">
        <v>5376</v>
      </c>
      <c r="C181" s="922" t="s">
        <v>1305</v>
      </c>
      <c r="D181" s="958" t="s">
        <v>1074</v>
      </c>
      <c r="E181" s="638">
        <f ca="1">DATEDIF(M181,$K$5,"Y")</f>
        <v>6</v>
      </c>
      <c r="F181" s="638">
        <f ca="1">DATEDIF(M181,$K$5,"YM")</f>
        <v>11</v>
      </c>
      <c r="G181" s="707" t="s">
        <v>2089</v>
      </c>
      <c r="H181" s="711" t="s">
        <v>510</v>
      </c>
      <c r="I181" s="706">
        <v>2013</v>
      </c>
      <c r="J181" s="854" t="s">
        <v>824</v>
      </c>
      <c r="K181" s="706" t="s">
        <v>1899</v>
      </c>
      <c r="L181" s="955"/>
      <c r="M181" s="952">
        <v>41640</v>
      </c>
      <c r="N181" s="1625">
        <f ca="1">DATEDIF(J182,$N$4,"Y")</f>
        <v>28</v>
      </c>
      <c r="O181" s="1415"/>
      <c r="P181" s="639"/>
    </row>
    <row r="182" spans="1:16" x14ac:dyDescent="0.2">
      <c r="A182" s="709"/>
      <c r="B182" s="950" t="s">
        <v>2663</v>
      </c>
      <c r="C182" s="966"/>
      <c r="D182" s="431" t="s">
        <v>1903</v>
      </c>
      <c r="E182" s="703"/>
      <c r="F182" s="703"/>
      <c r="G182" s="713" t="s">
        <v>2090</v>
      </c>
      <c r="H182" s="709" t="s">
        <v>2177</v>
      </c>
      <c r="I182" s="703"/>
      <c r="J182" s="727">
        <v>33892</v>
      </c>
      <c r="K182" s="703" t="s">
        <v>1901</v>
      </c>
      <c r="L182" s="956" t="s">
        <v>2493</v>
      </c>
      <c r="M182" s="952"/>
      <c r="N182" s="1618"/>
      <c r="P182" s="639"/>
    </row>
    <row r="183" spans="1:16" x14ac:dyDescent="0.2">
      <c r="A183" s="908" t="s">
        <v>418</v>
      </c>
      <c r="B183" s="710" t="s">
        <v>1257</v>
      </c>
      <c r="C183" s="922" t="s">
        <v>1258</v>
      </c>
      <c r="D183" s="967" t="s">
        <v>5041</v>
      </c>
      <c r="E183" s="638">
        <f ca="1">DATEDIF(M183,$K$5,"Y")</f>
        <v>6</v>
      </c>
      <c r="F183" s="638">
        <f ca="1">DATEDIF(M183,$K$5,"YM")</f>
        <v>10</v>
      </c>
      <c r="G183" s="707" t="s">
        <v>2091</v>
      </c>
      <c r="H183" s="711" t="s">
        <v>1975</v>
      </c>
      <c r="I183" s="706">
        <v>2012</v>
      </c>
      <c r="J183" s="854" t="s">
        <v>54</v>
      </c>
      <c r="K183" s="706" t="s">
        <v>1899</v>
      </c>
      <c r="L183" s="955"/>
      <c r="M183" s="952">
        <v>41671</v>
      </c>
      <c r="N183" s="1625">
        <f ca="1">DATEDIF(J184,$N$4,"Y")</f>
        <v>30</v>
      </c>
      <c r="O183" s="1415"/>
      <c r="P183" s="639"/>
    </row>
    <row r="184" spans="1:16" x14ac:dyDescent="0.2">
      <c r="A184" s="709"/>
      <c r="B184" s="950" t="s">
        <v>2664</v>
      </c>
      <c r="C184" s="966"/>
      <c r="D184" s="431" t="s">
        <v>1903</v>
      </c>
      <c r="E184" s="703"/>
      <c r="F184" s="703"/>
      <c r="G184" s="713" t="s">
        <v>2092</v>
      </c>
      <c r="H184" s="709" t="s">
        <v>2093</v>
      </c>
      <c r="I184" s="703"/>
      <c r="J184" s="727">
        <v>32946</v>
      </c>
      <c r="K184" s="703" t="s">
        <v>1901</v>
      </c>
      <c r="L184" s="956" t="s">
        <v>2494</v>
      </c>
      <c r="M184" s="952"/>
      <c r="N184" s="1618"/>
      <c r="P184" s="639"/>
    </row>
    <row r="185" spans="1:16" x14ac:dyDescent="0.2">
      <c r="A185" s="908" t="s">
        <v>421</v>
      </c>
      <c r="B185" s="710" t="s">
        <v>1879</v>
      </c>
      <c r="C185" s="922" t="s">
        <v>1258</v>
      </c>
      <c r="D185" s="958" t="s">
        <v>4427</v>
      </c>
      <c r="E185" s="638">
        <f ca="1">DATEDIF(M185,$K$5,"Y")</f>
        <v>6</v>
      </c>
      <c r="F185" s="638">
        <f ca="1">DATEDIF(M185,$K$5,"YM")</f>
        <v>10</v>
      </c>
      <c r="G185" s="707" t="s">
        <v>2094</v>
      </c>
      <c r="H185" s="711" t="s">
        <v>1979</v>
      </c>
      <c r="I185" s="706">
        <v>2001</v>
      </c>
      <c r="J185" s="854" t="s">
        <v>54</v>
      </c>
      <c r="K185" s="706" t="s">
        <v>1899</v>
      </c>
      <c r="L185" s="955"/>
      <c r="M185" s="952">
        <v>41671</v>
      </c>
      <c r="N185" s="1625">
        <f ca="1">DATEDIF(J186,$N$4,"Y")</f>
        <v>37</v>
      </c>
      <c r="O185" s="1415"/>
      <c r="P185" s="639"/>
    </row>
    <row r="186" spans="1:16" x14ac:dyDescent="0.2">
      <c r="A186" s="709"/>
      <c r="B186" s="950" t="s">
        <v>2665</v>
      </c>
      <c r="C186" s="966"/>
      <c r="D186" s="431" t="s">
        <v>2095</v>
      </c>
      <c r="E186" s="703"/>
      <c r="F186" s="703"/>
      <c r="G186" s="713" t="s">
        <v>54</v>
      </c>
      <c r="H186" s="709" t="s">
        <v>2499</v>
      </c>
      <c r="I186" s="703"/>
      <c r="J186" s="957">
        <v>30406</v>
      </c>
      <c r="K186" s="703" t="s">
        <v>1901</v>
      </c>
      <c r="L186" s="956" t="s">
        <v>2493</v>
      </c>
      <c r="M186" s="952"/>
      <c r="N186" s="1618"/>
      <c r="P186" s="639"/>
    </row>
    <row r="187" spans="1:16" x14ac:dyDescent="0.2">
      <c r="A187" s="908" t="s">
        <v>426</v>
      </c>
      <c r="B187" s="710" t="s">
        <v>1352</v>
      </c>
      <c r="C187" s="922" t="s">
        <v>1258</v>
      </c>
      <c r="D187" s="958" t="s">
        <v>4431</v>
      </c>
      <c r="E187" s="638">
        <f ca="1">DATEDIF(M187,$K$5,"Y")</f>
        <v>6</v>
      </c>
      <c r="F187" s="638">
        <f ca="1">DATEDIF(M187,$K$5,"YM")</f>
        <v>10</v>
      </c>
      <c r="G187" s="707" t="s">
        <v>2096</v>
      </c>
      <c r="H187" s="711" t="s">
        <v>896</v>
      </c>
      <c r="I187" s="706">
        <v>2007</v>
      </c>
      <c r="J187" s="854" t="s">
        <v>54</v>
      </c>
      <c r="K187" s="706" t="s">
        <v>1899</v>
      </c>
      <c r="L187" s="955"/>
      <c r="M187" s="952">
        <v>41671</v>
      </c>
      <c r="N187" s="1625">
        <f ca="1">DATEDIF(J188,$N$4,"Y")</f>
        <v>35</v>
      </c>
      <c r="O187" s="1415"/>
      <c r="P187" s="639"/>
    </row>
    <row r="188" spans="1:16" x14ac:dyDescent="0.2">
      <c r="A188" s="709"/>
      <c r="B188" s="950" t="s">
        <v>2666</v>
      </c>
      <c r="C188" s="966"/>
      <c r="D188" s="431" t="s">
        <v>2095</v>
      </c>
      <c r="E188" s="703"/>
      <c r="F188" s="703"/>
      <c r="G188" s="713" t="s">
        <v>54</v>
      </c>
      <c r="H188" s="709" t="s">
        <v>2078</v>
      </c>
      <c r="I188" s="703"/>
      <c r="J188" s="957">
        <v>31132</v>
      </c>
      <c r="K188" s="703" t="s">
        <v>1901</v>
      </c>
      <c r="L188" s="956" t="s">
        <v>2493</v>
      </c>
      <c r="M188" s="952"/>
      <c r="N188" s="1618"/>
      <c r="P188" s="639"/>
    </row>
    <row r="189" spans="1:16" x14ac:dyDescent="0.2">
      <c r="A189" s="908" t="s">
        <v>432</v>
      </c>
      <c r="B189" s="710" t="s">
        <v>1874</v>
      </c>
      <c r="C189" s="922" t="s">
        <v>1258</v>
      </c>
      <c r="D189" s="958" t="s">
        <v>5032</v>
      </c>
      <c r="E189" s="638">
        <f ca="1">DATEDIF(M189,$K$5,"Y")</f>
        <v>6</v>
      </c>
      <c r="F189" s="638">
        <f ca="1">DATEDIF(M189,$K$5,"YM")</f>
        <v>10</v>
      </c>
      <c r="G189" s="707" t="s">
        <v>2097</v>
      </c>
      <c r="H189" s="711" t="s">
        <v>1042</v>
      </c>
      <c r="I189" s="706">
        <v>2001</v>
      </c>
      <c r="J189" s="854" t="s">
        <v>1970</v>
      </c>
      <c r="K189" s="706" t="s">
        <v>1899</v>
      </c>
      <c r="L189" s="955"/>
      <c r="M189" s="952">
        <v>41671</v>
      </c>
      <c r="N189" s="1625">
        <f ca="1">DATEDIF(J190,$N$4,"Y")</f>
        <v>43</v>
      </c>
      <c r="O189" s="1415"/>
      <c r="P189" s="639"/>
    </row>
    <row r="190" spans="1:16" x14ac:dyDescent="0.2">
      <c r="A190" s="709"/>
      <c r="B190" s="950" t="s">
        <v>2667</v>
      </c>
      <c r="C190" s="966"/>
      <c r="D190" s="431" t="s">
        <v>2095</v>
      </c>
      <c r="E190" s="703"/>
      <c r="F190" s="703"/>
      <c r="G190" s="713" t="s">
        <v>54</v>
      </c>
      <c r="H190" s="709" t="s">
        <v>2177</v>
      </c>
      <c r="I190" s="703"/>
      <c r="J190" s="957">
        <v>28321</v>
      </c>
      <c r="K190" s="703" t="s">
        <v>1901</v>
      </c>
      <c r="L190" s="956" t="s">
        <v>2493</v>
      </c>
      <c r="M190" s="952"/>
      <c r="N190" s="1618"/>
      <c r="P190" s="639"/>
    </row>
    <row r="191" spans="1:16" ht="14.25" x14ac:dyDescent="0.2">
      <c r="A191" s="908" t="s">
        <v>435</v>
      </c>
      <c r="B191" s="968" t="s">
        <v>1353</v>
      </c>
      <c r="C191" s="922" t="s">
        <v>1258</v>
      </c>
      <c r="D191" s="808" t="s">
        <v>4431</v>
      </c>
      <c r="E191" s="638">
        <f ca="1">DATEDIF(M191,$K$5,"Y")</f>
        <v>6</v>
      </c>
      <c r="F191" s="638">
        <f ca="1">DATEDIF(M191,$K$5,"YM")</f>
        <v>10</v>
      </c>
      <c r="G191" s="707" t="s">
        <v>4779</v>
      </c>
      <c r="H191" s="711" t="s">
        <v>896</v>
      </c>
      <c r="I191" s="706">
        <v>2010</v>
      </c>
      <c r="J191" s="854" t="s">
        <v>88</v>
      </c>
      <c r="K191" s="706" t="s">
        <v>1899</v>
      </c>
      <c r="L191" s="955"/>
      <c r="M191" s="952">
        <v>41671</v>
      </c>
      <c r="N191" s="1625">
        <f ca="1">DATEDIF(J192,$N$4,"Y")</f>
        <v>40</v>
      </c>
      <c r="O191" s="1415"/>
      <c r="P191" s="639"/>
    </row>
    <row r="192" spans="1:16" x14ac:dyDescent="0.2">
      <c r="A192" s="709"/>
      <c r="B192" s="950" t="s">
        <v>2668</v>
      </c>
      <c r="C192" s="966"/>
      <c r="D192" s="431" t="s">
        <v>2095</v>
      </c>
      <c r="E192" s="703"/>
      <c r="F192" s="703"/>
      <c r="G192" s="713" t="s">
        <v>2098</v>
      </c>
      <c r="H192" s="709" t="s">
        <v>2099</v>
      </c>
      <c r="I192" s="703"/>
      <c r="J192" s="957">
        <v>29206</v>
      </c>
      <c r="K192" s="703" t="s">
        <v>1901</v>
      </c>
      <c r="L192" s="956" t="s">
        <v>2494</v>
      </c>
      <c r="M192" s="952"/>
      <c r="N192" s="1618"/>
      <c r="P192" s="639"/>
    </row>
    <row r="193" spans="1:16" x14ac:dyDescent="0.2">
      <c r="A193" s="908" t="s">
        <v>438</v>
      </c>
      <c r="B193" s="710" t="s">
        <v>1534</v>
      </c>
      <c r="C193" s="736" t="s">
        <v>1258</v>
      </c>
      <c r="D193" s="958" t="s">
        <v>1074</v>
      </c>
      <c r="E193" s="638">
        <f ca="1">DATEDIF(M193,$K$5,"Y")</f>
        <v>6</v>
      </c>
      <c r="F193" s="638">
        <f ca="1">DATEDIF(M193,$K$5,"YM")</f>
        <v>10</v>
      </c>
      <c r="G193" s="707" t="s">
        <v>2100</v>
      </c>
      <c r="H193" s="711" t="s">
        <v>2101</v>
      </c>
      <c r="I193" s="706">
        <v>2012</v>
      </c>
      <c r="J193" s="854" t="s">
        <v>76</v>
      </c>
      <c r="K193" s="706" t="s">
        <v>1899</v>
      </c>
      <c r="L193" s="955"/>
      <c r="M193" s="952">
        <v>41671</v>
      </c>
      <c r="N193" s="1625">
        <f ca="1">DATEDIF(J194,$N$4,"Y")</f>
        <v>30</v>
      </c>
      <c r="O193" s="1415"/>
      <c r="P193" s="639"/>
    </row>
    <row r="194" spans="1:16" x14ac:dyDescent="0.2">
      <c r="A194" s="709"/>
      <c r="B194" s="950" t="s">
        <v>2669</v>
      </c>
      <c r="C194" s="720"/>
      <c r="D194" s="431" t="s">
        <v>1903</v>
      </c>
      <c r="E194" s="703"/>
      <c r="F194" s="703"/>
      <c r="G194" s="713" t="s">
        <v>2102</v>
      </c>
      <c r="H194" s="709" t="s">
        <v>2078</v>
      </c>
      <c r="I194" s="703"/>
      <c r="J194" s="727">
        <v>33042</v>
      </c>
      <c r="K194" s="703" t="s">
        <v>1901</v>
      </c>
      <c r="L194" s="956" t="s">
        <v>2493</v>
      </c>
      <c r="M194" s="952"/>
      <c r="N194" s="1618"/>
      <c r="P194" s="639"/>
    </row>
    <row r="195" spans="1:16" x14ac:dyDescent="0.2">
      <c r="A195" s="908" t="s">
        <v>442</v>
      </c>
      <c r="B195" s="710" t="s">
        <v>1319</v>
      </c>
      <c r="C195" s="922" t="s">
        <v>1258</v>
      </c>
      <c r="D195" s="958" t="s">
        <v>4544</v>
      </c>
      <c r="E195" s="638">
        <f ca="1">DATEDIF(M195,$K$5,"Y")</f>
        <v>6</v>
      </c>
      <c r="F195" s="638">
        <f ca="1">DATEDIF(M195,$K$5,"YM")</f>
        <v>10</v>
      </c>
      <c r="G195" s="707" t="s">
        <v>2103</v>
      </c>
      <c r="H195" s="711" t="s">
        <v>896</v>
      </c>
      <c r="I195" s="706">
        <v>2012</v>
      </c>
      <c r="J195" s="854" t="s">
        <v>239</v>
      </c>
      <c r="K195" s="706" t="s">
        <v>1899</v>
      </c>
      <c r="L195" s="955"/>
      <c r="M195" s="952">
        <v>41671</v>
      </c>
      <c r="N195" s="1625">
        <f ca="1">DATEDIF(J196,$N$4,"Y")</f>
        <v>32</v>
      </c>
      <c r="O195" s="1415"/>
      <c r="P195" s="639"/>
    </row>
    <row r="196" spans="1:16" x14ac:dyDescent="0.2">
      <c r="A196" s="709"/>
      <c r="B196" s="950" t="s">
        <v>2670</v>
      </c>
      <c r="C196" s="966"/>
      <c r="D196" s="431" t="s">
        <v>2095</v>
      </c>
      <c r="E196" s="703"/>
      <c r="F196" s="703"/>
      <c r="G196" s="713" t="s">
        <v>2104</v>
      </c>
      <c r="H196" s="709" t="s">
        <v>2099</v>
      </c>
      <c r="I196" s="703"/>
      <c r="J196" s="727">
        <v>32366</v>
      </c>
      <c r="K196" s="703" t="s">
        <v>1901</v>
      </c>
      <c r="L196" s="956" t="s">
        <v>2494</v>
      </c>
      <c r="M196" s="952"/>
      <c r="N196" s="1618"/>
      <c r="P196" s="639"/>
    </row>
    <row r="197" spans="1:16" x14ac:dyDescent="0.2">
      <c r="A197" s="908" t="s">
        <v>448</v>
      </c>
      <c r="B197" s="710" t="s">
        <v>1878</v>
      </c>
      <c r="C197" s="922" t="s">
        <v>1258</v>
      </c>
      <c r="D197" s="958" t="s">
        <v>5043</v>
      </c>
      <c r="E197" s="638">
        <f ca="1">DATEDIF(M197,$K$5,"Y")</f>
        <v>6</v>
      </c>
      <c r="F197" s="638">
        <f ca="1">DATEDIF(M197,$K$5,"YM")</f>
        <v>10</v>
      </c>
      <c r="G197" s="707" t="s">
        <v>2105</v>
      </c>
      <c r="H197" s="711" t="s">
        <v>2106</v>
      </c>
      <c r="I197" s="706">
        <v>2010</v>
      </c>
      <c r="J197" s="854" t="s">
        <v>156</v>
      </c>
      <c r="K197" s="706" t="s">
        <v>1899</v>
      </c>
      <c r="L197" s="955"/>
      <c r="M197" s="952">
        <v>41671</v>
      </c>
      <c r="N197" s="1625">
        <f ca="1">DATEDIF(J198,$N$4,"Y")</f>
        <v>34</v>
      </c>
      <c r="O197" s="1415"/>
      <c r="P197" s="639"/>
    </row>
    <row r="198" spans="1:16" x14ac:dyDescent="0.2">
      <c r="A198" s="709"/>
      <c r="B198" s="950" t="s">
        <v>2671</v>
      </c>
      <c r="C198" s="966"/>
      <c r="D198" s="431" t="s">
        <v>2095</v>
      </c>
      <c r="E198" s="703"/>
      <c r="F198" s="703"/>
      <c r="G198" s="713" t="s">
        <v>2092</v>
      </c>
      <c r="H198" s="709" t="s">
        <v>2099</v>
      </c>
      <c r="I198" s="703"/>
      <c r="J198" s="727">
        <v>31426</v>
      </c>
      <c r="K198" s="703" t="s">
        <v>1901</v>
      </c>
      <c r="L198" s="956" t="s">
        <v>2494</v>
      </c>
      <c r="M198" s="952"/>
      <c r="N198" s="1618"/>
      <c r="P198" s="639"/>
    </row>
    <row r="199" spans="1:16" x14ac:dyDescent="0.2">
      <c r="A199" s="908" t="s">
        <v>454</v>
      </c>
      <c r="B199" s="710" t="s">
        <v>1876</v>
      </c>
      <c r="C199" s="922" t="s">
        <v>1303</v>
      </c>
      <c r="D199" s="706" t="s">
        <v>4422</v>
      </c>
      <c r="E199" s="638">
        <f ca="1">DATEDIF(M199,$K$5,"Y")</f>
        <v>6</v>
      </c>
      <c r="F199" s="638">
        <f ca="1">DATEDIF(M199,$K$5,"YM")</f>
        <v>6</v>
      </c>
      <c r="G199" s="707" t="s">
        <v>2107</v>
      </c>
      <c r="H199" s="711" t="s">
        <v>2108</v>
      </c>
      <c r="I199" s="706">
        <v>2010</v>
      </c>
      <c r="J199" s="854" t="s">
        <v>186</v>
      </c>
      <c r="K199" s="706" t="s">
        <v>1899</v>
      </c>
      <c r="L199" s="955"/>
      <c r="M199" s="952">
        <v>41791</v>
      </c>
      <c r="N199" s="1625">
        <f ca="1">DATEDIF(J200,$N$4,"Y")</f>
        <v>31</v>
      </c>
      <c r="O199" s="1415"/>
      <c r="P199" s="639"/>
    </row>
    <row r="200" spans="1:16" x14ac:dyDescent="0.2">
      <c r="A200" s="709"/>
      <c r="B200" s="950" t="s">
        <v>2672</v>
      </c>
      <c r="C200" s="966"/>
      <c r="D200" s="431" t="s">
        <v>2095</v>
      </c>
      <c r="E200" s="703"/>
      <c r="F200" s="703"/>
      <c r="G200" s="713" t="s">
        <v>2109</v>
      </c>
      <c r="H200" s="709" t="s">
        <v>2110</v>
      </c>
      <c r="I200" s="703"/>
      <c r="J200" s="727">
        <v>32488</v>
      </c>
      <c r="K200" s="703" t="s">
        <v>1901</v>
      </c>
      <c r="L200" s="956" t="s">
        <v>2494</v>
      </c>
      <c r="M200" s="952"/>
      <c r="N200" s="1618"/>
      <c r="P200" s="639"/>
    </row>
    <row r="201" spans="1:16" x14ac:dyDescent="0.2">
      <c r="A201" s="908" t="s">
        <v>458</v>
      </c>
      <c r="B201" s="710" t="s">
        <v>5548</v>
      </c>
      <c r="C201" s="922" t="s">
        <v>616</v>
      </c>
      <c r="D201" s="706" t="s">
        <v>864</v>
      </c>
      <c r="E201" s="638">
        <f ca="1">DATEDIF(M201,$K$5,"Y")</f>
        <v>6</v>
      </c>
      <c r="F201" s="638">
        <f ca="1">DATEDIF(M201,$K$5,"YM")</f>
        <v>5</v>
      </c>
      <c r="G201" s="707" t="s">
        <v>2113</v>
      </c>
      <c r="H201" s="711" t="s">
        <v>2114</v>
      </c>
      <c r="I201" s="706">
        <v>2012</v>
      </c>
      <c r="J201" s="854" t="s">
        <v>54</v>
      </c>
      <c r="K201" s="706" t="s">
        <v>1899</v>
      </c>
      <c r="L201" s="955"/>
      <c r="M201" s="952">
        <v>41821</v>
      </c>
      <c r="N201" s="1625">
        <f ca="1">DATEDIF(J202,$N$4,"Y")</f>
        <v>33</v>
      </c>
      <c r="O201" s="1415"/>
      <c r="P201" s="639"/>
    </row>
    <row r="202" spans="1:16" x14ac:dyDescent="0.2">
      <c r="A202" s="709"/>
      <c r="B202" s="950" t="s">
        <v>2673</v>
      </c>
      <c r="C202" s="966"/>
      <c r="D202" s="703" t="s">
        <v>1903</v>
      </c>
      <c r="E202" s="703"/>
      <c r="F202" s="703"/>
      <c r="G202" s="713" t="s">
        <v>2115</v>
      </c>
      <c r="H202" s="709" t="s">
        <v>2078</v>
      </c>
      <c r="I202" s="703"/>
      <c r="J202" s="727">
        <v>31873</v>
      </c>
      <c r="K202" s="703" t="s">
        <v>1901</v>
      </c>
      <c r="L202" s="956" t="s">
        <v>2493</v>
      </c>
      <c r="M202" s="952"/>
      <c r="N202" s="1618"/>
      <c r="P202" s="639"/>
    </row>
    <row r="203" spans="1:16" x14ac:dyDescent="0.2">
      <c r="A203" s="908" t="s">
        <v>465</v>
      </c>
      <c r="B203" s="710" t="s">
        <v>1886</v>
      </c>
      <c r="C203" s="922" t="s">
        <v>1354</v>
      </c>
      <c r="D203" s="958" t="s">
        <v>4430</v>
      </c>
      <c r="E203" s="638">
        <f ca="1">DATEDIF(M203,$K$5,"Y")</f>
        <v>5</v>
      </c>
      <c r="F203" s="638">
        <f ca="1">DATEDIF(M203,$K$5,"YM")</f>
        <v>11</v>
      </c>
      <c r="G203" s="707"/>
      <c r="H203" s="711" t="s">
        <v>2116</v>
      </c>
      <c r="I203" s="706"/>
      <c r="J203" s="854" t="s">
        <v>54</v>
      </c>
      <c r="K203" s="706" t="s">
        <v>1899</v>
      </c>
      <c r="L203" s="955"/>
      <c r="M203" s="952">
        <v>42005</v>
      </c>
      <c r="N203" s="1625">
        <f ca="1">DATEDIF(J204,$N$4,"Y")</f>
        <v>37</v>
      </c>
      <c r="O203" s="1415"/>
      <c r="P203" s="639"/>
    </row>
    <row r="204" spans="1:16" x14ac:dyDescent="0.2">
      <c r="A204" s="709"/>
      <c r="B204" s="950" t="s">
        <v>2674</v>
      </c>
      <c r="C204" s="966"/>
      <c r="D204" s="703" t="s">
        <v>1903</v>
      </c>
      <c r="E204" s="703"/>
      <c r="F204" s="703"/>
      <c r="G204" s="713"/>
      <c r="H204" s="709" t="s">
        <v>2110</v>
      </c>
      <c r="I204" s="703"/>
      <c r="J204" s="727">
        <v>30377</v>
      </c>
      <c r="K204" s="703" t="s">
        <v>1901</v>
      </c>
      <c r="L204" s="956" t="s">
        <v>2494</v>
      </c>
      <c r="M204" s="952"/>
      <c r="N204" s="1618"/>
      <c r="P204" s="639"/>
    </row>
    <row r="205" spans="1:16" x14ac:dyDescent="0.2">
      <c r="A205" s="908" t="s">
        <v>468</v>
      </c>
      <c r="B205" s="710" t="s">
        <v>1542</v>
      </c>
      <c r="C205" s="922" t="s">
        <v>1354</v>
      </c>
      <c r="D205" s="958" t="s">
        <v>4545</v>
      </c>
      <c r="E205" s="638">
        <f ca="1">DATEDIF(M205,$K$5,"Y")</f>
        <v>5</v>
      </c>
      <c r="F205" s="638">
        <f ca="1">DATEDIF(M205,$K$5,"YM")</f>
        <v>11</v>
      </c>
      <c r="G205" s="707" t="s">
        <v>2118</v>
      </c>
      <c r="H205" s="711" t="s">
        <v>1979</v>
      </c>
      <c r="I205" s="706">
        <v>2005</v>
      </c>
      <c r="J205" s="854" t="s">
        <v>489</v>
      </c>
      <c r="K205" s="706" t="s">
        <v>1899</v>
      </c>
      <c r="L205" s="955"/>
      <c r="M205" s="952">
        <v>42005</v>
      </c>
      <c r="N205" s="1625">
        <f ca="1">DATEDIF(J206,$N$4,"Y")</f>
        <v>34</v>
      </c>
      <c r="O205" s="1415"/>
      <c r="P205" s="639"/>
    </row>
    <row r="206" spans="1:16" x14ac:dyDescent="0.2">
      <c r="A206" s="709"/>
      <c r="B206" s="950" t="s">
        <v>2675</v>
      </c>
      <c r="C206" s="966"/>
      <c r="D206" s="703" t="s">
        <v>1903</v>
      </c>
      <c r="E206" s="703"/>
      <c r="F206" s="703"/>
      <c r="G206" s="713" t="s">
        <v>2119</v>
      </c>
      <c r="H206" s="709" t="s">
        <v>2067</v>
      </c>
      <c r="I206" s="703"/>
      <c r="J206" s="727">
        <v>31605</v>
      </c>
      <c r="K206" s="703" t="s">
        <v>1901</v>
      </c>
      <c r="L206" s="956" t="s">
        <v>2494</v>
      </c>
      <c r="M206" s="952"/>
      <c r="N206" s="1618"/>
      <c r="P206" s="639"/>
    </row>
    <row r="207" spans="1:16" x14ac:dyDescent="0.2">
      <c r="A207" s="908" t="s">
        <v>472</v>
      </c>
      <c r="B207" s="710" t="s">
        <v>1355</v>
      </c>
      <c r="C207" s="922" t="s">
        <v>1260</v>
      </c>
      <c r="D207" s="958" t="s">
        <v>4431</v>
      </c>
      <c r="E207" s="638">
        <f ca="1">DATEDIF(M207,$K$5,"Y")</f>
        <v>4</v>
      </c>
      <c r="F207" s="638">
        <f ca="1">DATEDIF(M207,$K$5,"YM")</f>
        <v>11</v>
      </c>
      <c r="G207" s="707" t="s">
        <v>2123</v>
      </c>
      <c r="H207" s="711" t="s">
        <v>896</v>
      </c>
      <c r="I207" s="706">
        <v>2008</v>
      </c>
      <c r="J207" s="854" t="s">
        <v>403</v>
      </c>
      <c r="K207" s="706" t="s">
        <v>1899</v>
      </c>
      <c r="L207" s="955"/>
      <c r="M207" s="952">
        <v>42340</v>
      </c>
      <c r="N207" s="1625">
        <f ca="1">DATEDIF(J208,$N$4,"Y")</f>
        <v>34</v>
      </c>
      <c r="O207" s="1415"/>
      <c r="P207" s="639"/>
    </row>
    <row r="208" spans="1:16" x14ac:dyDescent="0.2">
      <c r="A208" s="709"/>
      <c r="B208" s="950" t="s">
        <v>2719</v>
      </c>
      <c r="C208" s="966"/>
      <c r="D208" s="703" t="s">
        <v>1903</v>
      </c>
      <c r="E208" s="703"/>
      <c r="F208" s="703"/>
      <c r="G208" s="713" t="s">
        <v>2124</v>
      </c>
      <c r="H208" s="709" t="s">
        <v>2078</v>
      </c>
      <c r="I208" s="703"/>
      <c r="J208" s="727">
        <v>31448</v>
      </c>
      <c r="K208" s="703" t="s">
        <v>1901</v>
      </c>
      <c r="L208" s="956" t="s">
        <v>2493</v>
      </c>
      <c r="M208" s="952"/>
      <c r="N208" s="1618"/>
      <c r="P208" s="639"/>
    </row>
    <row r="209" spans="1:16" x14ac:dyDescent="0.2">
      <c r="A209" s="908" t="s">
        <v>475</v>
      </c>
      <c r="B209" s="710" t="s">
        <v>1311</v>
      </c>
      <c r="C209" s="922" t="s">
        <v>1260</v>
      </c>
      <c r="D209" s="845" t="s">
        <v>5042</v>
      </c>
      <c r="E209" s="638">
        <f ca="1">DATEDIF(M209,$K$5,"Y")</f>
        <v>4</v>
      </c>
      <c r="F209" s="638">
        <f ca="1">DATEDIF(M209,$K$5,"YM")</f>
        <v>11</v>
      </c>
      <c r="G209" s="707" t="s">
        <v>2125</v>
      </c>
      <c r="H209" s="711" t="s">
        <v>2126</v>
      </c>
      <c r="I209" s="706">
        <v>2012</v>
      </c>
      <c r="J209" s="854" t="s">
        <v>403</v>
      </c>
      <c r="K209" s="706" t="s">
        <v>1899</v>
      </c>
      <c r="L209" s="955"/>
      <c r="M209" s="952">
        <v>42341</v>
      </c>
      <c r="N209" s="1625">
        <f ca="1">DATEDIF(J210,$N$4,"Y")</f>
        <v>32</v>
      </c>
      <c r="O209" s="1415"/>
      <c r="P209" s="639"/>
    </row>
    <row r="210" spans="1:16" x14ac:dyDescent="0.2">
      <c r="A210" s="709"/>
      <c r="B210" s="950" t="s">
        <v>2676</v>
      </c>
      <c r="C210" s="966" t="s">
        <v>2192</v>
      </c>
      <c r="D210" s="703" t="s">
        <v>1903</v>
      </c>
      <c r="E210" s="703"/>
      <c r="F210" s="703"/>
      <c r="G210" s="713" t="s">
        <v>2127</v>
      </c>
      <c r="H210" s="709" t="s">
        <v>2099</v>
      </c>
      <c r="I210" s="703"/>
      <c r="J210" s="727">
        <v>32202</v>
      </c>
      <c r="K210" s="703" t="s">
        <v>1901</v>
      </c>
      <c r="L210" s="956" t="s">
        <v>2494</v>
      </c>
      <c r="M210" s="952"/>
      <c r="N210" s="1618"/>
      <c r="P210" s="639"/>
    </row>
    <row r="211" spans="1:16" x14ac:dyDescent="0.2">
      <c r="A211" s="908" t="s">
        <v>481</v>
      </c>
      <c r="B211" s="710" t="s">
        <v>1829</v>
      </c>
      <c r="C211" s="922" t="s">
        <v>1260</v>
      </c>
      <c r="D211" s="706" t="s">
        <v>4546</v>
      </c>
      <c r="E211" s="638">
        <f ca="1">DATEDIF(M211,$K$5,"Y")</f>
        <v>4</v>
      </c>
      <c r="F211" s="638">
        <f ca="1">DATEDIF(M211,$K$5,"YM")</f>
        <v>11</v>
      </c>
      <c r="G211" s="707" t="s">
        <v>2128</v>
      </c>
      <c r="H211" s="711" t="s">
        <v>121</v>
      </c>
      <c r="I211" s="706">
        <v>2011</v>
      </c>
      <c r="J211" s="854" t="s">
        <v>2129</v>
      </c>
      <c r="K211" s="706" t="s">
        <v>1899</v>
      </c>
      <c r="L211" s="955"/>
      <c r="M211" s="952">
        <v>42342</v>
      </c>
      <c r="N211" s="1625">
        <f ca="1">DATEDIF(J212,$N$4,"Y")</f>
        <v>30</v>
      </c>
      <c r="O211" s="1415"/>
      <c r="P211" s="639"/>
    </row>
    <row r="212" spans="1:16" x14ac:dyDescent="0.2">
      <c r="A212" s="709"/>
      <c r="B212" s="950" t="s">
        <v>2677</v>
      </c>
      <c r="C212" s="966"/>
      <c r="D212" s="703" t="s">
        <v>1903</v>
      </c>
      <c r="E212" s="703"/>
      <c r="F212" s="703"/>
      <c r="G212" s="713" t="s">
        <v>2130</v>
      </c>
      <c r="H212" s="709" t="s">
        <v>2177</v>
      </c>
      <c r="I212" s="703"/>
      <c r="J212" s="727">
        <v>33119</v>
      </c>
      <c r="K212" s="703" t="s">
        <v>1901</v>
      </c>
      <c r="L212" s="956" t="s">
        <v>2493</v>
      </c>
      <c r="M212" s="952"/>
      <c r="N212" s="1618"/>
      <c r="P212" s="639"/>
    </row>
    <row r="213" spans="1:16" x14ac:dyDescent="0.2">
      <c r="A213" s="908" t="s">
        <v>483</v>
      </c>
      <c r="B213" s="710" t="s">
        <v>1857</v>
      </c>
      <c r="C213" s="922" t="s">
        <v>1260</v>
      </c>
      <c r="D213" s="706" t="s">
        <v>4546</v>
      </c>
      <c r="E213" s="638">
        <f ca="1">DATEDIF(M213,$K$5,"Y")</f>
        <v>4</v>
      </c>
      <c r="F213" s="638">
        <f ca="1">DATEDIF(M213,$K$5,"YM")</f>
        <v>11</v>
      </c>
      <c r="G213" s="707" t="s">
        <v>2131</v>
      </c>
      <c r="H213" s="711" t="s">
        <v>121</v>
      </c>
      <c r="I213" s="706">
        <v>2014</v>
      </c>
      <c r="J213" s="854" t="s">
        <v>54</v>
      </c>
      <c r="K213" s="706" t="s">
        <v>1899</v>
      </c>
      <c r="L213" s="955"/>
      <c r="M213" s="952">
        <v>42344</v>
      </c>
      <c r="N213" s="1625">
        <f ca="1">DATEDIF(J214,$N$4,"Y")</f>
        <v>27</v>
      </c>
      <c r="O213" s="1415"/>
      <c r="P213" s="639"/>
    </row>
    <row r="214" spans="1:16" x14ac:dyDescent="0.2">
      <c r="A214" s="709"/>
      <c r="B214" s="950" t="s">
        <v>2678</v>
      </c>
      <c r="C214" s="966"/>
      <c r="D214" s="703" t="s">
        <v>1903</v>
      </c>
      <c r="E214" s="703"/>
      <c r="F214" s="703"/>
      <c r="G214" s="713" t="s">
        <v>2132</v>
      </c>
      <c r="H214" s="709" t="s">
        <v>2110</v>
      </c>
      <c r="I214" s="703"/>
      <c r="J214" s="727">
        <v>34142</v>
      </c>
      <c r="K214" s="703" t="s">
        <v>1901</v>
      </c>
      <c r="L214" s="956" t="s">
        <v>2494</v>
      </c>
      <c r="M214" s="952"/>
      <c r="N214" s="1618"/>
      <c r="P214" s="639"/>
    </row>
    <row r="215" spans="1:16" x14ac:dyDescent="0.2">
      <c r="A215" s="908" t="s">
        <v>487</v>
      </c>
      <c r="B215" s="710" t="s">
        <v>1831</v>
      </c>
      <c r="C215" s="922" t="s">
        <v>1260</v>
      </c>
      <c r="D215" s="706" t="s">
        <v>1121</v>
      </c>
      <c r="E215" s="638">
        <f ca="1">DATEDIF(M215,$K$5,"Y")</f>
        <v>4</v>
      </c>
      <c r="F215" s="638">
        <f ca="1">DATEDIF(M215,$K$5,"YM")</f>
        <v>11</v>
      </c>
      <c r="G215" s="707" t="s">
        <v>2133</v>
      </c>
      <c r="H215" s="711" t="s">
        <v>1121</v>
      </c>
      <c r="I215" s="706">
        <v>2012</v>
      </c>
      <c r="J215" s="854" t="s">
        <v>76</v>
      </c>
      <c r="K215" s="706" t="s">
        <v>1899</v>
      </c>
      <c r="L215" s="955"/>
      <c r="M215" s="952">
        <v>42346</v>
      </c>
      <c r="N215" s="1625">
        <f ca="1">DATEDIF(J216,$N$4,"Y")</f>
        <v>29</v>
      </c>
      <c r="O215" s="1415"/>
      <c r="P215" s="639"/>
    </row>
    <row r="216" spans="1:16" x14ac:dyDescent="0.2">
      <c r="A216" s="709"/>
      <c r="B216" s="950" t="s">
        <v>2679</v>
      </c>
      <c r="C216" s="966"/>
      <c r="D216" s="703" t="s">
        <v>1903</v>
      </c>
      <c r="E216" s="703"/>
      <c r="F216" s="703"/>
      <c r="G216" s="713" t="s">
        <v>2134</v>
      </c>
      <c r="H216" s="709" t="s">
        <v>2177</v>
      </c>
      <c r="I216" s="703"/>
      <c r="J216" s="727">
        <v>33535</v>
      </c>
      <c r="K216" s="703" t="s">
        <v>1901</v>
      </c>
      <c r="L216" s="956" t="s">
        <v>2493</v>
      </c>
      <c r="M216" s="952"/>
      <c r="N216" s="1618"/>
      <c r="P216" s="639"/>
    </row>
    <row r="217" spans="1:16" x14ac:dyDescent="0.2">
      <c r="A217" s="908" t="s">
        <v>491</v>
      </c>
      <c r="B217" s="710" t="s">
        <v>1832</v>
      </c>
      <c r="C217" s="922" t="s">
        <v>1260</v>
      </c>
      <c r="D217" s="706" t="s">
        <v>1121</v>
      </c>
      <c r="E217" s="638">
        <f ca="1">DATEDIF(M217,$K$5,"Y")</f>
        <v>4</v>
      </c>
      <c r="F217" s="638">
        <f ca="1">DATEDIF(M217,$K$5,"YM")</f>
        <v>11</v>
      </c>
      <c r="G217" s="707" t="s">
        <v>2135</v>
      </c>
      <c r="H217" s="711" t="s">
        <v>1121</v>
      </c>
      <c r="I217" s="706">
        <v>2010</v>
      </c>
      <c r="J217" s="854" t="s">
        <v>403</v>
      </c>
      <c r="K217" s="706" t="s">
        <v>1899</v>
      </c>
      <c r="L217" s="955"/>
      <c r="M217" s="952">
        <v>42347</v>
      </c>
      <c r="N217" s="1625">
        <f ca="1">DATEDIF(J218,$N$4,"Y")</f>
        <v>32</v>
      </c>
      <c r="O217" s="1415"/>
      <c r="P217" s="639"/>
    </row>
    <row r="218" spans="1:16" x14ac:dyDescent="0.2">
      <c r="A218" s="709"/>
      <c r="B218" s="950" t="s">
        <v>2680</v>
      </c>
      <c r="C218" s="966"/>
      <c r="D218" s="703" t="s">
        <v>1903</v>
      </c>
      <c r="E218" s="703"/>
      <c r="F218" s="703"/>
      <c r="G218" s="713" t="s">
        <v>2136</v>
      </c>
      <c r="H218" s="709" t="s">
        <v>2177</v>
      </c>
      <c r="I218" s="703"/>
      <c r="J218" s="727">
        <v>32147</v>
      </c>
      <c r="K218" s="703" t="s">
        <v>1901</v>
      </c>
      <c r="L218" s="956" t="s">
        <v>2493</v>
      </c>
      <c r="M218" s="952"/>
      <c r="N218" s="1618"/>
      <c r="P218" s="639"/>
    </row>
    <row r="219" spans="1:16" x14ac:dyDescent="0.2">
      <c r="A219" s="908" t="s">
        <v>493</v>
      </c>
      <c r="B219" s="710" t="s">
        <v>1833</v>
      </c>
      <c r="C219" s="922" t="s">
        <v>1260</v>
      </c>
      <c r="D219" s="706" t="s">
        <v>1121</v>
      </c>
      <c r="E219" s="638">
        <f ca="1">DATEDIF(M219,$K$5,"Y")</f>
        <v>4</v>
      </c>
      <c r="F219" s="638">
        <f ca="1">DATEDIF(M219,$K$5,"YM")</f>
        <v>11</v>
      </c>
      <c r="G219" s="707" t="s">
        <v>2137</v>
      </c>
      <c r="H219" s="711" t="s">
        <v>1121</v>
      </c>
      <c r="I219" s="706">
        <v>2013</v>
      </c>
      <c r="J219" s="854" t="s">
        <v>239</v>
      </c>
      <c r="K219" s="706" t="s">
        <v>1899</v>
      </c>
      <c r="L219" s="955"/>
      <c r="M219" s="952">
        <v>42348</v>
      </c>
      <c r="N219" s="1625">
        <f ca="1">DATEDIF(J220,$N$4,"Y")</f>
        <v>28</v>
      </c>
      <c r="O219" s="1415"/>
      <c r="P219" s="639"/>
    </row>
    <row r="220" spans="1:16" x14ac:dyDescent="0.2">
      <c r="A220" s="709"/>
      <c r="B220" s="950" t="s">
        <v>2681</v>
      </c>
      <c r="C220" s="966"/>
      <c r="D220" s="703" t="s">
        <v>1903</v>
      </c>
      <c r="E220" s="703"/>
      <c r="F220" s="703"/>
      <c r="G220" s="713" t="s">
        <v>2138</v>
      </c>
      <c r="H220" s="709" t="s">
        <v>2177</v>
      </c>
      <c r="I220" s="703"/>
      <c r="J220" s="727">
        <v>33597</v>
      </c>
      <c r="K220" s="703" t="s">
        <v>1901</v>
      </c>
      <c r="L220" s="956" t="s">
        <v>2493</v>
      </c>
      <c r="M220" s="952"/>
      <c r="N220" s="1618"/>
      <c r="P220" s="639"/>
    </row>
    <row r="221" spans="1:16" x14ac:dyDescent="0.2">
      <c r="A221" s="908" t="s">
        <v>496</v>
      </c>
      <c r="B221" s="710" t="s">
        <v>1834</v>
      </c>
      <c r="C221" s="922" t="s">
        <v>1260</v>
      </c>
      <c r="D221" s="706" t="s">
        <v>1121</v>
      </c>
      <c r="E221" s="638">
        <f ca="1">DATEDIF(M221,$K$5,"Y")</f>
        <v>4</v>
      </c>
      <c r="F221" s="638">
        <f ca="1">DATEDIF(M221,$K$5,"YM")</f>
        <v>11</v>
      </c>
      <c r="G221" s="707" t="s">
        <v>2139</v>
      </c>
      <c r="H221" s="711" t="s">
        <v>1121</v>
      </c>
      <c r="I221" s="706">
        <v>2010</v>
      </c>
      <c r="J221" s="854" t="s">
        <v>239</v>
      </c>
      <c r="K221" s="706" t="s">
        <v>1899</v>
      </c>
      <c r="L221" s="955"/>
      <c r="M221" s="952">
        <v>42349</v>
      </c>
      <c r="N221" s="1625">
        <f ca="1">DATEDIF(J222,$N$4,"Y")</f>
        <v>31</v>
      </c>
      <c r="O221" s="1415"/>
      <c r="P221" s="639"/>
    </row>
    <row r="222" spans="1:16" x14ac:dyDescent="0.2">
      <c r="A222" s="709"/>
      <c r="B222" s="950" t="s">
        <v>2682</v>
      </c>
      <c r="C222" s="966"/>
      <c r="D222" s="703" t="s">
        <v>1903</v>
      </c>
      <c r="E222" s="703"/>
      <c r="F222" s="703"/>
      <c r="G222" s="713" t="s">
        <v>2140</v>
      </c>
      <c r="H222" s="709" t="s">
        <v>2177</v>
      </c>
      <c r="I222" s="703"/>
      <c r="J222" s="727">
        <v>32530</v>
      </c>
      <c r="K222" s="703" t="s">
        <v>1901</v>
      </c>
      <c r="L222" s="956" t="s">
        <v>2493</v>
      </c>
      <c r="M222" s="952"/>
      <c r="N222" s="1618"/>
      <c r="P222" s="639"/>
    </row>
    <row r="223" spans="1:16" x14ac:dyDescent="0.2">
      <c r="A223" s="908" t="s">
        <v>497</v>
      </c>
      <c r="B223" s="710" t="s">
        <v>1835</v>
      </c>
      <c r="C223" s="922" t="s">
        <v>1260</v>
      </c>
      <c r="D223" s="706" t="s">
        <v>1121</v>
      </c>
      <c r="E223" s="638">
        <f ca="1">DATEDIF(M223,$K$5,"Y")</f>
        <v>4</v>
      </c>
      <c r="F223" s="638">
        <f ca="1">DATEDIF(M223,$K$5,"YM")</f>
        <v>11</v>
      </c>
      <c r="G223" s="707" t="s">
        <v>2141</v>
      </c>
      <c r="H223" s="711" t="s">
        <v>1121</v>
      </c>
      <c r="I223" s="857" t="s">
        <v>2415</v>
      </c>
      <c r="J223" s="854" t="s">
        <v>403</v>
      </c>
      <c r="K223" s="706" t="s">
        <v>1899</v>
      </c>
      <c r="L223" s="955"/>
      <c r="M223" s="952">
        <v>42350</v>
      </c>
      <c r="N223" s="1625">
        <f ca="1">DATEDIF(J224,$N$4,"Y")</f>
        <v>37</v>
      </c>
      <c r="O223" s="1415"/>
      <c r="P223" s="639"/>
    </row>
    <row r="224" spans="1:16" x14ac:dyDescent="0.2">
      <c r="A224" s="709"/>
      <c r="B224" s="950" t="s">
        <v>2683</v>
      </c>
      <c r="C224" s="966"/>
      <c r="D224" s="703" t="s">
        <v>1903</v>
      </c>
      <c r="E224" s="703"/>
      <c r="F224" s="703"/>
      <c r="G224" s="713" t="s">
        <v>2136</v>
      </c>
      <c r="H224" s="709" t="s">
        <v>2177</v>
      </c>
      <c r="I224" s="703"/>
      <c r="J224" s="727" t="s">
        <v>2117</v>
      </c>
      <c r="K224" s="703" t="s">
        <v>1901</v>
      </c>
      <c r="L224" s="956" t="s">
        <v>2493</v>
      </c>
      <c r="M224" s="952"/>
      <c r="N224" s="1618"/>
      <c r="P224" s="639"/>
    </row>
    <row r="225" spans="1:16" x14ac:dyDescent="0.2">
      <c r="A225" s="908" t="s">
        <v>500</v>
      </c>
      <c r="B225" s="710" t="s">
        <v>1836</v>
      </c>
      <c r="C225" s="705" t="s">
        <v>1260</v>
      </c>
      <c r="D225" s="706" t="s">
        <v>1121</v>
      </c>
      <c r="E225" s="638">
        <f ca="1">DATEDIF(M225,$K$5,"Y")</f>
        <v>4</v>
      </c>
      <c r="F225" s="638">
        <f ca="1">DATEDIF(M225,$K$5,"YM")</f>
        <v>11</v>
      </c>
      <c r="G225" s="707" t="s">
        <v>2142</v>
      </c>
      <c r="H225" s="711" t="s">
        <v>1121</v>
      </c>
      <c r="I225" s="706">
        <v>2013</v>
      </c>
      <c r="J225" s="854" t="s">
        <v>824</v>
      </c>
      <c r="K225" s="706" t="s">
        <v>1899</v>
      </c>
      <c r="L225" s="955"/>
      <c r="M225" s="952">
        <v>42351</v>
      </c>
      <c r="N225" s="1625">
        <f ca="1">DATEDIF(J226,$N$4,"Y")</f>
        <v>28</v>
      </c>
      <c r="O225" s="1415"/>
      <c r="P225" s="639"/>
    </row>
    <row r="226" spans="1:16" x14ac:dyDescent="0.2">
      <c r="A226" s="709"/>
      <c r="B226" s="950" t="s">
        <v>2684</v>
      </c>
      <c r="C226" s="966"/>
      <c r="D226" s="703" t="s">
        <v>1903</v>
      </c>
      <c r="E226" s="703"/>
      <c r="F226" s="703"/>
      <c r="G226" s="713" t="s">
        <v>2143</v>
      </c>
      <c r="H226" s="709" t="s">
        <v>2177</v>
      </c>
      <c r="I226" s="703"/>
      <c r="J226" s="727">
        <v>33713</v>
      </c>
      <c r="K226" s="703" t="s">
        <v>1901</v>
      </c>
      <c r="L226" s="956" t="s">
        <v>2493</v>
      </c>
      <c r="M226" s="952"/>
      <c r="N226" s="1618"/>
      <c r="P226" s="639"/>
    </row>
    <row r="227" spans="1:16" x14ac:dyDescent="0.2">
      <c r="A227" s="908" t="s">
        <v>502</v>
      </c>
      <c r="B227" s="710" t="s">
        <v>1837</v>
      </c>
      <c r="C227" s="922" t="s">
        <v>1260</v>
      </c>
      <c r="D227" s="706" t="s">
        <v>1121</v>
      </c>
      <c r="E227" s="638">
        <f ca="1">DATEDIF(M227,$K$5,"Y")</f>
        <v>4</v>
      </c>
      <c r="F227" s="638">
        <f ca="1">DATEDIF(M227,$K$5,"YM")</f>
        <v>11</v>
      </c>
      <c r="G227" s="707" t="s">
        <v>2144</v>
      </c>
      <c r="H227" s="711" t="s">
        <v>1121</v>
      </c>
      <c r="I227" s="706">
        <v>2010</v>
      </c>
      <c r="J227" s="854" t="s">
        <v>88</v>
      </c>
      <c r="K227" s="706" t="s">
        <v>1899</v>
      </c>
      <c r="L227" s="955"/>
      <c r="M227" s="952">
        <v>42353</v>
      </c>
      <c r="N227" s="1625">
        <f ca="1">DATEDIF(J228,$N$4,"Y")</f>
        <v>31</v>
      </c>
      <c r="O227" s="1415"/>
      <c r="P227" s="639"/>
    </row>
    <row r="228" spans="1:16" x14ac:dyDescent="0.2">
      <c r="A228" s="709"/>
      <c r="B228" s="950" t="s">
        <v>2685</v>
      </c>
      <c r="C228" s="966"/>
      <c r="D228" s="703" t="s">
        <v>1903</v>
      </c>
      <c r="E228" s="703"/>
      <c r="F228" s="703"/>
      <c r="G228" s="713" t="s">
        <v>2145</v>
      </c>
      <c r="H228" s="709" t="s">
        <v>2177</v>
      </c>
      <c r="I228" s="703"/>
      <c r="J228" s="727">
        <v>32650</v>
      </c>
      <c r="K228" s="703" t="s">
        <v>1901</v>
      </c>
      <c r="L228" s="956" t="s">
        <v>2493</v>
      </c>
      <c r="M228" s="952"/>
      <c r="N228" s="1618"/>
      <c r="P228" s="639"/>
    </row>
    <row r="229" spans="1:16" ht="14.25" x14ac:dyDescent="0.2">
      <c r="A229" s="908" t="s">
        <v>505</v>
      </c>
      <c r="B229" s="717" t="s">
        <v>5002</v>
      </c>
      <c r="C229" s="922" t="s">
        <v>1260</v>
      </c>
      <c r="D229" s="706" t="s">
        <v>864</v>
      </c>
      <c r="E229" s="638">
        <f ca="1">DATEDIF(M229,$K$5,"Y")</f>
        <v>4</v>
      </c>
      <c r="F229" s="638">
        <f ca="1">DATEDIF(M229,$K$5,"YM")</f>
        <v>11</v>
      </c>
      <c r="G229" s="707" t="s">
        <v>2146</v>
      </c>
      <c r="H229" s="711" t="s">
        <v>478</v>
      </c>
      <c r="I229" s="706">
        <v>2014</v>
      </c>
      <c r="J229" s="854" t="s">
        <v>54</v>
      </c>
      <c r="K229" s="706" t="s">
        <v>1899</v>
      </c>
      <c r="L229" s="955"/>
      <c r="M229" s="952">
        <v>42354</v>
      </c>
      <c r="N229" s="1625">
        <f ca="1">DATEDIF(J230,$N$4,"Y")</f>
        <v>28</v>
      </c>
      <c r="O229" s="1415"/>
      <c r="P229" s="639"/>
    </row>
    <row r="230" spans="1:16" x14ac:dyDescent="0.2">
      <c r="A230" s="709"/>
      <c r="B230" s="950" t="s">
        <v>2686</v>
      </c>
      <c r="C230" s="966"/>
      <c r="D230" s="703" t="s">
        <v>1903</v>
      </c>
      <c r="E230" s="703"/>
      <c r="F230" s="703"/>
      <c r="G230" s="713" t="s">
        <v>2147</v>
      </c>
      <c r="H230" s="709" t="s">
        <v>2177</v>
      </c>
      <c r="I230" s="703"/>
      <c r="J230" s="727">
        <v>33646</v>
      </c>
      <c r="K230" s="703" t="s">
        <v>1901</v>
      </c>
      <c r="L230" s="956" t="s">
        <v>2493</v>
      </c>
      <c r="M230" s="952"/>
      <c r="N230" s="1618"/>
      <c r="P230" s="639"/>
    </row>
    <row r="231" spans="1:16" x14ac:dyDescent="0.2">
      <c r="A231" s="908" t="s">
        <v>507</v>
      </c>
      <c r="B231" s="710" t="s">
        <v>1364</v>
      </c>
      <c r="C231" s="922" t="s">
        <v>1260</v>
      </c>
      <c r="D231" s="845" t="s">
        <v>5035</v>
      </c>
      <c r="E231" s="638">
        <f ca="1">DATEDIF(M231,$K$5,"Y")</f>
        <v>4</v>
      </c>
      <c r="F231" s="638">
        <f ca="1">DATEDIF(M231,$K$5,"YM")</f>
        <v>11</v>
      </c>
      <c r="G231" s="707" t="s">
        <v>2148</v>
      </c>
      <c r="H231" s="711" t="s">
        <v>2149</v>
      </c>
      <c r="I231" s="706">
        <v>2013</v>
      </c>
      <c r="J231" s="854" t="s">
        <v>54</v>
      </c>
      <c r="K231" s="706" t="s">
        <v>1899</v>
      </c>
      <c r="L231" s="955"/>
      <c r="M231" s="952">
        <v>42355</v>
      </c>
      <c r="N231" s="1625">
        <f ca="1">DATEDIF(J232,$N$4,"Y")</f>
        <v>35</v>
      </c>
      <c r="O231" s="1415"/>
      <c r="P231" s="639"/>
    </row>
    <row r="232" spans="1:16" x14ac:dyDescent="0.2">
      <c r="A232" s="709"/>
      <c r="B232" s="950" t="s">
        <v>2687</v>
      </c>
      <c r="C232" s="966"/>
      <c r="D232" s="703" t="s">
        <v>1903</v>
      </c>
      <c r="E232" s="703"/>
      <c r="F232" s="703"/>
      <c r="G232" s="713" t="s">
        <v>2150</v>
      </c>
      <c r="H232" s="709" t="s">
        <v>2110</v>
      </c>
      <c r="I232" s="703"/>
      <c r="J232" s="727" t="s">
        <v>2151</v>
      </c>
      <c r="K232" s="703" t="s">
        <v>1901</v>
      </c>
      <c r="L232" s="956" t="s">
        <v>2494</v>
      </c>
      <c r="M232" s="952"/>
      <c r="N232" s="1618"/>
      <c r="P232" s="639"/>
    </row>
    <row r="233" spans="1:16" x14ac:dyDescent="0.2">
      <c r="A233" s="908" t="s">
        <v>513</v>
      </c>
      <c r="B233" s="710" t="s">
        <v>1369</v>
      </c>
      <c r="C233" s="922" t="s">
        <v>1260</v>
      </c>
      <c r="D233" s="845" t="s">
        <v>5042</v>
      </c>
      <c r="E233" s="638">
        <f ca="1">DATEDIF(M233,$K$5,"Y")</f>
        <v>4</v>
      </c>
      <c r="F233" s="638">
        <f ca="1">DATEDIF(M233,$K$5,"YM")</f>
        <v>11</v>
      </c>
      <c r="G233" s="707" t="s">
        <v>2152</v>
      </c>
      <c r="H233" s="711" t="s">
        <v>2153</v>
      </c>
      <c r="I233" s="706">
        <v>2014</v>
      </c>
      <c r="J233" s="854" t="s">
        <v>54</v>
      </c>
      <c r="K233" s="706" t="s">
        <v>1899</v>
      </c>
      <c r="L233" s="955"/>
      <c r="M233" s="952">
        <v>42356</v>
      </c>
      <c r="N233" s="1625">
        <f ca="1">DATEDIF(J234,$N$4,"Y")</f>
        <v>32</v>
      </c>
      <c r="O233" s="1415"/>
      <c r="P233" s="639"/>
    </row>
    <row r="234" spans="1:16" x14ac:dyDescent="0.2">
      <c r="A234" s="709"/>
      <c r="B234" s="950" t="s">
        <v>2688</v>
      </c>
      <c r="C234" s="966"/>
      <c r="D234" s="703" t="s">
        <v>1903</v>
      </c>
      <c r="E234" s="703"/>
      <c r="F234" s="703"/>
      <c r="G234" s="713" t="s">
        <v>54</v>
      </c>
      <c r="H234" s="709" t="s">
        <v>2110</v>
      </c>
      <c r="I234" s="703"/>
      <c r="J234" s="727">
        <v>32414</v>
      </c>
      <c r="K234" s="703" t="s">
        <v>1901</v>
      </c>
      <c r="L234" s="956" t="s">
        <v>2494</v>
      </c>
      <c r="M234" s="952"/>
      <c r="N234" s="1618"/>
      <c r="P234" s="639"/>
    </row>
    <row r="235" spans="1:16" x14ac:dyDescent="0.2">
      <c r="A235" s="908" t="s">
        <v>515</v>
      </c>
      <c r="B235" s="710" t="s">
        <v>1536</v>
      </c>
      <c r="C235" s="922" t="s">
        <v>1260</v>
      </c>
      <c r="D235" s="958" t="s">
        <v>1074</v>
      </c>
      <c r="E235" s="638">
        <f ca="1">DATEDIF(M235,$K$5,"Y")</f>
        <v>4</v>
      </c>
      <c r="F235" s="638">
        <f ca="1">DATEDIF(M235,$K$5,"YM")</f>
        <v>11</v>
      </c>
      <c r="G235" s="707" t="s">
        <v>2154</v>
      </c>
      <c r="H235" s="711" t="s">
        <v>951</v>
      </c>
      <c r="I235" s="706">
        <v>2013</v>
      </c>
      <c r="J235" s="854" t="s">
        <v>54</v>
      </c>
      <c r="K235" s="706" t="s">
        <v>1899</v>
      </c>
      <c r="L235" s="955"/>
      <c r="M235" s="952">
        <v>42357</v>
      </c>
      <c r="N235" s="1625">
        <f ca="1">DATEDIF(J236,$N$4,"Y")</f>
        <v>29</v>
      </c>
      <c r="O235" s="1415"/>
      <c r="P235" s="639"/>
    </row>
    <row r="236" spans="1:16" x14ac:dyDescent="0.2">
      <c r="A236" s="709"/>
      <c r="B236" s="950" t="s">
        <v>2689</v>
      </c>
      <c r="C236" s="966"/>
      <c r="D236" s="703" t="s">
        <v>1903</v>
      </c>
      <c r="E236" s="703"/>
      <c r="F236" s="703"/>
      <c r="G236" s="713" t="s">
        <v>2155</v>
      </c>
      <c r="H236" s="709" t="s">
        <v>2177</v>
      </c>
      <c r="I236" s="703"/>
      <c r="J236" s="727">
        <v>33506</v>
      </c>
      <c r="K236" s="703" t="s">
        <v>1901</v>
      </c>
      <c r="L236" s="956" t="s">
        <v>2493</v>
      </c>
      <c r="M236" s="952"/>
      <c r="N236" s="1618"/>
      <c r="P236" s="639"/>
    </row>
    <row r="237" spans="1:16" x14ac:dyDescent="0.2">
      <c r="A237" s="908" t="s">
        <v>517</v>
      </c>
      <c r="B237" s="710" t="s">
        <v>5377</v>
      </c>
      <c r="C237" s="922" t="s">
        <v>1260</v>
      </c>
      <c r="D237" s="958" t="s">
        <v>1074</v>
      </c>
      <c r="E237" s="638">
        <f ca="1">DATEDIF(M237,$K$5,"Y")</f>
        <v>4</v>
      </c>
      <c r="F237" s="638">
        <f ca="1">DATEDIF(M237,$K$5,"YM")</f>
        <v>11</v>
      </c>
      <c r="G237" s="707" t="s">
        <v>2156</v>
      </c>
      <c r="H237" s="711" t="s">
        <v>951</v>
      </c>
      <c r="I237" s="706">
        <v>2010</v>
      </c>
      <c r="J237" s="854" t="s">
        <v>54</v>
      </c>
      <c r="K237" s="706" t="s">
        <v>1899</v>
      </c>
      <c r="L237" s="955"/>
      <c r="M237" s="952">
        <v>42358</v>
      </c>
      <c r="N237" s="1625">
        <f ca="1">DATEDIF(J238,$N$4,"Y")</f>
        <v>31</v>
      </c>
      <c r="O237" s="1415"/>
      <c r="P237" s="639"/>
    </row>
    <row r="238" spans="1:16" x14ac:dyDescent="0.2">
      <c r="A238" s="709"/>
      <c r="B238" s="950" t="s">
        <v>2690</v>
      </c>
      <c r="C238" s="966"/>
      <c r="D238" s="703" t="s">
        <v>1903</v>
      </c>
      <c r="E238" s="703"/>
      <c r="F238" s="703"/>
      <c r="G238" s="713" t="s">
        <v>2157</v>
      </c>
      <c r="H238" s="709" t="s">
        <v>2110</v>
      </c>
      <c r="I238" s="703"/>
      <c r="J238" s="727">
        <v>32729</v>
      </c>
      <c r="K238" s="703" t="s">
        <v>1901</v>
      </c>
      <c r="L238" s="956" t="s">
        <v>2494</v>
      </c>
      <c r="M238" s="952"/>
      <c r="N238" s="1618"/>
      <c r="P238" s="639"/>
    </row>
    <row r="239" spans="1:16" x14ac:dyDescent="0.2">
      <c r="A239" s="908" t="s">
        <v>519</v>
      </c>
      <c r="B239" s="710" t="s">
        <v>1265</v>
      </c>
      <c r="C239" s="922" t="s">
        <v>1260</v>
      </c>
      <c r="D239" s="706" t="s">
        <v>5037</v>
      </c>
      <c r="E239" s="638">
        <f ca="1">DATEDIF(M239,$K$5,"Y")</f>
        <v>4</v>
      </c>
      <c r="F239" s="638">
        <f ca="1">DATEDIF(M239,$K$5,"YM")</f>
        <v>11</v>
      </c>
      <c r="G239" s="707" t="s">
        <v>2158</v>
      </c>
      <c r="H239" s="711" t="s">
        <v>2159</v>
      </c>
      <c r="I239" s="706">
        <v>2006</v>
      </c>
      <c r="J239" s="854" t="s">
        <v>54</v>
      </c>
      <c r="K239" s="706" t="s">
        <v>1899</v>
      </c>
      <c r="L239" s="955"/>
      <c r="M239" s="952">
        <v>42359</v>
      </c>
      <c r="N239" s="1625">
        <f ca="1">DATEDIF(J240,$N$4,"Y")</f>
        <v>35</v>
      </c>
      <c r="O239" s="1415"/>
      <c r="P239" s="639"/>
    </row>
    <row r="240" spans="1:16" x14ac:dyDescent="0.2">
      <c r="A240" s="709"/>
      <c r="B240" s="950" t="s">
        <v>2691</v>
      </c>
      <c r="C240" s="966"/>
      <c r="D240" s="703" t="s">
        <v>1903</v>
      </c>
      <c r="E240" s="703"/>
      <c r="F240" s="703"/>
      <c r="G240" s="713" t="s">
        <v>2160</v>
      </c>
      <c r="H240" s="709" t="s">
        <v>2177</v>
      </c>
      <c r="I240" s="703"/>
      <c r="J240" s="727">
        <v>31344</v>
      </c>
      <c r="K240" s="703" t="s">
        <v>1901</v>
      </c>
      <c r="L240" s="956" t="s">
        <v>2493</v>
      </c>
      <c r="M240" s="952"/>
      <c r="N240" s="1618"/>
      <c r="P240" s="639"/>
    </row>
    <row r="241" spans="1:16" x14ac:dyDescent="0.2">
      <c r="A241" s="908" t="s">
        <v>521</v>
      </c>
      <c r="B241" s="969" t="s">
        <v>1312</v>
      </c>
      <c r="C241" s="922" t="s">
        <v>1260</v>
      </c>
      <c r="D241" s="846" t="s">
        <v>5044</v>
      </c>
      <c r="E241" s="638">
        <f ca="1">DATEDIF(M241,$K$5,"Y")</f>
        <v>4</v>
      </c>
      <c r="F241" s="638">
        <f ca="1">DATEDIF(M241,$K$5,"YM")</f>
        <v>11</v>
      </c>
      <c r="G241" s="707" t="s">
        <v>2161</v>
      </c>
      <c r="H241" s="711" t="s">
        <v>1036</v>
      </c>
      <c r="I241" s="706">
        <v>2014</v>
      </c>
      <c r="J241" s="854" t="s">
        <v>824</v>
      </c>
      <c r="K241" s="706" t="s">
        <v>1899</v>
      </c>
      <c r="L241" s="955"/>
      <c r="M241" s="952">
        <v>42360</v>
      </c>
      <c r="N241" s="1625">
        <f ca="1">DATEDIF(J242,$N$4,"Y")</f>
        <v>32</v>
      </c>
      <c r="O241" s="1415"/>
      <c r="P241" s="639"/>
    </row>
    <row r="242" spans="1:16" x14ac:dyDescent="0.2">
      <c r="A242" s="709"/>
      <c r="B242" s="970" t="s">
        <v>2692</v>
      </c>
      <c r="C242" s="966"/>
      <c r="D242" s="703" t="s">
        <v>1903</v>
      </c>
      <c r="E242" s="703"/>
      <c r="F242" s="703"/>
      <c r="G242" s="713" t="s">
        <v>2162</v>
      </c>
      <c r="H242" s="709" t="s">
        <v>2110</v>
      </c>
      <c r="I242" s="703"/>
      <c r="J242" s="727">
        <v>32213</v>
      </c>
      <c r="K242" s="703" t="s">
        <v>1901</v>
      </c>
      <c r="L242" s="956" t="s">
        <v>2494</v>
      </c>
      <c r="M242" s="952"/>
      <c r="N242" s="1618"/>
      <c r="P242" s="639"/>
    </row>
    <row r="243" spans="1:16" x14ac:dyDescent="0.2">
      <c r="A243" s="908" t="s">
        <v>523</v>
      </c>
      <c r="B243" s="710" t="s">
        <v>1321</v>
      </c>
      <c r="C243" s="922" t="s">
        <v>1260</v>
      </c>
      <c r="D243" s="706" t="s">
        <v>1977</v>
      </c>
      <c r="E243" s="638">
        <f ca="1">DATEDIF(M243,$K$5,"Y")</f>
        <v>4</v>
      </c>
      <c r="F243" s="638">
        <f ca="1">DATEDIF(M243,$K$5,"YM")</f>
        <v>11</v>
      </c>
      <c r="G243" s="707" t="s">
        <v>2163</v>
      </c>
      <c r="H243" s="711" t="s">
        <v>2164</v>
      </c>
      <c r="I243" s="706">
        <v>2007</v>
      </c>
      <c r="J243" s="854" t="s">
        <v>54</v>
      </c>
      <c r="K243" s="706" t="s">
        <v>1899</v>
      </c>
      <c r="L243" s="955"/>
      <c r="M243" s="952">
        <v>42361</v>
      </c>
      <c r="N243" s="1625">
        <f ca="1">DATEDIF(J244,$N$4,"Y")</f>
        <v>31</v>
      </c>
      <c r="O243" s="1415"/>
      <c r="P243" s="639"/>
    </row>
    <row r="244" spans="1:16" x14ac:dyDescent="0.2">
      <c r="A244" s="709"/>
      <c r="B244" s="950" t="s">
        <v>2693</v>
      </c>
      <c r="C244" s="966"/>
      <c r="D244" s="703" t="s">
        <v>1903</v>
      </c>
      <c r="E244" s="703"/>
      <c r="F244" s="703"/>
      <c r="G244" s="713" t="s">
        <v>2165</v>
      </c>
      <c r="H244" s="709" t="s">
        <v>1922</v>
      </c>
      <c r="I244" s="703"/>
      <c r="J244" s="727">
        <v>32518</v>
      </c>
      <c r="K244" s="703" t="s">
        <v>1901</v>
      </c>
      <c r="L244" s="956" t="s">
        <v>2494</v>
      </c>
      <c r="M244" s="952"/>
      <c r="N244" s="1618"/>
      <c r="P244" s="639"/>
    </row>
    <row r="245" spans="1:16" x14ac:dyDescent="0.2">
      <c r="A245" s="908" t="s">
        <v>527</v>
      </c>
      <c r="B245" s="710" t="s">
        <v>1322</v>
      </c>
      <c r="C245" s="922" t="s">
        <v>1260</v>
      </c>
      <c r="D245" s="706" t="s">
        <v>5417</v>
      </c>
      <c r="E245" s="638">
        <f ca="1">DATEDIF(M245,$K$5,"Y")</f>
        <v>4</v>
      </c>
      <c r="F245" s="638">
        <f ca="1">DATEDIF(M245,$K$5,"YM")</f>
        <v>11</v>
      </c>
      <c r="G245" s="707" t="s">
        <v>2166</v>
      </c>
      <c r="H245" s="711" t="s">
        <v>1202</v>
      </c>
      <c r="I245" s="706">
        <v>2006</v>
      </c>
      <c r="J245" s="854" t="s">
        <v>54</v>
      </c>
      <c r="K245" s="706" t="s">
        <v>1899</v>
      </c>
      <c r="L245" s="955"/>
      <c r="M245" s="952">
        <v>42362</v>
      </c>
      <c r="N245" s="1625">
        <f ca="1">DATEDIF(J246,$N$4,"Y")</f>
        <v>32</v>
      </c>
      <c r="O245" s="1415"/>
      <c r="P245" s="639"/>
    </row>
    <row r="246" spans="1:16" x14ac:dyDescent="0.2">
      <c r="A246" s="709"/>
      <c r="B246" s="950" t="s">
        <v>2694</v>
      </c>
      <c r="C246" s="966"/>
      <c r="D246" s="703" t="s">
        <v>1903</v>
      </c>
      <c r="E246" s="703"/>
      <c r="F246" s="703"/>
      <c r="G246" s="713" t="s">
        <v>2165</v>
      </c>
      <c r="H246" s="709" t="s">
        <v>2167</v>
      </c>
      <c r="I246" s="703"/>
      <c r="J246" s="727">
        <v>32137</v>
      </c>
      <c r="K246" s="703" t="s">
        <v>1901</v>
      </c>
      <c r="L246" s="956" t="s">
        <v>2494</v>
      </c>
      <c r="M246" s="952"/>
      <c r="N246" s="1618"/>
      <c r="P246" s="639"/>
    </row>
    <row r="247" spans="1:16" x14ac:dyDescent="0.2">
      <c r="A247" s="908" t="s">
        <v>533</v>
      </c>
      <c r="B247" s="710" t="s">
        <v>1329</v>
      </c>
      <c r="C247" s="922" t="s">
        <v>1260</v>
      </c>
      <c r="D247" s="845" t="s">
        <v>5458</v>
      </c>
      <c r="E247" s="638">
        <f ca="1">DATEDIF(M247,$K$5,"Y")</f>
        <v>4</v>
      </c>
      <c r="F247" s="638">
        <f ca="1">DATEDIF(M247,$K$5,"YM")</f>
        <v>11</v>
      </c>
      <c r="G247" s="707" t="s">
        <v>2168</v>
      </c>
      <c r="H247" s="711" t="s">
        <v>2169</v>
      </c>
      <c r="I247" s="706">
        <v>2013</v>
      </c>
      <c r="J247" s="854" t="s">
        <v>54</v>
      </c>
      <c r="K247" s="706" t="s">
        <v>1899</v>
      </c>
      <c r="L247" s="955"/>
      <c r="M247" s="952">
        <v>42363</v>
      </c>
      <c r="N247" s="1625">
        <f ca="1">DATEDIF(J248,$N$4,"Y")</f>
        <v>26</v>
      </c>
      <c r="O247" s="1415"/>
      <c r="P247" s="639"/>
    </row>
    <row r="248" spans="1:16" x14ac:dyDescent="0.2">
      <c r="A248" s="709"/>
      <c r="B248" s="950" t="s">
        <v>2695</v>
      </c>
      <c r="C248" s="966"/>
      <c r="D248" s="703" t="s">
        <v>1903</v>
      </c>
      <c r="E248" s="703"/>
      <c r="F248" s="703"/>
      <c r="G248" s="713" t="s">
        <v>2170</v>
      </c>
      <c r="H248" s="709" t="s">
        <v>2180</v>
      </c>
      <c r="I248" s="703"/>
      <c r="J248" s="727">
        <v>34533</v>
      </c>
      <c r="K248" s="703" t="s">
        <v>1901</v>
      </c>
      <c r="L248" s="956" t="s">
        <v>2493</v>
      </c>
      <c r="M248" s="952"/>
      <c r="N248" s="1618"/>
      <c r="P248" s="639"/>
    </row>
    <row r="249" spans="1:16" x14ac:dyDescent="0.2">
      <c r="A249" s="908" t="s">
        <v>538</v>
      </c>
      <c r="B249" s="710" t="s">
        <v>1859</v>
      </c>
      <c r="C249" s="922" t="s">
        <v>1260</v>
      </c>
      <c r="D249" s="706" t="s">
        <v>4438</v>
      </c>
      <c r="E249" s="638">
        <f ca="1">DATEDIF(M249,$K$5,"Y")</f>
        <v>4</v>
      </c>
      <c r="F249" s="638">
        <f ca="1">DATEDIF(M249,$K$5,"YM")</f>
        <v>11</v>
      </c>
      <c r="G249" s="707" t="s">
        <v>2171</v>
      </c>
      <c r="H249" s="711" t="s">
        <v>2126</v>
      </c>
      <c r="I249" s="706">
        <v>2015</v>
      </c>
      <c r="J249" s="854" t="s">
        <v>54</v>
      </c>
      <c r="K249" s="706" t="s">
        <v>1899</v>
      </c>
      <c r="L249" s="955"/>
      <c r="M249" s="952">
        <v>42364</v>
      </c>
      <c r="N249" s="1625">
        <f ca="1">DATEDIF(J250,$N$4,"Y")</f>
        <v>25</v>
      </c>
      <c r="O249" s="1415"/>
      <c r="P249" s="639"/>
    </row>
    <row r="250" spans="1:16" x14ac:dyDescent="0.2">
      <c r="A250" s="709"/>
      <c r="B250" s="950" t="s">
        <v>2696</v>
      </c>
      <c r="C250" s="966"/>
      <c r="D250" s="703" t="s">
        <v>1903</v>
      </c>
      <c r="E250" s="703"/>
      <c r="F250" s="703"/>
      <c r="G250" s="713" t="s">
        <v>2172</v>
      </c>
      <c r="H250" s="709" t="s">
        <v>1930</v>
      </c>
      <c r="I250" s="703"/>
      <c r="J250" s="727">
        <v>34836</v>
      </c>
      <c r="K250" s="703" t="s">
        <v>1901</v>
      </c>
      <c r="L250" s="956" t="s">
        <v>2494</v>
      </c>
      <c r="M250" s="952"/>
      <c r="N250" s="1618"/>
      <c r="P250" s="639"/>
    </row>
    <row r="251" spans="1:16" x14ac:dyDescent="0.2">
      <c r="A251" s="908" t="s">
        <v>542</v>
      </c>
      <c r="B251" s="710" t="s">
        <v>1577</v>
      </c>
      <c r="C251" s="922" t="s">
        <v>4603</v>
      </c>
      <c r="D251" s="706" t="s">
        <v>549</v>
      </c>
      <c r="E251" s="638">
        <f ca="1">DATEDIF(M251,$K$5,"Y")</f>
        <v>4</v>
      </c>
      <c r="F251" s="638">
        <f ca="1">DATEDIF(M251,$K$5,"YM")</f>
        <v>4</v>
      </c>
      <c r="G251" s="707" t="s">
        <v>2173</v>
      </c>
      <c r="H251" s="711" t="s">
        <v>2174</v>
      </c>
      <c r="I251" s="706">
        <v>2014</v>
      </c>
      <c r="J251" s="854" t="s">
        <v>88</v>
      </c>
      <c r="K251" s="706" t="s">
        <v>1899</v>
      </c>
      <c r="L251" s="955"/>
      <c r="M251" s="952">
        <v>42583</v>
      </c>
      <c r="N251" s="1625">
        <f ca="1">DATEDIF(J252,$N$4,"Y")</f>
        <v>31</v>
      </c>
      <c r="O251" s="1415"/>
      <c r="P251" s="639"/>
    </row>
    <row r="252" spans="1:16" x14ac:dyDescent="0.2">
      <c r="A252" s="709"/>
      <c r="B252" s="950" t="s">
        <v>5016</v>
      </c>
      <c r="C252" s="966"/>
      <c r="D252" s="703" t="s">
        <v>1903</v>
      </c>
      <c r="E252" s="703"/>
      <c r="F252" s="703"/>
      <c r="G252" s="713" t="s">
        <v>2175</v>
      </c>
      <c r="H252" s="709" t="s">
        <v>2176</v>
      </c>
      <c r="I252" s="703"/>
      <c r="J252" s="727">
        <v>32715</v>
      </c>
      <c r="K252" s="703" t="s">
        <v>1901</v>
      </c>
      <c r="L252" s="956" t="s">
        <v>2493</v>
      </c>
      <c r="M252" s="952"/>
      <c r="N252" s="1618"/>
      <c r="P252" s="639"/>
    </row>
    <row r="253" spans="1:16" s="696" customFormat="1" x14ac:dyDescent="0.2">
      <c r="A253" s="908" t="s">
        <v>544</v>
      </c>
      <c r="B253" s="729" t="s">
        <v>4981</v>
      </c>
      <c r="C253" s="736" t="s">
        <v>5049</v>
      </c>
      <c r="D253" s="706" t="s">
        <v>1264</v>
      </c>
      <c r="E253" s="638">
        <f ca="1">DATEDIF(M253,$K$5,"Y")</f>
        <v>2</v>
      </c>
      <c r="F253" s="638">
        <f ca="1">DATEDIF(M253,$K$5,"YM")</f>
        <v>0</v>
      </c>
      <c r="G253" s="707" t="s">
        <v>4983</v>
      </c>
      <c r="H253" s="706" t="s">
        <v>2029</v>
      </c>
      <c r="I253" s="706">
        <v>2015</v>
      </c>
      <c r="J253" s="1627" t="s">
        <v>4979</v>
      </c>
      <c r="K253" s="706" t="s">
        <v>1899</v>
      </c>
      <c r="L253" s="849"/>
      <c r="M253" s="952">
        <v>43435</v>
      </c>
      <c r="N253" s="1625">
        <f ca="1">DATEDIF(J254,$N$4,"Y")</f>
        <v>29</v>
      </c>
      <c r="O253" s="1415"/>
    </row>
    <row r="254" spans="1:16" s="696" customFormat="1" x14ac:dyDescent="0.2">
      <c r="A254" s="709"/>
      <c r="B254" s="715" t="s">
        <v>5045</v>
      </c>
      <c r="C254" s="720"/>
      <c r="D254" s="703" t="s">
        <v>1903</v>
      </c>
      <c r="E254" s="703"/>
      <c r="F254" s="703"/>
      <c r="G254" s="713" t="s">
        <v>2162</v>
      </c>
      <c r="H254" s="703" t="s">
        <v>2093</v>
      </c>
      <c r="I254" s="703"/>
      <c r="J254" s="1628">
        <v>33262</v>
      </c>
      <c r="K254" s="703" t="s">
        <v>1901</v>
      </c>
      <c r="L254" s="956" t="s">
        <v>2494</v>
      </c>
      <c r="M254" s="952"/>
      <c r="N254" s="1618"/>
      <c r="O254" s="848"/>
    </row>
    <row r="255" spans="1:16" s="697" customFormat="1" ht="13.5" customHeight="1" x14ac:dyDescent="0.2">
      <c r="A255" s="908" t="s">
        <v>547</v>
      </c>
      <c r="B255" s="710" t="s">
        <v>4953</v>
      </c>
      <c r="C255" s="736" t="s">
        <v>5049</v>
      </c>
      <c r="D255" s="845" t="s">
        <v>5010</v>
      </c>
      <c r="E255" s="638">
        <f ca="1">DATEDIF(M255,$K$5,"Y")</f>
        <v>2</v>
      </c>
      <c r="F255" s="638">
        <f ca="1">DATEDIF(M255,$K$5,"YM")</f>
        <v>2</v>
      </c>
      <c r="G255" s="707" t="s">
        <v>4967</v>
      </c>
      <c r="H255" s="711" t="s">
        <v>2077</v>
      </c>
      <c r="I255" s="706">
        <v>2016</v>
      </c>
      <c r="J255" s="854" t="s">
        <v>489</v>
      </c>
      <c r="K255" s="706" t="s">
        <v>1899</v>
      </c>
      <c r="L255" s="849"/>
      <c r="M255" s="952">
        <v>43374</v>
      </c>
      <c r="N255" s="1625">
        <f ca="1">DATEDIF(J256,$N$4,"Y")</f>
        <v>27</v>
      </c>
      <c r="O255" s="1415"/>
    </row>
    <row r="256" spans="1:16" s="697" customFormat="1" ht="13.5" customHeight="1" x14ac:dyDescent="0.2">
      <c r="A256" s="709"/>
      <c r="B256" s="712" t="s">
        <v>5046</v>
      </c>
      <c r="C256" s="720"/>
      <c r="D256" s="703" t="s">
        <v>1903</v>
      </c>
      <c r="E256" s="703"/>
      <c r="F256" s="703"/>
      <c r="G256" s="713" t="s">
        <v>4968</v>
      </c>
      <c r="H256" s="709" t="s">
        <v>4969</v>
      </c>
      <c r="I256" s="703"/>
      <c r="J256" s="727">
        <v>34095</v>
      </c>
      <c r="K256" s="703" t="s">
        <v>1901</v>
      </c>
      <c r="L256" s="850" t="s">
        <v>2494</v>
      </c>
      <c r="M256" s="952"/>
      <c r="N256" s="1618"/>
      <c r="O256" s="848"/>
    </row>
    <row r="257" spans="1:16" s="697" customFormat="1" ht="13.5" customHeight="1" x14ac:dyDescent="0.2">
      <c r="A257" s="908" t="s">
        <v>552</v>
      </c>
      <c r="B257" s="714" t="s">
        <v>4952</v>
      </c>
      <c r="C257" s="736" t="s">
        <v>5049</v>
      </c>
      <c r="D257" s="845" t="s">
        <v>4427</v>
      </c>
      <c r="E257" s="638">
        <f ca="1">DATEDIF(M257,$K$5,"Y")</f>
        <v>2</v>
      </c>
      <c r="F257" s="638">
        <f ca="1">DATEDIF(M257,$K$5,"YM")</f>
        <v>2</v>
      </c>
      <c r="G257" s="707" t="s">
        <v>4970</v>
      </c>
      <c r="H257" s="711" t="s">
        <v>2077</v>
      </c>
      <c r="I257" s="706">
        <v>2018</v>
      </c>
      <c r="J257" s="854" t="s">
        <v>54</v>
      </c>
      <c r="K257" s="706" t="s">
        <v>1899</v>
      </c>
      <c r="L257" s="849"/>
      <c r="M257" s="952">
        <v>43374</v>
      </c>
      <c r="N257" s="1625">
        <f ca="1">DATEDIF(J258,$N$4,"Y")</f>
        <v>24</v>
      </c>
      <c r="O257" s="1415"/>
    </row>
    <row r="258" spans="1:16" s="697" customFormat="1" ht="13.5" customHeight="1" x14ac:dyDescent="0.2">
      <c r="A258" s="709"/>
      <c r="B258" s="712" t="s">
        <v>5047</v>
      </c>
      <c r="C258" s="720"/>
      <c r="D258" s="703" t="s">
        <v>1903</v>
      </c>
      <c r="E258" s="703"/>
      <c r="F258" s="703"/>
      <c r="G258" s="713" t="s">
        <v>4971</v>
      </c>
      <c r="H258" s="709" t="s">
        <v>2078</v>
      </c>
      <c r="I258" s="703"/>
      <c r="J258" s="727">
        <v>35231</v>
      </c>
      <c r="K258" s="703" t="s">
        <v>1901</v>
      </c>
      <c r="L258" s="850" t="s">
        <v>2493</v>
      </c>
      <c r="M258" s="952"/>
      <c r="N258" s="1618"/>
      <c r="O258" s="848"/>
    </row>
    <row r="259" spans="1:16" s="639" customFormat="1" x14ac:dyDescent="0.2">
      <c r="A259" s="908" t="s">
        <v>555</v>
      </c>
      <c r="B259" s="714" t="s">
        <v>4978</v>
      </c>
      <c r="C259" s="736" t="s">
        <v>5049</v>
      </c>
      <c r="D259" s="845" t="s">
        <v>5508</v>
      </c>
      <c r="E259" s="638">
        <f ca="1">DATEDIF(M259,$K$5,"Y")</f>
        <v>2</v>
      </c>
      <c r="F259" s="638">
        <f ca="1">DATEDIF(M259,$K$5,"YM")</f>
        <v>0</v>
      </c>
      <c r="G259" s="707" t="s">
        <v>4615</v>
      </c>
      <c r="H259" s="711" t="s">
        <v>5509</v>
      </c>
      <c r="I259" s="710">
        <v>2018</v>
      </c>
      <c r="J259" s="1629" t="s">
        <v>5055</v>
      </c>
      <c r="K259" s="706" t="s">
        <v>1899</v>
      </c>
      <c r="L259" s="955"/>
      <c r="M259" s="952">
        <v>43435</v>
      </c>
      <c r="N259" s="1625">
        <f ca="1">DATEDIF(J260,$N$4,"Y")</f>
        <v>24</v>
      </c>
      <c r="O259" s="1415"/>
    </row>
    <row r="260" spans="1:16" s="639" customFormat="1" x14ac:dyDescent="0.2">
      <c r="A260" s="709"/>
      <c r="B260" s="716" t="s">
        <v>5048</v>
      </c>
      <c r="C260" s="720"/>
      <c r="D260" s="703" t="s">
        <v>1903</v>
      </c>
      <c r="E260" s="703"/>
      <c r="F260" s="703"/>
      <c r="G260" s="713" t="s">
        <v>4616</v>
      </c>
      <c r="H260" s="709" t="s">
        <v>774</v>
      </c>
      <c r="I260" s="725"/>
      <c r="J260" s="1630">
        <v>35297</v>
      </c>
      <c r="K260" s="703" t="s">
        <v>1901</v>
      </c>
      <c r="L260" s="956" t="s">
        <v>2493</v>
      </c>
      <c r="M260" s="952"/>
      <c r="N260" s="1618"/>
      <c r="O260" s="848"/>
    </row>
    <row r="261" spans="1:16" s="994" customFormat="1" x14ac:dyDescent="0.2">
      <c r="A261" s="908" t="s">
        <v>560</v>
      </c>
      <c r="B261" s="710" t="s">
        <v>4578</v>
      </c>
      <c r="C261" s="705" t="s">
        <v>5340</v>
      </c>
      <c r="D261" s="958" t="s">
        <v>1788</v>
      </c>
      <c r="E261" s="638">
        <f ca="1">DATEDIF(M261,$K$5,"Y")</f>
        <v>1</v>
      </c>
      <c r="F261" s="638">
        <f ca="1">DATEDIF(M261,$K$5,"YM")</f>
        <v>7</v>
      </c>
      <c r="G261" s="707" t="s">
        <v>4579</v>
      </c>
      <c r="H261" s="711" t="s">
        <v>1121</v>
      </c>
      <c r="I261" s="706">
        <v>2010</v>
      </c>
      <c r="J261" s="854" t="s">
        <v>88</v>
      </c>
      <c r="K261" s="845" t="s">
        <v>1899</v>
      </c>
      <c r="L261" s="1631"/>
      <c r="M261" s="851">
        <v>43586</v>
      </c>
      <c r="N261" s="1625">
        <f ca="1">DATEDIF(J262,$N$4,"Y")</f>
        <v>34</v>
      </c>
      <c r="O261" s="1415"/>
      <c r="P261" s="997"/>
    </row>
    <row r="262" spans="1:16" s="995" customFormat="1" x14ac:dyDescent="0.2">
      <c r="A262" s="709"/>
      <c r="B262" s="712" t="s">
        <v>5344</v>
      </c>
      <c r="C262" s="966"/>
      <c r="D262" s="703" t="s">
        <v>1903</v>
      </c>
      <c r="E262" s="703"/>
      <c r="F262" s="703"/>
      <c r="G262" s="713" t="s">
        <v>88</v>
      </c>
      <c r="H262" s="709" t="s">
        <v>2177</v>
      </c>
      <c r="I262" s="703"/>
      <c r="J262" s="727">
        <v>31546</v>
      </c>
      <c r="K262" s="703" t="s">
        <v>1901</v>
      </c>
      <c r="L262" s="850" t="s">
        <v>2493</v>
      </c>
      <c r="M262" s="851"/>
      <c r="N262" s="1618"/>
      <c r="O262" s="848"/>
      <c r="P262" s="697"/>
    </row>
    <row r="263" spans="1:16" s="260" customFormat="1" x14ac:dyDescent="0.2">
      <c r="A263" s="908" t="s">
        <v>564</v>
      </c>
      <c r="B263" s="710" t="s">
        <v>4569</v>
      </c>
      <c r="C263" s="705" t="s">
        <v>5340</v>
      </c>
      <c r="D263" s="958" t="s">
        <v>1788</v>
      </c>
      <c r="E263" s="638">
        <f ca="1">DATEDIF(M263,$K$5,"Y")</f>
        <v>1</v>
      </c>
      <c r="F263" s="638">
        <f ca="1">DATEDIF(M263,$K$5,"YM")</f>
        <v>7</v>
      </c>
      <c r="G263" s="707" t="s">
        <v>4568</v>
      </c>
      <c r="H263" s="711" t="s">
        <v>1121</v>
      </c>
      <c r="I263" s="706">
        <v>2011</v>
      </c>
      <c r="J263" s="854" t="s">
        <v>54</v>
      </c>
      <c r="K263" s="706" t="s">
        <v>1899</v>
      </c>
      <c r="L263" s="955"/>
      <c r="M263" s="851">
        <v>43586</v>
      </c>
      <c r="N263" s="1625">
        <f ca="1">DATEDIF(J264,$N$4,"Y")</f>
        <v>29</v>
      </c>
      <c r="O263" s="1415"/>
      <c r="P263" s="874"/>
    </row>
    <row r="264" spans="1:16" s="260" customFormat="1" x14ac:dyDescent="0.2">
      <c r="A264" s="709"/>
      <c r="B264" s="712" t="s">
        <v>5345</v>
      </c>
      <c r="C264" s="966"/>
      <c r="D264" s="703" t="s">
        <v>1903</v>
      </c>
      <c r="E264" s="703"/>
      <c r="F264" s="703"/>
      <c r="G264" s="713" t="s">
        <v>4567</v>
      </c>
      <c r="H264" s="709" t="s">
        <v>2177</v>
      </c>
      <c r="I264" s="703"/>
      <c r="J264" s="727">
        <v>33416</v>
      </c>
      <c r="K264" s="703" t="s">
        <v>1901</v>
      </c>
      <c r="L264" s="956" t="s">
        <v>2493</v>
      </c>
      <c r="M264" s="851"/>
      <c r="N264" s="1618"/>
      <c r="O264" s="848"/>
      <c r="P264" s="639"/>
    </row>
    <row r="265" spans="1:16" s="995" customFormat="1" x14ac:dyDescent="0.2">
      <c r="A265" s="908" t="s">
        <v>570</v>
      </c>
      <c r="B265" s="710" t="s">
        <v>4570</v>
      </c>
      <c r="C265" s="705" t="s">
        <v>5340</v>
      </c>
      <c r="D265" s="958" t="s">
        <v>1788</v>
      </c>
      <c r="E265" s="638">
        <f ca="1">DATEDIF(M265,$K$5,"Y")</f>
        <v>1</v>
      </c>
      <c r="F265" s="638">
        <f ca="1">DATEDIF(M265,$K$5,"YM")</f>
        <v>7</v>
      </c>
      <c r="G265" s="707" t="s">
        <v>4572</v>
      </c>
      <c r="H265" s="711" t="s">
        <v>1121</v>
      </c>
      <c r="I265" s="706">
        <v>2012</v>
      </c>
      <c r="J265" s="854" t="s">
        <v>88</v>
      </c>
      <c r="K265" s="706" t="s">
        <v>1899</v>
      </c>
      <c r="L265" s="849"/>
      <c r="M265" s="851">
        <v>43586</v>
      </c>
      <c r="N265" s="1625">
        <f ca="1">DATEDIF(J266,$N$4,"Y")</f>
        <v>28</v>
      </c>
      <c r="O265" s="1415"/>
      <c r="P265" s="998"/>
    </row>
    <row r="266" spans="1:16" s="995" customFormat="1" x14ac:dyDescent="0.2">
      <c r="A266" s="709"/>
      <c r="B266" s="712" t="s">
        <v>5346</v>
      </c>
      <c r="C266" s="966"/>
      <c r="D266" s="703" t="s">
        <v>1903</v>
      </c>
      <c r="E266" s="703"/>
      <c r="F266" s="703"/>
      <c r="G266" s="713" t="s">
        <v>88</v>
      </c>
      <c r="H266" s="709" t="s">
        <v>2177</v>
      </c>
      <c r="I266" s="703"/>
      <c r="J266" s="727">
        <v>33609</v>
      </c>
      <c r="K266" s="703" t="s">
        <v>1901</v>
      </c>
      <c r="L266" s="850" t="s">
        <v>2493</v>
      </c>
      <c r="M266" s="851"/>
      <c r="N266" s="1618"/>
      <c r="O266" s="848"/>
      <c r="P266" s="697"/>
    </row>
    <row r="267" spans="1:16" s="995" customFormat="1" x14ac:dyDescent="0.2">
      <c r="A267" s="908" t="s">
        <v>576</v>
      </c>
      <c r="B267" s="710" t="s">
        <v>4576</v>
      </c>
      <c r="C267" s="705" t="s">
        <v>5340</v>
      </c>
      <c r="D267" s="958" t="s">
        <v>1788</v>
      </c>
      <c r="E267" s="638">
        <f ca="1">DATEDIF(M267,$K$5,"Y")</f>
        <v>1</v>
      </c>
      <c r="F267" s="638">
        <f ca="1">DATEDIF(M267,$K$5,"YM")</f>
        <v>7</v>
      </c>
      <c r="G267" s="707" t="s">
        <v>4573</v>
      </c>
      <c r="H267" s="711" t="s">
        <v>1121</v>
      </c>
      <c r="I267" s="706">
        <v>2013</v>
      </c>
      <c r="J267" s="854" t="s">
        <v>88</v>
      </c>
      <c r="K267" s="706" t="s">
        <v>1899</v>
      </c>
      <c r="L267" s="849"/>
      <c r="M267" s="851">
        <v>43586</v>
      </c>
      <c r="N267" s="1625">
        <f ca="1">DATEDIF(J268,$N$4,"Y")</f>
        <v>27</v>
      </c>
      <c r="O267" s="1415"/>
      <c r="P267" s="998"/>
    </row>
    <row r="268" spans="1:16" s="995" customFormat="1" x14ac:dyDescent="0.2">
      <c r="A268" s="709"/>
      <c r="B268" s="712" t="s">
        <v>5347</v>
      </c>
      <c r="C268" s="966"/>
      <c r="D268" s="703" t="s">
        <v>1903</v>
      </c>
      <c r="E268" s="703"/>
      <c r="F268" s="703"/>
      <c r="G268" s="713" t="s">
        <v>88</v>
      </c>
      <c r="H268" s="709" t="s">
        <v>2177</v>
      </c>
      <c r="I268" s="703"/>
      <c r="J268" s="727">
        <v>34006</v>
      </c>
      <c r="K268" s="703" t="s">
        <v>1901</v>
      </c>
      <c r="L268" s="850" t="s">
        <v>2493</v>
      </c>
      <c r="M268" s="851"/>
      <c r="N268" s="1618"/>
      <c r="O268" s="848"/>
      <c r="P268" s="697"/>
    </row>
    <row r="269" spans="1:16" s="995" customFormat="1" x14ac:dyDescent="0.2">
      <c r="A269" s="908" t="s">
        <v>578</v>
      </c>
      <c r="B269" s="710" t="s">
        <v>4577</v>
      </c>
      <c r="C269" s="705" t="s">
        <v>5340</v>
      </c>
      <c r="D269" s="958" t="s">
        <v>1788</v>
      </c>
      <c r="E269" s="638">
        <f ca="1">DATEDIF(M269,$K$5,"Y")</f>
        <v>1</v>
      </c>
      <c r="F269" s="638">
        <f ca="1">DATEDIF(M269,$K$5,"YM")</f>
        <v>7</v>
      </c>
      <c r="G269" s="707" t="s">
        <v>4575</v>
      </c>
      <c r="H269" s="711" t="s">
        <v>1121</v>
      </c>
      <c r="I269" s="706">
        <v>2015</v>
      </c>
      <c r="J269" s="854" t="s">
        <v>252</v>
      </c>
      <c r="K269" s="706" t="s">
        <v>1899</v>
      </c>
      <c r="L269" s="849"/>
      <c r="M269" s="851">
        <v>43586</v>
      </c>
      <c r="N269" s="1625">
        <f ca="1">DATEDIF(J270,$N$4,"Y")</f>
        <v>26</v>
      </c>
      <c r="O269" s="1415"/>
      <c r="P269" s="998"/>
    </row>
    <row r="270" spans="1:16" s="995" customFormat="1" x14ac:dyDescent="0.2">
      <c r="A270" s="709"/>
      <c r="B270" s="712" t="s">
        <v>5348</v>
      </c>
      <c r="C270" s="966"/>
      <c r="D270" s="703" t="s">
        <v>1903</v>
      </c>
      <c r="E270" s="703"/>
      <c r="F270" s="703"/>
      <c r="G270" s="713" t="s">
        <v>4574</v>
      </c>
      <c r="H270" s="709" t="s">
        <v>2177</v>
      </c>
      <c r="I270" s="703"/>
      <c r="J270" s="727">
        <v>34359</v>
      </c>
      <c r="K270" s="703" t="s">
        <v>1901</v>
      </c>
      <c r="L270" s="850" t="s">
        <v>2493</v>
      </c>
      <c r="M270" s="851"/>
      <c r="N270" s="1618"/>
      <c r="O270" s="848"/>
      <c r="P270" s="697"/>
    </row>
    <row r="271" spans="1:16" s="993" customFormat="1" x14ac:dyDescent="0.2">
      <c r="A271" s="908" t="s">
        <v>580</v>
      </c>
      <c r="B271" s="729" t="s">
        <v>4982</v>
      </c>
      <c r="C271" s="705" t="s">
        <v>5340</v>
      </c>
      <c r="D271" s="706" t="s">
        <v>4546</v>
      </c>
      <c r="E271" s="638">
        <f ca="1">DATEDIF(M271,$K$5,"Y")</f>
        <v>2</v>
      </c>
      <c r="F271" s="638">
        <f ca="1">DATEDIF(M271,$K$5,"YM")</f>
        <v>0</v>
      </c>
      <c r="G271" s="707" t="s">
        <v>4984</v>
      </c>
      <c r="H271" s="706" t="s">
        <v>121</v>
      </c>
      <c r="I271" s="706">
        <v>2018</v>
      </c>
      <c r="J271" s="1627" t="s">
        <v>76</v>
      </c>
      <c r="K271" s="706" t="s">
        <v>1899</v>
      </c>
      <c r="L271" s="955"/>
      <c r="M271" s="851">
        <v>43435</v>
      </c>
      <c r="N271" s="1625">
        <f ca="1">DATEDIF(J272,$N$4,"Y")</f>
        <v>25</v>
      </c>
      <c r="O271" s="1415"/>
      <c r="P271" s="696"/>
    </row>
    <row r="272" spans="1:16" s="260" customFormat="1" x14ac:dyDescent="0.2">
      <c r="A272" s="709"/>
      <c r="B272" s="716" t="s">
        <v>5349</v>
      </c>
      <c r="C272" s="966"/>
      <c r="D272" s="703" t="s">
        <v>1903</v>
      </c>
      <c r="E272" s="703"/>
      <c r="F272" s="703"/>
      <c r="G272" s="725" t="s">
        <v>4985</v>
      </c>
      <c r="H272" s="709" t="s">
        <v>2177</v>
      </c>
      <c r="I272" s="725"/>
      <c r="J272" s="1628">
        <v>34671</v>
      </c>
      <c r="K272" s="703" t="s">
        <v>1901</v>
      </c>
      <c r="L272" s="956" t="s">
        <v>2493</v>
      </c>
      <c r="M272" s="851"/>
      <c r="N272" s="1618"/>
      <c r="O272" s="848"/>
      <c r="P272" s="639"/>
    </row>
    <row r="273" spans="1:16" x14ac:dyDescent="0.2">
      <c r="A273" s="908" t="s">
        <v>584</v>
      </c>
      <c r="B273" s="710" t="s">
        <v>1473</v>
      </c>
      <c r="C273" s="922" t="s">
        <v>1472</v>
      </c>
      <c r="D273" s="706" t="s">
        <v>4547</v>
      </c>
      <c r="E273" s="638">
        <f ca="1">DATEDIF(M273,$K$5,"Y")</f>
        <v>3</v>
      </c>
      <c r="F273" s="638">
        <f ca="1">DATEDIF(M273,$K$5,"YM")</f>
        <v>11</v>
      </c>
      <c r="G273" s="707" t="s">
        <v>2178</v>
      </c>
      <c r="H273" s="947" t="s">
        <v>2179</v>
      </c>
      <c r="I273" s="706">
        <v>2016</v>
      </c>
      <c r="J273" s="854" t="s">
        <v>107</v>
      </c>
      <c r="K273" s="706" t="s">
        <v>1899</v>
      </c>
      <c r="L273" s="960"/>
      <c r="M273" s="952">
        <v>42736</v>
      </c>
      <c r="N273" s="1625">
        <f ca="1">DATEDIF(J274,$N$4,"Y")</f>
        <v>22</v>
      </c>
      <c r="O273" s="1415"/>
      <c r="P273" s="639"/>
    </row>
    <row r="274" spans="1:16" x14ac:dyDescent="0.2">
      <c r="A274" s="709"/>
      <c r="B274" s="950" t="s">
        <v>5020</v>
      </c>
      <c r="C274" s="966"/>
      <c r="D274" s="431" t="s">
        <v>1927</v>
      </c>
      <c r="E274" s="703"/>
      <c r="F274" s="703"/>
      <c r="G274" s="713" t="s">
        <v>54</v>
      </c>
      <c r="H274" s="709" t="s">
        <v>2180</v>
      </c>
      <c r="I274" s="703"/>
      <c r="J274" s="727">
        <v>35828</v>
      </c>
      <c r="K274" s="703" t="s">
        <v>1901</v>
      </c>
      <c r="L274" s="956" t="s">
        <v>2493</v>
      </c>
      <c r="M274" s="952"/>
      <c r="N274" s="1618"/>
      <c r="P274" s="639"/>
    </row>
    <row r="275" spans="1:16" x14ac:dyDescent="0.2">
      <c r="A275" s="908" t="s">
        <v>587</v>
      </c>
      <c r="B275" s="714" t="s">
        <v>1860</v>
      </c>
      <c r="C275" s="736" t="s">
        <v>1412</v>
      </c>
      <c r="D275" s="706" t="s">
        <v>4437</v>
      </c>
      <c r="E275" s="638">
        <f ca="1">DATEDIF(M275,$K$5,"Y")</f>
        <v>11</v>
      </c>
      <c r="F275" s="638">
        <f ca="1">DATEDIF(M275,$K$5,"YM")</f>
        <v>10</v>
      </c>
      <c r="G275" s="585" t="s">
        <v>1934</v>
      </c>
      <c r="H275" s="711" t="s">
        <v>1416</v>
      </c>
      <c r="I275" s="706">
        <v>2013</v>
      </c>
      <c r="J275" s="854" t="s">
        <v>107</v>
      </c>
      <c r="K275" s="706" t="s">
        <v>1899</v>
      </c>
      <c r="L275" s="955"/>
      <c r="M275" s="952">
        <v>39845</v>
      </c>
      <c r="N275" s="1625">
        <f ca="1">DATEDIF(J276,$N$4,"Y")</f>
        <v>49</v>
      </c>
      <c r="O275" s="1415"/>
      <c r="P275" s="639"/>
    </row>
    <row r="276" spans="1:16" x14ac:dyDescent="0.2">
      <c r="A276" s="709"/>
      <c r="B276" s="950" t="s">
        <v>2697</v>
      </c>
      <c r="C276" s="703"/>
      <c r="D276" s="431" t="s">
        <v>1927</v>
      </c>
      <c r="E276" s="703"/>
      <c r="F276" s="703"/>
      <c r="G276" s="959" t="s">
        <v>54</v>
      </c>
      <c r="H276" s="709" t="s">
        <v>1935</v>
      </c>
      <c r="I276" s="703"/>
      <c r="J276" s="727">
        <v>25907</v>
      </c>
      <c r="K276" s="703" t="s">
        <v>1901</v>
      </c>
      <c r="L276" s="956" t="s">
        <v>2494</v>
      </c>
      <c r="M276" s="952"/>
      <c r="N276" s="1618"/>
      <c r="P276" s="639"/>
    </row>
    <row r="277" spans="1:16" x14ac:dyDescent="0.2">
      <c r="A277" s="908" t="s">
        <v>589</v>
      </c>
      <c r="B277" s="714" t="s">
        <v>1413</v>
      </c>
      <c r="C277" s="736" t="s">
        <v>1412</v>
      </c>
      <c r="D277" s="958" t="s">
        <v>1862</v>
      </c>
      <c r="E277" s="638">
        <f ca="1">DATEDIF(M277,$K$5,"Y")</f>
        <v>11</v>
      </c>
      <c r="F277" s="638">
        <f ca="1">DATEDIF(M277,$K$5,"YM")</f>
        <v>9</v>
      </c>
      <c r="G277" s="953" t="s">
        <v>1931</v>
      </c>
      <c r="H277" s="711" t="s">
        <v>1926</v>
      </c>
      <c r="I277" s="706">
        <v>1997</v>
      </c>
      <c r="J277" s="854" t="s">
        <v>54</v>
      </c>
      <c r="K277" s="706" t="s">
        <v>1899</v>
      </c>
      <c r="L277" s="955"/>
      <c r="M277" s="952">
        <v>39846</v>
      </c>
      <c r="N277" s="1625">
        <f ca="1">DATEDIF(J278,$N$4,"Y")</f>
        <v>41</v>
      </c>
      <c r="O277" s="1415"/>
      <c r="P277" s="639"/>
    </row>
    <row r="278" spans="1:16" x14ac:dyDescent="0.2">
      <c r="A278" s="709"/>
      <c r="B278" s="950" t="s">
        <v>2698</v>
      </c>
      <c r="C278" s="703"/>
      <c r="D278" s="431" t="s">
        <v>1927</v>
      </c>
      <c r="E278" s="703"/>
      <c r="F278" s="703"/>
      <c r="G278" s="951" t="s">
        <v>54</v>
      </c>
      <c r="H278" s="709" t="s">
        <v>1930</v>
      </c>
      <c r="I278" s="703"/>
      <c r="J278" s="727">
        <v>29005</v>
      </c>
      <c r="K278" s="703" t="s">
        <v>1901</v>
      </c>
      <c r="L278" s="956" t="s">
        <v>2494</v>
      </c>
      <c r="M278" s="952"/>
      <c r="N278" s="1618"/>
      <c r="P278" s="639"/>
    </row>
    <row r="279" spans="1:16" x14ac:dyDescent="0.2">
      <c r="A279" s="908" t="s">
        <v>591</v>
      </c>
      <c r="B279" s="714" t="s">
        <v>1415</v>
      </c>
      <c r="C279" s="736" t="s">
        <v>1412</v>
      </c>
      <c r="D279" s="706" t="s">
        <v>4437</v>
      </c>
      <c r="E279" s="638">
        <f ca="1">DATEDIF(M279,$K$5,"Y")</f>
        <v>11</v>
      </c>
      <c r="F279" s="638">
        <f ca="1">DATEDIF(M279,$K$5,"YM")</f>
        <v>9</v>
      </c>
      <c r="G279" s="953" t="s">
        <v>1932</v>
      </c>
      <c r="H279" s="711" t="s">
        <v>1926</v>
      </c>
      <c r="I279" s="706">
        <v>2013</v>
      </c>
      <c r="J279" s="854" t="s">
        <v>54</v>
      </c>
      <c r="K279" s="706" t="s">
        <v>1899</v>
      </c>
      <c r="L279" s="955"/>
      <c r="M279" s="952">
        <v>39847</v>
      </c>
      <c r="N279" s="1625">
        <f ca="1">DATEDIF(J280,$N$4,"Y")</f>
        <v>34</v>
      </c>
      <c r="O279" s="1415"/>
      <c r="P279" s="639"/>
    </row>
    <row r="280" spans="1:16" x14ac:dyDescent="0.2">
      <c r="A280" s="709"/>
      <c r="B280" s="950" t="s">
        <v>2699</v>
      </c>
      <c r="C280" s="703"/>
      <c r="D280" s="431" t="s">
        <v>1927</v>
      </c>
      <c r="E280" s="703"/>
      <c r="F280" s="703"/>
      <c r="G280" s="951" t="s">
        <v>54</v>
      </c>
      <c r="H280" s="709" t="s">
        <v>1933</v>
      </c>
      <c r="I280" s="703"/>
      <c r="J280" s="727">
        <v>31666</v>
      </c>
      <c r="K280" s="703" t="s">
        <v>1901</v>
      </c>
      <c r="L280" s="956" t="s">
        <v>2494</v>
      </c>
      <c r="M280" s="952"/>
      <c r="N280" s="1618"/>
      <c r="P280" s="639"/>
    </row>
    <row r="281" spans="1:16" x14ac:dyDescent="0.2">
      <c r="A281" s="908" t="s">
        <v>594</v>
      </c>
      <c r="B281" s="714" t="s">
        <v>1863</v>
      </c>
      <c r="C281" s="736" t="s">
        <v>1412</v>
      </c>
      <c r="D281" s="706" t="s">
        <v>549</v>
      </c>
      <c r="E281" s="638">
        <f ca="1">DATEDIF(M281,$K$5,"Y")</f>
        <v>11</v>
      </c>
      <c r="F281" s="638">
        <f ca="1">DATEDIF(M281,$K$5,"YM")</f>
        <v>9</v>
      </c>
      <c r="G281" s="953" t="s">
        <v>1925</v>
      </c>
      <c r="H281" s="711" t="s">
        <v>1926</v>
      </c>
      <c r="I281" s="857" t="s">
        <v>2481</v>
      </c>
      <c r="J281" s="854" t="s">
        <v>54</v>
      </c>
      <c r="K281" s="706" t="s">
        <v>1899</v>
      </c>
      <c r="L281" s="955"/>
      <c r="M281" s="952">
        <v>39848</v>
      </c>
      <c r="N281" s="1625">
        <f ca="1">DATEDIF(J282,$N$4,"Y")</f>
        <v>55</v>
      </c>
      <c r="O281" s="1415"/>
      <c r="P281" s="639"/>
    </row>
    <row r="282" spans="1:16" x14ac:dyDescent="0.2">
      <c r="A282" s="709"/>
      <c r="B282" s="950" t="s">
        <v>2700</v>
      </c>
      <c r="C282" s="703"/>
      <c r="D282" s="431" t="s">
        <v>1927</v>
      </c>
      <c r="E282" s="703"/>
      <c r="F282" s="703"/>
      <c r="G282" s="951" t="s">
        <v>54</v>
      </c>
      <c r="H282" s="709" t="s">
        <v>1928</v>
      </c>
      <c r="I282" s="703"/>
      <c r="J282" s="727">
        <v>23825</v>
      </c>
      <c r="K282" s="703" t="s">
        <v>1901</v>
      </c>
      <c r="L282" s="956" t="s">
        <v>2493</v>
      </c>
      <c r="M282" s="952"/>
      <c r="N282" s="1618"/>
      <c r="P282" s="639"/>
    </row>
    <row r="283" spans="1:16" x14ac:dyDescent="0.2">
      <c r="A283" s="908" t="s">
        <v>596</v>
      </c>
      <c r="B283" s="714" t="s">
        <v>1411</v>
      </c>
      <c r="C283" s="736" t="s">
        <v>1412</v>
      </c>
      <c r="D283" s="958" t="s">
        <v>1862</v>
      </c>
      <c r="E283" s="638">
        <f ca="1">DATEDIF(M283,$K$5,"Y")</f>
        <v>11</v>
      </c>
      <c r="F283" s="638">
        <f ca="1">DATEDIF(M283,$K$5,"YM")</f>
        <v>9</v>
      </c>
      <c r="G283" s="953" t="s">
        <v>1929</v>
      </c>
      <c r="H283" s="711" t="s">
        <v>1926</v>
      </c>
      <c r="I283" s="857" t="s">
        <v>2482</v>
      </c>
      <c r="J283" s="854" t="s">
        <v>88</v>
      </c>
      <c r="K283" s="706" t="s">
        <v>1899</v>
      </c>
      <c r="L283" s="955"/>
      <c r="M283" s="952">
        <v>39849</v>
      </c>
      <c r="N283" s="1625">
        <f ca="1">DATEDIF(J284,$N$4,"Y")</f>
        <v>31</v>
      </c>
      <c r="O283" s="1415"/>
      <c r="P283" s="639"/>
    </row>
    <row r="284" spans="1:16" x14ac:dyDescent="0.2">
      <c r="A284" s="709"/>
      <c r="B284" s="950" t="s">
        <v>2701</v>
      </c>
      <c r="C284" s="703"/>
      <c r="D284" s="431" t="s">
        <v>1927</v>
      </c>
      <c r="E284" s="703"/>
      <c r="F284" s="703"/>
      <c r="G284" s="951" t="s">
        <v>1920</v>
      </c>
      <c r="H284" s="709" t="s">
        <v>1930</v>
      </c>
      <c r="I284" s="703"/>
      <c r="J284" s="727">
        <v>32618</v>
      </c>
      <c r="K284" s="703" t="s">
        <v>1901</v>
      </c>
      <c r="L284" s="956" t="s">
        <v>2494</v>
      </c>
      <c r="M284" s="952"/>
      <c r="N284" s="1618"/>
      <c r="P284" s="639"/>
    </row>
    <row r="285" spans="1:16" x14ac:dyDescent="0.2">
      <c r="A285" s="908" t="s">
        <v>600</v>
      </c>
      <c r="B285" s="729" t="s">
        <v>1411</v>
      </c>
      <c r="C285" s="736" t="s">
        <v>99</v>
      </c>
      <c r="D285" s="958" t="s">
        <v>1862</v>
      </c>
      <c r="E285" s="638">
        <f ca="1">DATEDIF(M285,$K$5,"Y")</f>
        <v>11</v>
      </c>
      <c r="F285" s="638">
        <f ca="1">DATEDIF(M285,$K$5,"YM")</f>
        <v>2</v>
      </c>
      <c r="G285" s="707" t="s">
        <v>2292</v>
      </c>
      <c r="H285" s="1632" t="s">
        <v>1958</v>
      </c>
      <c r="I285" s="857" t="s">
        <v>2483</v>
      </c>
      <c r="J285" s="854" t="s">
        <v>54</v>
      </c>
      <c r="K285" s="706" t="s">
        <v>1899</v>
      </c>
      <c r="L285" s="1632"/>
      <c r="M285" s="952">
        <v>40087</v>
      </c>
      <c r="N285" s="1625">
        <f ca="1">DATEDIF(J286,$N$4,"Y")</f>
        <v>48</v>
      </c>
      <c r="O285" s="1415"/>
      <c r="P285" s="639"/>
    </row>
    <row r="286" spans="1:16" x14ac:dyDescent="0.2">
      <c r="A286" s="709"/>
      <c r="B286" s="950" t="s">
        <v>2702</v>
      </c>
      <c r="C286" s="957"/>
      <c r="D286" s="431" t="s">
        <v>1927</v>
      </c>
      <c r="E286" s="703"/>
      <c r="F286" s="703"/>
      <c r="G286" s="713" t="s">
        <v>2293</v>
      </c>
      <c r="H286" s="1632" t="s">
        <v>1959</v>
      </c>
      <c r="I286" s="703"/>
      <c r="J286" s="1633">
        <v>26610</v>
      </c>
      <c r="K286" s="703" t="s">
        <v>1901</v>
      </c>
      <c r="L286" s="1632" t="s">
        <v>2494</v>
      </c>
      <c r="M286" s="952"/>
      <c r="N286" s="1618"/>
      <c r="P286" s="639"/>
    </row>
    <row r="287" spans="1:16" x14ac:dyDescent="0.2">
      <c r="A287" s="908" t="s">
        <v>604</v>
      </c>
      <c r="B287" s="714" t="s">
        <v>2345</v>
      </c>
      <c r="C287" s="736" t="s">
        <v>99</v>
      </c>
      <c r="D287" s="958" t="s">
        <v>4545</v>
      </c>
      <c r="E287" s="638">
        <f ca="1">DATEDIF(M287,$K$5,"Y")</f>
        <v>11</v>
      </c>
      <c r="F287" s="638">
        <f ca="1">DATEDIF(M287,$K$5,"YM")</f>
        <v>2</v>
      </c>
      <c r="G287" s="953" t="s">
        <v>2303</v>
      </c>
      <c r="H287" s="711" t="s">
        <v>2346</v>
      </c>
      <c r="I287" s="706">
        <v>2012</v>
      </c>
      <c r="J287" s="854" t="s">
        <v>54</v>
      </c>
      <c r="K287" s="706" t="s">
        <v>1899</v>
      </c>
      <c r="L287" s="955"/>
      <c r="M287" s="952">
        <v>40087</v>
      </c>
      <c r="N287" s="1625">
        <f ca="1">DATEDIF(J288,$N$4,"Y")</f>
        <v>34</v>
      </c>
      <c r="O287" s="1415"/>
      <c r="P287" s="639"/>
    </row>
    <row r="288" spans="1:16" x14ac:dyDescent="0.2">
      <c r="A288" s="709"/>
      <c r="B288" s="950" t="s">
        <v>2703</v>
      </c>
      <c r="C288" s="957"/>
      <c r="D288" s="431" t="s">
        <v>1927</v>
      </c>
      <c r="E288" s="703"/>
      <c r="F288" s="703"/>
      <c r="G288" s="951" t="s">
        <v>2304</v>
      </c>
      <c r="H288" s="709" t="s">
        <v>1910</v>
      </c>
      <c r="I288" s="703"/>
      <c r="J288" s="727">
        <v>31736</v>
      </c>
      <c r="K288" s="703" t="s">
        <v>1901</v>
      </c>
      <c r="L288" s="956" t="s">
        <v>2494</v>
      </c>
      <c r="M288" s="952"/>
      <c r="N288" s="1618"/>
      <c r="P288" s="639"/>
    </row>
    <row r="289" spans="1:16" x14ac:dyDescent="0.2">
      <c r="A289" s="908" t="s">
        <v>609</v>
      </c>
      <c r="B289" s="714" t="s">
        <v>1414</v>
      </c>
      <c r="C289" s="736" t="s">
        <v>1350</v>
      </c>
      <c r="D289" s="958" t="s">
        <v>1862</v>
      </c>
      <c r="E289" s="638">
        <f ca="1">DATEDIF(M289,$K$5,"Y")</f>
        <v>9</v>
      </c>
      <c r="F289" s="638">
        <f ca="1">DATEDIF(M289,$K$5,"YM")</f>
        <v>3</v>
      </c>
      <c r="G289" s="953" t="s">
        <v>2009</v>
      </c>
      <c r="H289" s="711" t="s">
        <v>1202</v>
      </c>
      <c r="I289" s="706">
        <v>1994</v>
      </c>
      <c r="J289" s="854" t="s">
        <v>2010</v>
      </c>
      <c r="K289" s="706" t="s">
        <v>1899</v>
      </c>
      <c r="L289" s="955"/>
      <c r="M289" s="952">
        <v>40787</v>
      </c>
      <c r="N289" s="1625">
        <f ca="1">DATEDIF(J290,$N$4,"Y")</f>
        <v>44</v>
      </c>
      <c r="O289" s="1415"/>
      <c r="P289" s="639"/>
    </row>
    <row r="290" spans="1:16" x14ac:dyDescent="0.2">
      <c r="A290" s="709"/>
      <c r="B290" s="950" t="s">
        <v>2704</v>
      </c>
      <c r="C290" s="727"/>
      <c r="D290" s="431" t="s">
        <v>1927</v>
      </c>
      <c r="E290" s="703"/>
      <c r="F290" s="703"/>
      <c r="G290" s="713" t="s">
        <v>2011</v>
      </c>
      <c r="H290" s="709" t="s">
        <v>2498</v>
      </c>
      <c r="I290" s="703"/>
      <c r="J290" s="727">
        <v>27772</v>
      </c>
      <c r="K290" s="703" t="s">
        <v>1901</v>
      </c>
      <c r="L290" s="956" t="s">
        <v>2493</v>
      </c>
      <c r="M290" s="952"/>
      <c r="N290" s="1618"/>
      <c r="P290" s="639"/>
    </row>
    <row r="291" spans="1:16" x14ac:dyDescent="0.2">
      <c r="A291" s="908" t="s">
        <v>611</v>
      </c>
      <c r="B291" s="714" t="s">
        <v>1861</v>
      </c>
      <c r="C291" s="736" t="s">
        <v>1989</v>
      </c>
      <c r="D291" s="958" t="s">
        <v>1862</v>
      </c>
      <c r="E291" s="638">
        <f ca="1">DATEDIF(M291,$K$5,"Y")</f>
        <v>9</v>
      </c>
      <c r="F291" s="638">
        <f ca="1">DATEDIF(M291,$K$5,"YM")</f>
        <v>10</v>
      </c>
      <c r="G291" s="953" t="s">
        <v>1990</v>
      </c>
      <c r="H291" s="711" t="s">
        <v>1979</v>
      </c>
      <c r="I291" s="706">
        <v>2007</v>
      </c>
      <c r="J291" s="854" t="s">
        <v>54</v>
      </c>
      <c r="K291" s="706" t="s">
        <v>1899</v>
      </c>
      <c r="L291" s="955"/>
      <c r="M291" s="952">
        <v>40575</v>
      </c>
      <c r="N291" s="1625">
        <f ca="1">DATEDIF(J292,$N$4,"Y")</f>
        <v>32</v>
      </c>
      <c r="O291" s="1415"/>
      <c r="P291" s="639"/>
    </row>
    <row r="292" spans="1:16" x14ac:dyDescent="0.2">
      <c r="A292" s="709"/>
      <c r="B292" s="950" t="s">
        <v>2705</v>
      </c>
      <c r="C292" s="727"/>
      <c r="D292" s="431" t="s">
        <v>1927</v>
      </c>
      <c r="E292" s="703"/>
      <c r="F292" s="703"/>
      <c r="G292" s="713" t="s">
        <v>1991</v>
      </c>
      <c r="H292" s="709" t="s">
        <v>1246</v>
      </c>
      <c r="I292" s="703"/>
      <c r="J292" s="957">
        <v>32386</v>
      </c>
      <c r="K292" s="703" t="s">
        <v>1901</v>
      </c>
      <c r="L292" s="956" t="s">
        <v>2494</v>
      </c>
      <c r="M292" s="952"/>
      <c r="N292" s="1618"/>
      <c r="P292" s="639"/>
    </row>
    <row r="293" spans="1:16" x14ac:dyDescent="0.2">
      <c r="A293" s="908" t="s">
        <v>618</v>
      </c>
      <c r="B293" s="710" t="s">
        <v>1423</v>
      </c>
      <c r="C293" s="922" t="s">
        <v>1303</v>
      </c>
      <c r="D293" s="958" t="s">
        <v>1862</v>
      </c>
      <c r="E293" s="638">
        <f ca="1">DATEDIF(M293,$K$5,"Y")</f>
        <v>6</v>
      </c>
      <c r="F293" s="638">
        <f ca="1">DATEDIF(M293,$K$5,"YM")</f>
        <v>6</v>
      </c>
      <c r="G293" s="707" t="s">
        <v>2111</v>
      </c>
      <c r="H293" s="711" t="s">
        <v>2112</v>
      </c>
      <c r="I293" s="706">
        <v>1992</v>
      </c>
      <c r="J293" s="854" t="s">
        <v>252</v>
      </c>
      <c r="K293" s="706" t="s">
        <v>1899</v>
      </c>
      <c r="L293" s="955"/>
      <c r="M293" s="851">
        <v>41791</v>
      </c>
      <c r="N293" s="1625">
        <f ca="1">DATEDIF(J294,$N$4,"Y")</f>
        <v>44</v>
      </c>
      <c r="O293" s="1415"/>
      <c r="P293" s="639"/>
    </row>
    <row r="294" spans="1:16" x14ac:dyDescent="0.2">
      <c r="A294" s="709"/>
      <c r="B294" s="950" t="s">
        <v>2706</v>
      </c>
      <c r="C294" s="966"/>
      <c r="D294" s="431" t="s">
        <v>1927</v>
      </c>
      <c r="E294" s="703"/>
      <c r="F294" s="703"/>
      <c r="G294" s="713" t="s">
        <v>252</v>
      </c>
      <c r="H294" s="709" t="s">
        <v>2500</v>
      </c>
      <c r="I294" s="703"/>
      <c r="J294" s="727">
        <v>27824</v>
      </c>
      <c r="K294" s="703" t="s">
        <v>1901</v>
      </c>
      <c r="L294" s="956" t="s">
        <v>2493</v>
      </c>
      <c r="M294" s="851"/>
      <c r="N294" s="1618"/>
      <c r="P294" s="639"/>
    </row>
    <row r="295" spans="1:16" x14ac:dyDescent="0.2">
      <c r="A295" s="908" t="s">
        <v>622</v>
      </c>
      <c r="B295" s="710" t="s">
        <v>1543</v>
      </c>
      <c r="C295" s="736" t="s">
        <v>1425</v>
      </c>
      <c r="D295" s="958" t="s">
        <v>4545</v>
      </c>
      <c r="E295" s="638">
        <f ca="1">DATEDIF(M295,$K$5,"Y")</f>
        <v>5</v>
      </c>
      <c r="F295" s="638">
        <f ca="1">DATEDIF(M295,$K$5,"YM")</f>
        <v>8</v>
      </c>
      <c r="G295" s="707" t="s">
        <v>2120</v>
      </c>
      <c r="H295" s="711" t="s">
        <v>1979</v>
      </c>
      <c r="I295" s="706"/>
      <c r="J295" s="854" t="s">
        <v>54</v>
      </c>
      <c r="K295" s="706" t="s">
        <v>1899</v>
      </c>
      <c r="L295" s="955"/>
      <c r="M295" s="851">
        <v>42095</v>
      </c>
      <c r="N295" s="1625">
        <f ca="1">DATEDIF(J296,$N$4,"Y")</f>
        <v>54</v>
      </c>
      <c r="O295" s="1415"/>
      <c r="P295" s="639"/>
    </row>
    <row r="296" spans="1:16" x14ac:dyDescent="0.2">
      <c r="A296" s="709"/>
      <c r="B296" s="950" t="s">
        <v>2707</v>
      </c>
      <c r="C296" s="720"/>
      <c r="D296" s="431" t="s">
        <v>1927</v>
      </c>
      <c r="E296" s="703"/>
      <c r="F296" s="703"/>
      <c r="G296" s="713" t="s">
        <v>2121</v>
      </c>
      <c r="H296" s="709" t="s">
        <v>2499</v>
      </c>
      <c r="I296" s="703"/>
      <c r="J296" s="727">
        <v>24402</v>
      </c>
      <c r="K296" s="703" t="s">
        <v>1901</v>
      </c>
      <c r="L296" s="956" t="s">
        <v>2493</v>
      </c>
      <c r="M296" s="851"/>
      <c r="N296" s="1618"/>
      <c r="P296" s="639"/>
    </row>
    <row r="297" spans="1:16" x14ac:dyDescent="0.2">
      <c r="A297" s="908" t="s">
        <v>623</v>
      </c>
      <c r="B297" s="710" t="s">
        <v>1424</v>
      </c>
      <c r="C297" s="922" t="s">
        <v>1425</v>
      </c>
      <c r="D297" s="958" t="s">
        <v>1862</v>
      </c>
      <c r="E297" s="638">
        <f ca="1">DATEDIF(M297,$K$5,"Y")</f>
        <v>5</v>
      </c>
      <c r="F297" s="638">
        <f ca="1">DATEDIF(M297,$K$5,"YM")</f>
        <v>8</v>
      </c>
      <c r="G297" s="707" t="s">
        <v>2302</v>
      </c>
      <c r="H297" s="711" t="s">
        <v>1979</v>
      </c>
      <c r="I297" s="706">
        <v>2009</v>
      </c>
      <c r="J297" s="854" t="s">
        <v>278</v>
      </c>
      <c r="K297" s="706" t="s">
        <v>1899</v>
      </c>
      <c r="L297" s="955"/>
      <c r="M297" s="851">
        <v>42095</v>
      </c>
      <c r="N297" s="1625">
        <f ca="1">DATEDIF(J298,$N$4,"Y")</f>
        <v>29</v>
      </c>
      <c r="O297" s="1415"/>
      <c r="P297" s="639"/>
    </row>
    <row r="298" spans="1:16" x14ac:dyDescent="0.2">
      <c r="A298" s="709"/>
      <c r="B298" s="950" t="s">
        <v>2708</v>
      </c>
      <c r="C298" s="966"/>
      <c r="D298" s="431" t="s">
        <v>1927</v>
      </c>
      <c r="E298" s="703"/>
      <c r="F298" s="703"/>
      <c r="G298" s="713" t="s">
        <v>54</v>
      </c>
      <c r="H298" s="709" t="s">
        <v>774</v>
      </c>
      <c r="I298" s="703"/>
      <c r="J298" s="727">
        <v>33482</v>
      </c>
      <c r="K298" s="703" t="s">
        <v>1901</v>
      </c>
      <c r="L298" s="956" t="s">
        <v>2494</v>
      </c>
      <c r="M298" s="851"/>
      <c r="N298" s="1618"/>
      <c r="P298" s="639"/>
    </row>
    <row r="299" spans="1:16" x14ac:dyDescent="0.2">
      <c r="A299" s="908" t="s">
        <v>626</v>
      </c>
      <c r="B299" s="710" t="s">
        <v>1426</v>
      </c>
      <c r="C299" s="922" t="s">
        <v>1427</v>
      </c>
      <c r="D299" s="958" t="s">
        <v>1862</v>
      </c>
      <c r="E299" s="638">
        <f ca="1">DATEDIF(M299,$K$5,"Y")</f>
        <v>5</v>
      </c>
      <c r="F299" s="638">
        <f ca="1">DATEDIF(M299,$K$5,"YM")</f>
        <v>5</v>
      </c>
      <c r="G299" s="707" t="s">
        <v>2796</v>
      </c>
      <c r="H299" s="711" t="s">
        <v>2112</v>
      </c>
      <c r="I299" s="706"/>
      <c r="J299" s="854" t="s">
        <v>54</v>
      </c>
      <c r="K299" s="706" t="s">
        <v>1899</v>
      </c>
      <c r="L299" s="955"/>
      <c r="M299" s="851">
        <v>42186</v>
      </c>
      <c r="N299" s="1625">
        <f ca="1">DATEDIF(J300,$N$4,"Y")</f>
        <v>25</v>
      </c>
      <c r="O299" s="1415"/>
      <c r="P299" s="639"/>
    </row>
    <row r="300" spans="1:16" x14ac:dyDescent="0.2">
      <c r="A300" s="709"/>
      <c r="B300" s="950" t="s">
        <v>2709</v>
      </c>
      <c r="C300" s="966"/>
      <c r="D300" s="431" t="s">
        <v>1927</v>
      </c>
      <c r="E300" s="703"/>
      <c r="F300" s="703"/>
      <c r="G300" s="713" t="s">
        <v>1943</v>
      </c>
      <c r="H300" s="709" t="s">
        <v>1343</v>
      </c>
      <c r="I300" s="703"/>
      <c r="J300" s="727">
        <v>34980</v>
      </c>
      <c r="K300" s="703" t="s">
        <v>1901</v>
      </c>
      <c r="L300" s="956" t="s">
        <v>2494</v>
      </c>
      <c r="M300" s="851"/>
      <c r="N300" s="1618"/>
      <c r="P300" s="639"/>
    </row>
    <row r="301" spans="1:16" s="84" customFormat="1" x14ac:dyDescent="0.2">
      <c r="A301" s="908" t="s">
        <v>631</v>
      </c>
      <c r="B301" s="707" t="s">
        <v>2714</v>
      </c>
      <c r="C301" s="922" t="s">
        <v>2718</v>
      </c>
      <c r="D301" s="958" t="s">
        <v>1862</v>
      </c>
      <c r="E301" s="638">
        <f ca="1">DATEDIF(M301,$K$5,"Y")</f>
        <v>3</v>
      </c>
      <c r="F301" s="638">
        <f ca="1">DATEDIF(M301,$K$5,"YM")</f>
        <v>1</v>
      </c>
      <c r="G301" s="918" t="s">
        <v>2732</v>
      </c>
      <c r="H301" s="845" t="s">
        <v>2738</v>
      </c>
      <c r="I301" s="637">
        <v>2015</v>
      </c>
      <c r="J301" s="854" t="s">
        <v>88</v>
      </c>
      <c r="K301" s="706" t="s">
        <v>1899</v>
      </c>
      <c r="L301" s="849"/>
      <c r="M301" s="1634">
        <v>43040</v>
      </c>
      <c r="N301" s="1625">
        <f ca="1">DATEDIF(J302,$N$4,"Y")</f>
        <v>29</v>
      </c>
      <c r="O301" s="1415"/>
      <c r="P301" s="697"/>
    </row>
    <row r="302" spans="1:16" s="84" customFormat="1" x14ac:dyDescent="0.2">
      <c r="A302" s="709"/>
      <c r="B302" s="950" t="s">
        <v>2721</v>
      </c>
      <c r="C302" s="703"/>
      <c r="D302" s="431" t="s">
        <v>1927</v>
      </c>
      <c r="E302" s="703"/>
      <c r="F302" s="703"/>
      <c r="G302" s="951" t="s">
        <v>88</v>
      </c>
      <c r="H302" s="703" t="s">
        <v>1922</v>
      </c>
      <c r="I302" s="703"/>
      <c r="J302" s="727">
        <v>33501</v>
      </c>
      <c r="K302" s="703" t="s">
        <v>1901</v>
      </c>
      <c r="L302" s="850" t="s">
        <v>2494</v>
      </c>
      <c r="M302" s="851"/>
      <c r="N302" s="1618"/>
      <c r="O302" s="848"/>
      <c r="P302" s="697"/>
    </row>
    <row r="303" spans="1:16" s="84" customFormat="1" x14ac:dyDescent="0.2">
      <c r="A303" s="908" t="s">
        <v>634</v>
      </c>
      <c r="B303" s="699" t="s">
        <v>2713</v>
      </c>
      <c r="C303" s="922" t="s">
        <v>2718</v>
      </c>
      <c r="D303" s="958" t="s">
        <v>1862</v>
      </c>
      <c r="E303" s="638">
        <f ca="1">DATEDIF(M303,$K$5,"Y")</f>
        <v>3</v>
      </c>
      <c r="F303" s="638">
        <f ca="1">DATEDIF(M303,$K$5,"YM")</f>
        <v>1</v>
      </c>
      <c r="G303" s="918" t="s">
        <v>2735</v>
      </c>
      <c r="H303" s="706" t="s">
        <v>2737</v>
      </c>
      <c r="I303" s="637">
        <v>2011</v>
      </c>
      <c r="J303" s="854" t="s">
        <v>88</v>
      </c>
      <c r="K303" s="706" t="s">
        <v>1899</v>
      </c>
      <c r="L303" s="849"/>
      <c r="M303" s="851">
        <v>43040</v>
      </c>
      <c r="N303" s="1625">
        <f ca="1">DATEDIF(J304,$N$4,"Y")</f>
        <v>28</v>
      </c>
      <c r="O303" s="1415"/>
      <c r="P303" s="697"/>
    </row>
    <row r="304" spans="1:16" s="84" customFormat="1" x14ac:dyDescent="0.2">
      <c r="A304" s="709"/>
      <c r="B304" s="950" t="s">
        <v>2722</v>
      </c>
      <c r="C304" s="703"/>
      <c r="D304" s="431" t="s">
        <v>1927</v>
      </c>
      <c r="E304" s="703"/>
      <c r="F304" s="703"/>
      <c r="G304" s="951" t="s">
        <v>403</v>
      </c>
      <c r="H304" s="703" t="s">
        <v>1922</v>
      </c>
      <c r="I304" s="703"/>
      <c r="J304" s="727">
        <v>33938</v>
      </c>
      <c r="K304" s="703" t="s">
        <v>1901</v>
      </c>
      <c r="L304" s="850" t="s">
        <v>2494</v>
      </c>
      <c r="M304" s="851"/>
      <c r="N304" s="1618"/>
      <c r="O304" s="848"/>
      <c r="P304" s="697"/>
    </row>
    <row r="305" spans="1:16" s="84" customFormat="1" x14ac:dyDescent="0.2">
      <c r="A305" s="908" t="s">
        <v>638</v>
      </c>
      <c r="B305" s="699" t="s">
        <v>2715</v>
      </c>
      <c r="C305" s="922" t="s">
        <v>2718</v>
      </c>
      <c r="D305" s="958" t="s">
        <v>1862</v>
      </c>
      <c r="E305" s="638">
        <f ca="1">DATEDIF(M305,$K$5,"Y")</f>
        <v>3</v>
      </c>
      <c r="F305" s="638">
        <f ca="1">DATEDIF(M305,$K$5,"YM")</f>
        <v>0</v>
      </c>
      <c r="G305" s="918" t="s">
        <v>2729</v>
      </c>
      <c r="H305" s="706" t="s">
        <v>2728</v>
      </c>
      <c r="I305" s="637">
        <v>2014</v>
      </c>
      <c r="J305" s="854" t="s">
        <v>88</v>
      </c>
      <c r="K305" s="706" t="s">
        <v>1899</v>
      </c>
      <c r="L305" s="849"/>
      <c r="M305" s="851">
        <v>43041</v>
      </c>
      <c r="N305" s="1625">
        <f ca="1">DATEDIF(J306,$N$4,"Y")</f>
        <v>27</v>
      </c>
      <c r="O305" s="1415"/>
      <c r="P305" s="697"/>
    </row>
    <row r="306" spans="1:16" s="84" customFormat="1" x14ac:dyDescent="0.2">
      <c r="A306" s="709"/>
      <c r="B306" s="950" t="s">
        <v>2723</v>
      </c>
      <c r="C306" s="703"/>
      <c r="D306" s="431" t="s">
        <v>1927</v>
      </c>
      <c r="E306" s="703"/>
      <c r="F306" s="703"/>
      <c r="G306" s="951" t="s">
        <v>88</v>
      </c>
      <c r="H306" s="703" t="s">
        <v>1922</v>
      </c>
      <c r="I306" s="703"/>
      <c r="J306" s="727">
        <v>34135</v>
      </c>
      <c r="K306" s="703" t="s">
        <v>1901</v>
      </c>
      <c r="L306" s="850" t="s">
        <v>2494</v>
      </c>
      <c r="M306" s="851"/>
      <c r="N306" s="1618"/>
      <c r="O306" s="848"/>
      <c r="P306" s="697"/>
    </row>
    <row r="307" spans="1:16" s="84" customFormat="1" x14ac:dyDescent="0.2">
      <c r="A307" s="908" t="s">
        <v>642</v>
      </c>
      <c r="B307" s="699" t="s">
        <v>2716</v>
      </c>
      <c r="C307" s="922" t="s">
        <v>2718</v>
      </c>
      <c r="D307" s="958" t="s">
        <v>1862</v>
      </c>
      <c r="E307" s="638">
        <f ca="1">DATEDIF(M307,$K$5,"Y")</f>
        <v>3</v>
      </c>
      <c r="F307" s="638">
        <f ca="1">DATEDIF(M307,$K$5,"YM")</f>
        <v>0</v>
      </c>
      <c r="G307" s="918" t="s">
        <v>2740</v>
      </c>
      <c r="H307" s="706" t="s">
        <v>2741</v>
      </c>
      <c r="I307" s="637">
        <v>2012</v>
      </c>
      <c r="J307" s="854" t="s">
        <v>88</v>
      </c>
      <c r="K307" s="706" t="s">
        <v>1899</v>
      </c>
      <c r="L307" s="849"/>
      <c r="M307" s="851">
        <v>43042</v>
      </c>
      <c r="N307" s="1625">
        <f ca="1">DATEDIF(J308,$N$4,"Y")</f>
        <v>26</v>
      </c>
      <c r="O307" s="1415"/>
      <c r="P307" s="697"/>
    </row>
    <row r="308" spans="1:16" s="84" customFormat="1" x14ac:dyDescent="0.2">
      <c r="A308" s="709"/>
      <c r="B308" s="950" t="s">
        <v>2788</v>
      </c>
      <c r="C308" s="703"/>
      <c r="D308" s="431" t="s">
        <v>1927</v>
      </c>
      <c r="E308" s="703"/>
      <c r="F308" s="703"/>
      <c r="G308" s="951" t="s">
        <v>2739</v>
      </c>
      <c r="H308" s="703" t="s">
        <v>1922</v>
      </c>
      <c r="I308" s="703"/>
      <c r="J308" s="727">
        <v>34518</v>
      </c>
      <c r="K308" s="703" t="s">
        <v>1901</v>
      </c>
      <c r="L308" s="850" t="s">
        <v>2494</v>
      </c>
      <c r="M308" s="851"/>
      <c r="N308" s="1618"/>
      <c r="O308" s="848"/>
      <c r="P308" s="697"/>
    </row>
    <row r="309" spans="1:16" s="33" customFormat="1" x14ac:dyDescent="0.2">
      <c r="A309" s="908" t="s">
        <v>646</v>
      </c>
      <c r="B309" s="1635" t="s">
        <v>2717</v>
      </c>
      <c r="C309" s="922" t="s">
        <v>2718</v>
      </c>
      <c r="D309" s="958" t="s">
        <v>1862</v>
      </c>
      <c r="E309" s="638">
        <f ca="1">DATEDIF(M309,$K$5,"Y")</f>
        <v>3</v>
      </c>
      <c r="F309" s="638">
        <f ca="1">DATEDIF(M309,$K$5,"YM")</f>
        <v>0</v>
      </c>
      <c r="G309" s="1636" t="s">
        <v>2731</v>
      </c>
      <c r="H309" s="845" t="s">
        <v>2738</v>
      </c>
      <c r="I309" s="902">
        <v>2012</v>
      </c>
      <c r="J309" s="1637" t="s">
        <v>54</v>
      </c>
      <c r="K309" s="845" t="s">
        <v>1899</v>
      </c>
      <c r="L309" s="1631"/>
      <c r="M309" s="851">
        <v>43043</v>
      </c>
      <c r="N309" s="1625">
        <f ca="1">DATEDIF(J310,$N$4,"Y")</f>
        <v>26</v>
      </c>
      <c r="O309" s="1415"/>
      <c r="P309" s="583"/>
    </row>
    <row r="310" spans="1:16" s="84" customFormat="1" x14ac:dyDescent="0.2">
      <c r="A310" s="709"/>
      <c r="B310" s="950" t="s">
        <v>2724</v>
      </c>
      <c r="C310" s="703"/>
      <c r="D310" s="431" t="s">
        <v>1927</v>
      </c>
      <c r="E310" s="703"/>
      <c r="F310" s="703"/>
      <c r="G310" s="951" t="s">
        <v>2730</v>
      </c>
      <c r="H310" s="703" t="s">
        <v>1922</v>
      </c>
      <c r="I310" s="703"/>
      <c r="J310" s="727">
        <v>34547</v>
      </c>
      <c r="K310" s="703" t="s">
        <v>1901</v>
      </c>
      <c r="L310" s="850" t="s">
        <v>2494</v>
      </c>
      <c r="M310" s="851"/>
      <c r="N310" s="1618"/>
      <c r="O310" s="848"/>
      <c r="P310" s="697"/>
    </row>
    <row r="311" spans="1:16" s="84" customFormat="1" x14ac:dyDescent="0.2">
      <c r="A311" s="908" t="s">
        <v>649</v>
      </c>
      <c r="B311" s="699" t="s">
        <v>2712</v>
      </c>
      <c r="C311" s="922" t="s">
        <v>2718</v>
      </c>
      <c r="D311" s="958" t="s">
        <v>1862</v>
      </c>
      <c r="E311" s="638">
        <f ca="1">DATEDIF(M311,$K$5,"Y")</f>
        <v>3</v>
      </c>
      <c r="F311" s="638">
        <f ca="1">DATEDIF(M311,$K$5,"YM")</f>
        <v>0</v>
      </c>
      <c r="G311" s="918" t="s">
        <v>2736</v>
      </c>
      <c r="H311" s="706" t="s">
        <v>2737</v>
      </c>
      <c r="I311" s="637">
        <v>2013</v>
      </c>
      <c r="J311" s="854" t="s">
        <v>196</v>
      </c>
      <c r="K311" s="706" t="s">
        <v>1899</v>
      </c>
      <c r="L311" s="849"/>
      <c r="M311" s="851">
        <v>43044</v>
      </c>
      <c r="N311" s="1625">
        <f ca="1">DATEDIF(J312,$N$4,"Y")</f>
        <v>25</v>
      </c>
      <c r="O311" s="1415"/>
      <c r="P311" s="697"/>
    </row>
    <row r="312" spans="1:16" s="84" customFormat="1" x14ac:dyDescent="0.2">
      <c r="A312" s="709"/>
      <c r="B312" s="950" t="s">
        <v>2725</v>
      </c>
      <c r="C312" s="703"/>
      <c r="D312" s="431" t="s">
        <v>1927</v>
      </c>
      <c r="E312" s="703"/>
      <c r="F312" s="703"/>
      <c r="G312" s="951" t="s">
        <v>196</v>
      </c>
      <c r="H312" s="703" t="s">
        <v>1922</v>
      </c>
      <c r="I312" s="703"/>
      <c r="J312" s="727">
        <v>34817</v>
      </c>
      <c r="K312" s="703" t="s">
        <v>1901</v>
      </c>
      <c r="L312" s="850" t="s">
        <v>2494</v>
      </c>
      <c r="M312" s="851"/>
      <c r="N312" s="1618"/>
      <c r="O312" s="848"/>
      <c r="P312" s="697"/>
    </row>
    <row r="313" spans="1:16" s="84" customFormat="1" x14ac:dyDescent="0.2">
      <c r="A313" s="908" t="s">
        <v>652</v>
      </c>
      <c r="B313" s="707" t="s">
        <v>2711</v>
      </c>
      <c r="C313" s="705" t="s">
        <v>2718</v>
      </c>
      <c r="D313" s="958" t="s">
        <v>1862</v>
      </c>
      <c r="E313" s="638">
        <f ca="1">DATEDIF(M313,$K$5,"Y")</f>
        <v>3</v>
      </c>
      <c r="F313" s="638">
        <f ca="1">DATEDIF(M313,$K$5,"YM")</f>
        <v>0</v>
      </c>
      <c r="G313" s="953" t="s">
        <v>2733</v>
      </c>
      <c r="H313" s="706" t="s">
        <v>2734</v>
      </c>
      <c r="I313" s="706">
        <v>2014</v>
      </c>
      <c r="J313" s="854" t="s">
        <v>88</v>
      </c>
      <c r="K313" s="706" t="s">
        <v>1899</v>
      </c>
      <c r="L313" s="849"/>
      <c r="M313" s="851">
        <v>43045</v>
      </c>
      <c r="N313" s="1625">
        <f ca="1">DATEDIF(J314,$N$4,"Y")</f>
        <v>24</v>
      </c>
      <c r="O313" s="1415"/>
      <c r="P313" s="697"/>
    </row>
    <row r="314" spans="1:16" s="84" customFormat="1" x14ac:dyDescent="0.2">
      <c r="A314" s="709"/>
      <c r="B314" s="950" t="s">
        <v>2726</v>
      </c>
      <c r="C314" s="703"/>
      <c r="D314" s="431" t="s">
        <v>1927</v>
      </c>
      <c r="E314" s="703"/>
      <c r="F314" s="703"/>
      <c r="G314" s="951" t="s">
        <v>88</v>
      </c>
      <c r="H314" s="703" t="s">
        <v>1922</v>
      </c>
      <c r="I314" s="703"/>
      <c r="J314" s="727">
        <v>35394</v>
      </c>
      <c r="K314" s="703" t="s">
        <v>1901</v>
      </c>
      <c r="L314" s="850" t="s">
        <v>2494</v>
      </c>
      <c r="M314" s="851"/>
      <c r="N314" s="1618"/>
      <c r="O314" s="848"/>
      <c r="P314" s="697"/>
    </row>
    <row r="315" spans="1:16" s="84" customFormat="1" x14ac:dyDescent="0.2">
      <c r="A315" s="908" t="s">
        <v>656</v>
      </c>
      <c r="B315" s="710" t="s">
        <v>4580</v>
      </c>
      <c r="C315" s="705" t="s">
        <v>4571</v>
      </c>
      <c r="D315" s="706" t="s">
        <v>4547</v>
      </c>
      <c r="E315" s="638">
        <f ca="1">DATEDIF(M315,$K$5,"Y")</f>
        <v>2</v>
      </c>
      <c r="F315" s="638">
        <f ca="1">DATEDIF(M315,$K$5,"YM")</f>
        <v>6</v>
      </c>
      <c r="G315" s="707" t="s">
        <v>4582</v>
      </c>
      <c r="H315" s="711" t="s">
        <v>461</v>
      </c>
      <c r="I315" s="706">
        <v>2017</v>
      </c>
      <c r="J315" s="854" t="s">
        <v>152</v>
      </c>
      <c r="K315" s="706" t="s">
        <v>1899</v>
      </c>
      <c r="L315" s="849"/>
      <c r="M315" s="851">
        <v>43227</v>
      </c>
      <c r="N315" s="1625">
        <f ca="1">DATEDIF(J316,$N$4,"Y")</f>
        <v>29</v>
      </c>
      <c r="O315" s="1415"/>
      <c r="P315" s="697"/>
    </row>
    <row r="316" spans="1:16" s="84" customFormat="1" x14ac:dyDescent="0.2">
      <c r="A316" s="709"/>
      <c r="B316" s="712" t="s">
        <v>4581</v>
      </c>
      <c r="C316" s="966"/>
      <c r="D316" s="431" t="s">
        <v>1927</v>
      </c>
      <c r="E316" s="703"/>
      <c r="F316" s="703"/>
      <c r="G316" s="713" t="s">
        <v>152</v>
      </c>
      <c r="H316" s="709" t="s">
        <v>4583</v>
      </c>
      <c r="I316" s="703"/>
      <c r="J316" s="727">
        <v>33344</v>
      </c>
      <c r="K316" s="703" t="s">
        <v>1901</v>
      </c>
      <c r="L316" s="850" t="s">
        <v>2494</v>
      </c>
      <c r="M316" s="851"/>
      <c r="N316" s="1618"/>
      <c r="O316" s="848"/>
      <c r="P316" s="697"/>
    </row>
    <row r="317" spans="1:16" s="84" customFormat="1" x14ac:dyDescent="0.2">
      <c r="A317" s="908" t="s">
        <v>658</v>
      </c>
      <c r="B317" s="710" t="s">
        <v>4588</v>
      </c>
      <c r="C317" s="705" t="s">
        <v>4571</v>
      </c>
      <c r="D317" s="706" t="s">
        <v>4547</v>
      </c>
      <c r="E317" s="638">
        <f ca="1">DATEDIF(M317,$K$5,"Y")</f>
        <v>2</v>
      </c>
      <c r="F317" s="638">
        <f ca="1">DATEDIF(M317,$K$5,"YM")</f>
        <v>6</v>
      </c>
      <c r="G317" s="707" t="s">
        <v>4585</v>
      </c>
      <c r="H317" s="711" t="s">
        <v>461</v>
      </c>
      <c r="I317" s="706">
        <v>2017</v>
      </c>
      <c r="J317" s="854" t="s">
        <v>2122</v>
      </c>
      <c r="K317" s="706" t="s">
        <v>1899</v>
      </c>
      <c r="L317" s="849"/>
      <c r="M317" s="851">
        <v>43228</v>
      </c>
      <c r="N317" s="1625">
        <f ca="1">DATEDIF(J318,$N$4,"Y")</f>
        <v>24</v>
      </c>
      <c r="O317" s="1415"/>
      <c r="P317" s="697"/>
    </row>
    <row r="318" spans="1:16" s="84" customFormat="1" x14ac:dyDescent="0.2">
      <c r="A318" s="709"/>
      <c r="B318" s="712" t="s">
        <v>4584</v>
      </c>
      <c r="C318" s="966"/>
      <c r="D318" s="431" t="s">
        <v>1927</v>
      </c>
      <c r="E318" s="703"/>
      <c r="F318" s="703"/>
      <c r="G318" s="713" t="s">
        <v>4586</v>
      </c>
      <c r="H318" s="709" t="s">
        <v>2177</v>
      </c>
      <c r="I318" s="703"/>
      <c r="J318" s="727">
        <v>35291</v>
      </c>
      <c r="K318" s="703" t="s">
        <v>1901</v>
      </c>
      <c r="L318" s="850" t="s">
        <v>2493</v>
      </c>
      <c r="M318" s="851"/>
      <c r="N318" s="1618"/>
      <c r="O318" s="848"/>
      <c r="P318" s="697"/>
    </row>
    <row r="319" spans="1:16" s="84" customFormat="1" x14ac:dyDescent="0.2">
      <c r="A319" s="908" t="s">
        <v>661</v>
      </c>
      <c r="B319" s="710" t="s">
        <v>4604</v>
      </c>
      <c r="C319" s="705" t="s">
        <v>4603</v>
      </c>
      <c r="D319" s="958" t="s">
        <v>4606</v>
      </c>
      <c r="E319" s="638">
        <f ca="1">DATEDIF(M319,$K$5,"Y")</f>
        <v>2</v>
      </c>
      <c r="F319" s="638">
        <f ca="1">DATEDIF(M319,$K$5,"YM")</f>
        <v>6</v>
      </c>
      <c r="G319" s="707" t="s">
        <v>4607</v>
      </c>
      <c r="H319" s="845" t="s">
        <v>4609</v>
      </c>
      <c r="I319" s="706">
        <v>2005</v>
      </c>
      <c r="J319" s="854" t="s">
        <v>88</v>
      </c>
      <c r="K319" s="706" t="s">
        <v>1899</v>
      </c>
      <c r="L319" s="849"/>
      <c r="M319" s="851">
        <v>43252</v>
      </c>
      <c r="N319" s="1625">
        <f ca="1">DATEDIF(J320,$N$4,"Y")</f>
        <v>36</v>
      </c>
      <c r="O319" s="1415"/>
      <c r="P319" s="697" t="s">
        <v>4610</v>
      </c>
    </row>
    <row r="320" spans="1:16" s="84" customFormat="1" x14ac:dyDescent="0.2">
      <c r="A320" s="709"/>
      <c r="B320" s="712" t="s">
        <v>4605</v>
      </c>
      <c r="C320" s="966"/>
      <c r="D320" s="431" t="s">
        <v>1927</v>
      </c>
      <c r="E320" s="703"/>
      <c r="F320" s="703"/>
      <c r="G320" s="713" t="s">
        <v>4608</v>
      </c>
      <c r="H320" s="703" t="s">
        <v>1922</v>
      </c>
      <c r="I320" s="703"/>
      <c r="J320" s="727">
        <v>30848</v>
      </c>
      <c r="K320" s="703" t="s">
        <v>1901</v>
      </c>
      <c r="L320" s="850" t="s">
        <v>2494</v>
      </c>
      <c r="M320" s="851"/>
      <c r="N320" s="1618"/>
      <c r="O320" s="848"/>
      <c r="P320" s="697"/>
    </row>
    <row r="321" spans="1:16" s="84" customFormat="1" x14ac:dyDescent="0.2">
      <c r="A321" s="908" t="s">
        <v>665</v>
      </c>
      <c r="B321" s="710" t="s">
        <v>4611</v>
      </c>
      <c r="C321" s="705" t="s">
        <v>4603</v>
      </c>
      <c r="D321" s="958" t="s">
        <v>4613</v>
      </c>
      <c r="E321" s="638">
        <f ca="1">DATEDIF(M321,$K$5,"Y")</f>
        <v>2</v>
      </c>
      <c r="F321" s="638">
        <f ca="1">DATEDIF(M321,$K$5,"YM")</f>
        <v>5</v>
      </c>
      <c r="G321" s="707" t="s">
        <v>4615</v>
      </c>
      <c r="H321" s="706" t="s">
        <v>4614</v>
      </c>
      <c r="I321" s="706">
        <v>2014</v>
      </c>
      <c r="J321" s="854" t="s">
        <v>4617</v>
      </c>
      <c r="K321" s="706" t="s">
        <v>1899</v>
      </c>
      <c r="L321" s="849"/>
      <c r="M321" s="851">
        <v>43253</v>
      </c>
      <c r="N321" s="1625">
        <f ca="1">DATEDIF(J322,$N$4,"Y")</f>
        <v>21</v>
      </c>
      <c r="O321" s="1415"/>
      <c r="P321" s="697" t="s">
        <v>4618</v>
      </c>
    </row>
    <row r="322" spans="1:16" s="84" customFormat="1" x14ac:dyDescent="0.2">
      <c r="A322" s="709"/>
      <c r="B322" s="712" t="s">
        <v>4612</v>
      </c>
      <c r="C322" s="966"/>
      <c r="D322" s="431" t="s">
        <v>1927</v>
      </c>
      <c r="E322" s="703"/>
      <c r="F322" s="703"/>
      <c r="G322" s="713" t="s">
        <v>4616</v>
      </c>
      <c r="H322" s="703" t="s">
        <v>1922</v>
      </c>
      <c r="I322" s="703"/>
      <c r="J322" s="727">
        <v>36237</v>
      </c>
      <c r="K322" s="703" t="s">
        <v>1901</v>
      </c>
      <c r="L322" s="850" t="s">
        <v>2494</v>
      </c>
      <c r="M322" s="851"/>
      <c r="N322" s="1618"/>
      <c r="O322" s="848"/>
      <c r="P322" s="697"/>
    </row>
    <row r="323" spans="1:16" s="84" customFormat="1" x14ac:dyDescent="0.2">
      <c r="A323" s="908" t="s">
        <v>668</v>
      </c>
      <c r="B323" s="710" t="s">
        <v>4601</v>
      </c>
      <c r="C323" s="705" t="s">
        <v>4603</v>
      </c>
      <c r="D323" s="706" t="s">
        <v>1161</v>
      </c>
      <c r="E323" s="638">
        <f ca="1">DATEDIF(M323,$K$5,"Y")</f>
        <v>2</v>
      </c>
      <c r="F323" s="638">
        <f ca="1">DATEDIF(M323,$K$5,"YM")</f>
        <v>5</v>
      </c>
      <c r="G323" s="707" t="s">
        <v>4620</v>
      </c>
      <c r="H323" s="711" t="s">
        <v>4628</v>
      </c>
      <c r="I323" s="706">
        <v>2009</v>
      </c>
      <c r="J323" s="854" t="s">
        <v>54</v>
      </c>
      <c r="K323" s="706" t="s">
        <v>1899</v>
      </c>
      <c r="L323" s="849"/>
      <c r="M323" s="851">
        <v>43254</v>
      </c>
      <c r="N323" s="1625">
        <f ca="1">DATEDIF(J324,$N$4,"Y")</f>
        <v>32</v>
      </c>
      <c r="O323" s="1415"/>
      <c r="P323" s="697" t="s">
        <v>4622</v>
      </c>
    </row>
    <row r="324" spans="1:16" s="84" customFormat="1" x14ac:dyDescent="0.2">
      <c r="A324" s="709"/>
      <c r="B324" s="712" t="s">
        <v>4619</v>
      </c>
      <c r="C324" s="966"/>
      <c r="D324" s="431" t="s">
        <v>1927</v>
      </c>
      <c r="E324" s="703"/>
      <c r="F324" s="703"/>
      <c r="G324" s="713" t="s">
        <v>4621</v>
      </c>
      <c r="H324" s="703" t="s">
        <v>1922</v>
      </c>
      <c r="I324" s="703"/>
      <c r="J324" s="727">
        <v>32469</v>
      </c>
      <c r="K324" s="703" t="s">
        <v>1901</v>
      </c>
      <c r="L324" s="850" t="s">
        <v>2494</v>
      </c>
      <c r="M324" s="851"/>
      <c r="N324" s="1618"/>
      <c r="O324" s="848"/>
      <c r="P324" s="697"/>
    </row>
    <row r="325" spans="1:16" s="84" customFormat="1" x14ac:dyDescent="0.2">
      <c r="A325" s="908" t="s">
        <v>671</v>
      </c>
      <c r="B325" s="710" t="s">
        <v>4623</v>
      </c>
      <c r="C325" s="705" t="s">
        <v>4603</v>
      </c>
      <c r="D325" s="706" t="s">
        <v>1161</v>
      </c>
      <c r="E325" s="638">
        <f ca="1">DATEDIF(M325,$K$5,"Y")</f>
        <v>2</v>
      </c>
      <c r="F325" s="638">
        <f ca="1">DATEDIF(M325,$K$5,"YM")</f>
        <v>5</v>
      </c>
      <c r="G325" s="707" t="s">
        <v>4625</v>
      </c>
      <c r="H325" s="706" t="s">
        <v>4627</v>
      </c>
      <c r="I325" s="706">
        <v>2012</v>
      </c>
      <c r="J325" s="854" t="s">
        <v>54</v>
      </c>
      <c r="K325" s="706" t="s">
        <v>1899</v>
      </c>
      <c r="L325" s="849"/>
      <c r="M325" s="851">
        <v>43255</v>
      </c>
      <c r="N325" s="1625">
        <f ca="1">DATEDIF(J326,$N$4,"Y")</f>
        <v>26</v>
      </c>
      <c r="O325" s="1415"/>
      <c r="P325" s="697" t="s">
        <v>4629</v>
      </c>
    </row>
    <row r="326" spans="1:16" s="84" customFormat="1" ht="13.5" customHeight="1" x14ac:dyDescent="0.2">
      <c r="A326" s="709"/>
      <c r="B326" s="712" t="s">
        <v>4624</v>
      </c>
      <c r="C326" s="966"/>
      <c r="D326" s="431" t="s">
        <v>1927</v>
      </c>
      <c r="E326" s="703"/>
      <c r="F326" s="703"/>
      <c r="G326" s="713" t="s">
        <v>4626</v>
      </c>
      <c r="H326" s="703" t="s">
        <v>1922</v>
      </c>
      <c r="I326" s="703"/>
      <c r="J326" s="727">
        <v>34593</v>
      </c>
      <c r="K326" s="703" t="s">
        <v>1901</v>
      </c>
      <c r="L326" s="850" t="s">
        <v>2494</v>
      </c>
      <c r="M326" s="851"/>
      <c r="N326" s="1618"/>
      <c r="O326" s="848"/>
      <c r="P326" s="697"/>
    </row>
    <row r="327" spans="1:16" s="697" customFormat="1" ht="13.5" customHeight="1" x14ac:dyDescent="0.2">
      <c r="A327" s="908" t="s">
        <v>674</v>
      </c>
      <c r="B327" s="704" t="s">
        <v>1125</v>
      </c>
      <c r="C327" s="705" t="s">
        <v>2720</v>
      </c>
      <c r="D327" s="706" t="s">
        <v>4422</v>
      </c>
      <c r="E327" s="638">
        <f ca="1">DATEDIF(M327,$K$5,"Y")</f>
        <v>2</v>
      </c>
      <c r="F327" s="638">
        <f ca="1">DATEDIF(M327,$K$5,"YM")</f>
        <v>2</v>
      </c>
      <c r="G327" s="707" t="s">
        <v>4965</v>
      </c>
      <c r="H327" s="708" t="s">
        <v>706</v>
      </c>
      <c r="I327" s="706">
        <v>1982</v>
      </c>
      <c r="J327" s="855" t="s">
        <v>54</v>
      </c>
      <c r="K327" s="706" t="s">
        <v>1899</v>
      </c>
      <c r="L327" s="849"/>
      <c r="M327" s="851">
        <v>43374</v>
      </c>
      <c r="N327" s="1625">
        <f ca="1">DATEDIF(J328,$N$4,"Y")</f>
        <v>60</v>
      </c>
      <c r="O327" s="1415"/>
    </row>
    <row r="328" spans="1:16" s="697" customFormat="1" ht="13.5" customHeight="1" x14ac:dyDescent="0.2">
      <c r="A328" s="709"/>
      <c r="B328" s="698" t="s">
        <v>4954</v>
      </c>
      <c r="C328" s="599"/>
      <c r="D328" s="431" t="s">
        <v>1927</v>
      </c>
      <c r="E328" s="703"/>
      <c r="F328" s="703"/>
      <c r="G328" s="699" t="s">
        <v>4966</v>
      </c>
      <c r="H328" s="410" t="s">
        <v>617</v>
      </c>
      <c r="I328" s="637"/>
      <c r="J328" s="468">
        <v>22170</v>
      </c>
      <c r="K328" s="703" t="s">
        <v>1901</v>
      </c>
      <c r="L328" s="850" t="s">
        <v>2494</v>
      </c>
      <c r="M328" s="952"/>
      <c r="N328" s="1618"/>
      <c r="O328" s="848"/>
    </row>
    <row r="329" spans="1:16" s="639" customFormat="1" x14ac:dyDescent="0.2">
      <c r="A329" s="908" t="s">
        <v>677</v>
      </c>
      <c r="B329" s="875" t="s">
        <v>5146</v>
      </c>
      <c r="C329" s="736" t="s">
        <v>5071</v>
      </c>
      <c r="D329" s="418" t="s">
        <v>1862</v>
      </c>
      <c r="E329" s="638">
        <f ca="1">DATEDIF(M329,$K$5,"Y")</f>
        <v>1</v>
      </c>
      <c r="F329" s="638">
        <f ca="1">DATEDIF(M329,$K$5,"YM")</f>
        <v>8</v>
      </c>
      <c r="G329" s="710" t="s">
        <v>5149</v>
      </c>
      <c r="H329" s="1638" t="s">
        <v>719</v>
      </c>
      <c r="I329" s="965">
        <v>2018</v>
      </c>
      <c r="J329" s="1627" t="s">
        <v>88</v>
      </c>
      <c r="K329" s="706" t="s">
        <v>1899</v>
      </c>
      <c r="L329" s="711"/>
      <c r="M329" s="952">
        <v>43556</v>
      </c>
      <c r="N329" s="1625">
        <f ca="1">DATEDIF(J330,$N$4,"Y")</f>
        <v>36</v>
      </c>
      <c r="O329" s="1415"/>
      <c r="P329" s="874" t="s">
        <v>5148</v>
      </c>
    </row>
    <row r="330" spans="1:16" s="639" customFormat="1" x14ac:dyDescent="0.2">
      <c r="A330" s="709"/>
      <c r="B330" s="716" t="s">
        <v>5147</v>
      </c>
      <c r="C330" s="720"/>
      <c r="D330" s="703" t="s">
        <v>4963</v>
      </c>
      <c r="E330" s="703"/>
      <c r="F330" s="703"/>
      <c r="G330" s="725" t="s">
        <v>4608</v>
      </c>
      <c r="H330" s="1639" t="s">
        <v>1933</v>
      </c>
      <c r="I330" s="586"/>
      <c r="J330" s="1628">
        <v>30848</v>
      </c>
      <c r="K330" s="703" t="s">
        <v>1901</v>
      </c>
      <c r="L330" s="947" t="s">
        <v>2494</v>
      </c>
      <c r="M330" s="952"/>
      <c r="N330" s="1618"/>
      <c r="O330" s="848"/>
    </row>
    <row r="331" spans="1:16" s="639" customFormat="1" ht="15" x14ac:dyDescent="0.25">
      <c r="A331" s="908" t="s">
        <v>681</v>
      </c>
      <c r="B331" s="875" t="s">
        <v>5150</v>
      </c>
      <c r="C331" s="736" t="s">
        <v>5071</v>
      </c>
      <c r="D331" s="418" t="s">
        <v>4547</v>
      </c>
      <c r="E331" s="638">
        <f ca="1">DATEDIF(M331,$K$5,"Y")</f>
        <v>1</v>
      </c>
      <c r="F331" s="638">
        <f ca="1">DATEDIF(M331,$K$5,"YM")</f>
        <v>8</v>
      </c>
      <c r="G331" s="1640" t="s">
        <v>5177</v>
      </c>
      <c r="H331" s="1638" t="s">
        <v>461</v>
      </c>
      <c r="I331" s="528">
        <v>2011</v>
      </c>
      <c r="J331" s="1641" t="s">
        <v>88</v>
      </c>
      <c r="K331" s="706" t="s">
        <v>1899</v>
      </c>
      <c r="L331" s="947"/>
      <c r="M331" s="952">
        <v>43556</v>
      </c>
      <c r="N331" s="1625">
        <f ca="1">DATEDIF(J332,$N$4,"Y")</f>
        <v>29</v>
      </c>
      <c r="O331" s="1415"/>
    </row>
    <row r="332" spans="1:16" s="639" customFormat="1" x14ac:dyDescent="0.2">
      <c r="A332" s="709"/>
      <c r="B332" s="716" t="s">
        <v>5164</v>
      </c>
      <c r="C332" s="720"/>
      <c r="D332" s="703" t="s">
        <v>4963</v>
      </c>
      <c r="E332" s="703"/>
      <c r="F332" s="703"/>
      <c r="G332" s="725"/>
      <c r="H332" s="1639" t="s">
        <v>5179</v>
      </c>
      <c r="I332" s="586"/>
      <c r="J332" s="1628">
        <v>33269</v>
      </c>
      <c r="K332" s="703" t="s">
        <v>1901</v>
      </c>
      <c r="L332" s="947" t="s">
        <v>2493</v>
      </c>
      <c r="M332" s="952"/>
      <c r="N332" s="1618"/>
      <c r="O332" s="848"/>
    </row>
    <row r="333" spans="1:16" s="639" customFormat="1" ht="15" x14ac:dyDescent="0.25">
      <c r="A333" s="908" t="s">
        <v>685</v>
      </c>
      <c r="B333" s="791" t="s">
        <v>5151</v>
      </c>
      <c r="C333" s="736" t="s">
        <v>5071</v>
      </c>
      <c r="D333" s="418" t="s">
        <v>4441</v>
      </c>
      <c r="E333" s="638">
        <f ca="1">DATEDIF(M333,$K$5,"Y")</f>
        <v>1</v>
      </c>
      <c r="F333" s="638">
        <f ca="1">DATEDIF(M333,$K$5,"YM")</f>
        <v>8</v>
      </c>
      <c r="G333" s="1642" t="s">
        <v>5187</v>
      </c>
      <c r="H333" s="1638" t="s">
        <v>5178</v>
      </c>
      <c r="I333" s="710"/>
      <c r="J333" s="1643" t="s">
        <v>5185</v>
      </c>
      <c r="K333" s="706" t="s">
        <v>1899</v>
      </c>
      <c r="L333" s="947"/>
      <c r="M333" s="952">
        <v>43556</v>
      </c>
      <c r="N333" s="1625">
        <f ca="1">DATEDIF(J334,$N$4,"Y")</f>
        <v>29</v>
      </c>
      <c r="O333" s="1415"/>
    </row>
    <row r="334" spans="1:16" s="639" customFormat="1" x14ac:dyDescent="0.2">
      <c r="A334" s="709"/>
      <c r="B334" s="716" t="s">
        <v>5165</v>
      </c>
      <c r="C334" s="720"/>
      <c r="D334" s="703" t="s">
        <v>4963</v>
      </c>
      <c r="E334" s="703"/>
      <c r="F334" s="703"/>
      <c r="G334" s="968" t="s">
        <v>2088</v>
      </c>
      <c r="H334" s="1639" t="s">
        <v>5500</v>
      </c>
      <c r="I334" s="725"/>
      <c r="J334" s="1644">
        <v>33468</v>
      </c>
      <c r="K334" s="703" t="s">
        <v>1901</v>
      </c>
      <c r="L334" s="947" t="s">
        <v>2494</v>
      </c>
      <c r="M334" s="952"/>
      <c r="N334" s="1618"/>
      <c r="O334" s="848"/>
    </row>
    <row r="335" spans="1:16" s="639" customFormat="1" ht="15" x14ac:dyDescent="0.25">
      <c r="A335" s="908" t="s">
        <v>690</v>
      </c>
      <c r="B335" s="791" t="s">
        <v>5370</v>
      </c>
      <c r="C335" s="736" t="s">
        <v>5071</v>
      </c>
      <c r="D335" s="418" t="s">
        <v>1074</v>
      </c>
      <c r="E335" s="638">
        <f ca="1">DATEDIF(M335,$K$5,"Y")</f>
        <v>1</v>
      </c>
      <c r="F335" s="638">
        <f ca="1">DATEDIF(M335,$K$5,"YM")</f>
        <v>8</v>
      </c>
      <c r="G335" s="1645" t="s">
        <v>5188</v>
      </c>
      <c r="H335" s="1638" t="s">
        <v>951</v>
      </c>
      <c r="I335" s="968">
        <v>2012</v>
      </c>
      <c r="J335" s="1643" t="s">
        <v>54</v>
      </c>
      <c r="K335" s="706" t="s">
        <v>1899</v>
      </c>
      <c r="L335" s="947"/>
      <c r="M335" s="952">
        <v>43556</v>
      </c>
      <c r="N335" s="1625">
        <f ca="1">DATEDIF(J336,$N$4,"Y")</f>
        <v>29</v>
      </c>
      <c r="O335" s="1415"/>
    </row>
    <row r="336" spans="1:16" s="639" customFormat="1" x14ac:dyDescent="0.2">
      <c r="A336" s="709"/>
      <c r="B336" s="716" t="s">
        <v>5166</v>
      </c>
      <c r="C336" s="720"/>
      <c r="D336" s="703" t="s">
        <v>4963</v>
      </c>
      <c r="E336" s="703"/>
      <c r="F336" s="703"/>
      <c r="G336" s="968" t="s">
        <v>54</v>
      </c>
      <c r="H336" s="1639" t="s">
        <v>2177</v>
      </c>
      <c r="I336" s="725"/>
      <c r="J336" s="1644">
        <v>33518</v>
      </c>
      <c r="K336" s="703" t="s">
        <v>1901</v>
      </c>
      <c r="L336" s="947" t="s">
        <v>2493</v>
      </c>
      <c r="M336" s="952"/>
      <c r="N336" s="1618"/>
      <c r="O336" s="848"/>
    </row>
    <row r="337" spans="1:15" s="639" customFormat="1" ht="15" x14ac:dyDescent="0.25">
      <c r="A337" s="908" t="s">
        <v>694</v>
      </c>
      <c r="B337" s="791" t="s">
        <v>5152</v>
      </c>
      <c r="C337" s="736" t="s">
        <v>5071</v>
      </c>
      <c r="D337" s="418" t="s">
        <v>2183</v>
      </c>
      <c r="E337" s="638">
        <f ca="1">DATEDIF(M337,$K$5,"Y")</f>
        <v>1</v>
      </c>
      <c r="F337" s="638">
        <f ca="1">DATEDIF(M337,$K$5,"YM")</f>
        <v>8</v>
      </c>
      <c r="G337" s="1645" t="s">
        <v>5189</v>
      </c>
      <c r="H337" s="1638" t="s">
        <v>478</v>
      </c>
      <c r="I337" s="968">
        <v>2015</v>
      </c>
      <c r="J337" s="1643" t="s">
        <v>5186</v>
      </c>
      <c r="K337" s="706" t="s">
        <v>1899</v>
      </c>
      <c r="L337" s="947"/>
      <c r="M337" s="952">
        <v>43556</v>
      </c>
      <c r="N337" s="1625">
        <f ca="1">DATEDIF(J338,$N$4,"Y")</f>
        <v>28</v>
      </c>
      <c r="O337" s="1415"/>
    </row>
    <row r="338" spans="1:15" s="639" customFormat="1" x14ac:dyDescent="0.2">
      <c r="A338" s="709"/>
      <c r="B338" s="716" t="s">
        <v>5167</v>
      </c>
      <c r="C338" s="720"/>
      <c r="D338" s="703" t="s">
        <v>4963</v>
      </c>
      <c r="E338" s="703"/>
      <c r="F338" s="703"/>
      <c r="G338" s="968" t="s">
        <v>54</v>
      </c>
      <c r="H338" s="1639" t="s">
        <v>1924</v>
      </c>
      <c r="I338" s="725"/>
      <c r="J338" s="1644">
        <v>33597</v>
      </c>
      <c r="K338" s="703" t="s">
        <v>1901</v>
      </c>
      <c r="L338" s="947" t="s">
        <v>2493</v>
      </c>
      <c r="M338" s="952"/>
      <c r="N338" s="1618"/>
      <c r="O338" s="848"/>
    </row>
    <row r="339" spans="1:15" s="639" customFormat="1" ht="15" x14ac:dyDescent="0.25">
      <c r="A339" s="908" t="s">
        <v>696</v>
      </c>
      <c r="B339" s="791" t="s">
        <v>5153</v>
      </c>
      <c r="C339" s="736" t="s">
        <v>5071</v>
      </c>
      <c r="D339" s="418" t="s">
        <v>4430</v>
      </c>
      <c r="E339" s="638">
        <f ca="1">DATEDIF(M339,$K$5,"Y")</f>
        <v>1</v>
      </c>
      <c r="F339" s="638">
        <f ca="1">DATEDIF(M339,$K$5,"YM")</f>
        <v>8</v>
      </c>
      <c r="G339" s="1645" t="s">
        <v>5190</v>
      </c>
      <c r="H339" s="1638" t="s">
        <v>1993</v>
      </c>
      <c r="I339" s="968">
        <v>2015</v>
      </c>
      <c r="J339" s="1643" t="s">
        <v>54</v>
      </c>
      <c r="K339" s="706" t="s">
        <v>1899</v>
      </c>
      <c r="L339" s="947"/>
      <c r="M339" s="952">
        <v>43556</v>
      </c>
      <c r="N339" s="1625">
        <f ca="1">DATEDIF(J340,$N$4,"Y")</f>
        <v>27</v>
      </c>
      <c r="O339" s="1415"/>
    </row>
    <row r="340" spans="1:15" s="639" customFormat="1" x14ac:dyDescent="0.2">
      <c r="A340" s="709"/>
      <c r="B340" s="716" t="s">
        <v>5168</v>
      </c>
      <c r="C340" s="720"/>
      <c r="D340" s="703" t="s">
        <v>4963</v>
      </c>
      <c r="E340" s="703"/>
      <c r="F340" s="703"/>
      <c r="G340" s="968" t="s">
        <v>5191</v>
      </c>
      <c r="H340" s="1639" t="s">
        <v>1924</v>
      </c>
      <c r="I340" s="725"/>
      <c r="J340" s="1644">
        <v>34178</v>
      </c>
      <c r="K340" s="703" t="s">
        <v>1901</v>
      </c>
      <c r="L340" s="947" t="s">
        <v>2493</v>
      </c>
      <c r="M340" s="952"/>
      <c r="N340" s="1618"/>
      <c r="O340" s="848"/>
    </row>
    <row r="341" spans="1:15" s="639" customFormat="1" ht="15" x14ac:dyDescent="0.25">
      <c r="A341" s="908" t="s">
        <v>699</v>
      </c>
      <c r="B341" s="791" t="s">
        <v>5470</v>
      </c>
      <c r="C341" s="736" t="s">
        <v>5071</v>
      </c>
      <c r="D341" s="418" t="s">
        <v>4438</v>
      </c>
      <c r="E341" s="638">
        <f ca="1">DATEDIF(M341,$K$5,"Y")</f>
        <v>1</v>
      </c>
      <c r="F341" s="638">
        <f ca="1">DATEDIF(M341,$K$5,"YM")</f>
        <v>8</v>
      </c>
      <c r="G341" s="1645" t="s">
        <v>5192</v>
      </c>
      <c r="H341" s="1638" t="s">
        <v>121</v>
      </c>
      <c r="I341" s="968">
        <v>2016</v>
      </c>
      <c r="J341" s="1643" t="s">
        <v>54</v>
      </c>
      <c r="K341" s="706" t="s">
        <v>1899</v>
      </c>
      <c r="L341" s="947"/>
      <c r="M341" s="952">
        <v>43556</v>
      </c>
      <c r="N341" s="1625">
        <f ca="1">DATEDIF(J342,$N$4,"Y")</f>
        <v>25</v>
      </c>
      <c r="O341" s="1415"/>
    </row>
    <row r="342" spans="1:15" s="639" customFormat="1" x14ac:dyDescent="0.2">
      <c r="A342" s="709"/>
      <c r="B342" s="716" t="s">
        <v>5471</v>
      </c>
      <c r="C342" s="720"/>
      <c r="D342" s="703" t="s">
        <v>4963</v>
      </c>
      <c r="E342" s="703"/>
      <c r="F342" s="703"/>
      <c r="G342" s="968" t="s">
        <v>5193</v>
      </c>
      <c r="H342" s="1639" t="s">
        <v>5180</v>
      </c>
      <c r="I342" s="725"/>
      <c r="J342" s="1644">
        <v>34792</v>
      </c>
      <c r="K342" s="703" t="s">
        <v>1901</v>
      </c>
      <c r="L342" s="947" t="s">
        <v>2494</v>
      </c>
      <c r="M342" s="952"/>
      <c r="N342" s="1618"/>
      <c r="O342" s="848"/>
    </row>
    <row r="343" spans="1:15" s="639" customFormat="1" ht="15" x14ac:dyDescent="0.25">
      <c r="A343" s="908" t="s">
        <v>701</v>
      </c>
      <c r="B343" s="791" t="s">
        <v>5155</v>
      </c>
      <c r="C343" s="736" t="s">
        <v>5071</v>
      </c>
      <c r="D343" s="418" t="s">
        <v>549</v>
      </c>
      <c r="E343" s="638">
        <f ca="1">DATEDIF(M343,$K$5,"Y")</f>
        <v>1</v>
      </c>
      <c r="F343" s="638">
        <f ca="1">DATEDIF(M343,$K$5,"YM")</f>
        <v>8</v>
      </c>
      <c r="G343" s="1645" t="s">
        <v>5194</v>
      </c>
      <c r="H343" s="1638" t="s">
        <v>5181</v>
      </c>
      <c r="I343" s="968">
        <v>2018</v>
      </c>
      <c r="J343" s="1643" t="s">
        <v>54</v>
      </c>
      <c r="K343" s="706" t="s">
        <v>1899</v>
      </c>
      <c r="L343" s="947"/>
      <c r="M343" s="952">
        <v>43556</v>
      </c>
      <c r="N343" s="1625">
        <f ca="1">DATEDIF(J344,$N$4,"Y")</f>
        <v>25</v>
      </c>
      <c r="O343" s="1415"/>
    </row>
    <row r="344" spans="1:15" s="639" customFormat="1" x14ac:dyDescent="0.2">
      <c r="A344" s="709"/>
      <c r="B344" s="716" t="s">
        <v>5169</v>
      </c>
      <c r="C344" s="720"/>
      <c r="D344" s="703" t="s">
        <v>4963</v>
      </c>
      <c r="E344" s="703"/>
      <c r="F344" s="703"/>
      <c r="G344" s="968"/>
      <c r="H344" s="1639" t="s">
        <v>2177</v>
      </c>
      <c r="I344" s="725"/>
      <c r="J344" s="1644">
        <v>34888</v>
      </c>
      <c r="K344" s="703" t="s">
        <v>1901</v>
      </c>
      <c r="L344" s="947" t="s">
        <v>2493</v>
      </c>
      <c r="M344" s="952"/>
      <c r="N344" s="1618"/>
      <c r="O344" s="848"/>
    </row>
    <row r="345" spans="1:15" s="639" customFormat="1" ht="15" x14ac:dyDescent="0.25">
      <c r="A345" s="908" t="s">
        <v>702</v>
      </c>
      <c r="B345" s="791" t="s">
        <v>5156</v>
      </c>
      <c r="C345" s="736" t="s">
        <v>5071</v>
      </c>
      <c r="D345" s="418" t="s">
        <v>5557</v>
      </c>
      <c r="E345" s="638">
        <f ca="1">DATEDIF(M345,$K$5,"Y")</f>
        <v>1</v>
      </c>
      <c r="F345" s="638">
        <f ca="1">DATEDIF(M345,$K$5,"YM")</f>
        <v>8</v>
      </c>
      <c r="G345" s="1645" t="s">
        <v>5195</v>
      </c>
      <c r="H345" s="1638" t="s">
        <v>5182</v>
      </c>
      <c r="I345" s="968">
        <v>2016</v>
      </c>
      <c r="J345" s="1643" t="s">
        <v>54</v>
      </c>
      <c r="K345" s="706" t="s">
        <v>1899</v>
      </c>
      <c r="L345" s="947"/>
      <c r="M345" s="952">
        <v>43556</v>
      </c>
      <c r="N345" s="1625">
        <f ca="1">DATEDIF(J346,$N$4,"Y")</f>
        <v>24</v>
      </c>
      <c r="O345" s="1415"/>
    </row>
    <row r="346" spans="1:15" s="639" customFormat="1" x14ac:dyDescent="0.2">
      <c r="A346" s="709"/>
      <c r="B346" s="716" t="s">
        <v>5170</v>
      </c>
      <c r="C346" s="720"/>
      <c r="D346" s="703" t="s">
        <v>4963</v>
      </c>
      <c r="E346" s="703"/>
      <c r="F346" s="703"/>
      <c r="G346" s="968"/>
      <c r="H346" s="1639" t="s">
        <v>1924</v>
      </c>
      <c r="I346" s="725"/>
      <c r="J346" s="1644">
        <v>35075</v>
      </c>
      <c r="K346" s="703" t="s">
        <v>1901</v>
      </c>
      <c r="L346" s="947" t="s">
        <v>2493</v>
      </c>
      <c r="M346" s="952"/>
      <c r="N346" s="1618"/>
      <c r="O346" s="848"/>
    </row>
    <row r="347" spans="1:15" s="639" customFormat="1" ht="15" x14ac:dyDescent="0.25">
      <c r="A347" s="908" t="s">
        <v>704</v>
      </c>
      <c r="B347" s="791" t="s">
        <v>5157</v>
      </c>
      <c r="C347" s="736" t="s">
        <v>5071</v>
      </c>
      <c r="D347" s="418" t="s">
        <v>1788</v>
      </c>
      <c r="E347" s="638">
        <f ca="1">DATEDIF(M347,$K$5,"Y")</f>
        <v>1</v>
      </c>
      <c r="F347" s="638">
        <f ca="1">DATEDIF(M347,$K$5,"YM")</f>
        <v>8</v>
      </c>
      <c r="G347" s="1645" t="s">
        <v>5196</v>
      </c>
      <c r="H347" s="1638" t="s">
        <v>1121</v>
      </c>
      <c r="I347" s="968">
        <v>2017</v>
      </c>
      <c r="J347" s="1643" t="s">
        <v>2122</v>
      </c>
      <c r="K347" s="706" t="s">
        <v>1899</v>
      </c>
      <c r="L347" s="947"/>
      <c r="M347" s="952">
        <v>43556</v>
      </c>
      <c r="N347" s="1625">
        <f ca="1">DATEDIF(J348,$N$4,"Y")</f>
        <v>24</v>
      </c>
      <c r="O347" s="1415"/>
    </row>
    <row r="348" spans="1:15" s="639" customFormat="1" x14ac:dyDescent="0.2">
      <c r="A348" s="709"/>
      <c r="B348" s="716" t="s">
        <v>5171</v>
      </c>
      <c r="C348" s="720"/>
      <c r="D348" s="703" t="s">
        <v>4963</v>
      </c>
      <c r="E348" s="703"/>
      <c r="F348" s="703"/>
      <c r="G348" s="968" t="s">
        <v>5197</v>
      </c>
      <c r="H348" s="1639" t="s">
        <v>2177</v>
      </c>
      <c r="I348" s="725"/>
      <c r="J348" s="1644">
        <v>35153</v>
      </c>
      <c r="K348" s="703" t="s">
        <v>1901</v>
      </c>
      <c r="L348" s="947" t="s">
        <v>2493</v>
      </c>
      <c r="M348" s="952"/>
      <c r="N348" s="1618"/>
      <c r="O348" s="848"/>
    </row>
    <row r="349" spans="1:15" s="639" customFormat="1" ht="15" x14ac:dyDescent="0.25">
      <c r="A349" s="908" t="s">
        <v>705</v>
      </c>
      <c r="B349" s="791" t="s">
        <v>5158</v>
      </c>
      <c r="C349" s="736" t="s">
        <v>5071</v>
      </c>
      <c r="D349" s="418" t="s">
        <v>4547</v>
      </c>
      <c r="E349" s="638">
        <f ca="1">DATEDIF(M349,$K$5,"Y")</f>
        <v>1</v>
      </c>
      <c r="F349" s="638">
        <f ca="1">DATEDIF(M349,$K$5,"YM")</f>
        <v>8</v>
      </c>
      <c r="G349" s="1645" t="s">
        <v>5198</v>
      </c>
      <c r="H349" s="1638" t="s">
        <v>461</v>
      </c>
      <c r="I349" s="968">
        <v>2017</v>
      </c>
      <c r="J349" s="1643" t="s">
        <v>54</v>
      </c>
      <c r="K349" s="706" t="s">
        <v>1899</v>
      </c>
      <c r="L349" s="947"/>
      <c r="M349" s="952">
        <v>43556</v>
      </c>
      <c r="N349" s="1625">
        <f ca="1">DATEDIF(J350,$N$4,"Y")</f>
        <v>24</v>
      </c>
      <c r="O349" s="1415"/>
    </row>
    <row r="350" spans="1:15" s="639" customFormat="1" x14ac:dyDescent="0.2">
      <c r="A350" s="709"/>
      <c r="B350" s="716" t="s">
        <v>5172</v>
      </c>
      <c r="C350" s="720"/>
      <c r="D350" s="703" t="s">
        <v>4963</v>
      </c>
      <c r="E350" s="703"/>
      <c r="F350" s="703"/>
      <c r="G350" s="968" t="s">
        <v>5199</v>
      </c>
      <c r="H350" s="1639" t="s">
        <v>2110</v>
      </c>
      <c r="I350" s="725"/>
      <c r="J350" s="1644">
        <v>35180</v>
      </c>
      <c r="K350" s="703" t="s">
        <v>1901</v>
      </c>
      <c r="L350" s="947" t="s">
        <v>2494</v>
      </c>
      <c r="M350" s="952"/>
      <c r="N350" s="1618"/>
      <c r="O350" s="848"/>
    </row>
    <row r="351" spans="1:15" s="639" customFormat="1" ht="15" x14ac:dyDescent="0.25">
      <c r="A351" s="908" t="s">
        <v>707</v>
      </c>
      <c r="B351" s="791" t="s">
        <v>5372</v>
      </c>
      <c r="C351" s="736" t="s">
        <v>5209</v>
      </c>
      <c r="D351" s="418" t="s">
        <v>1074</v>
      </c>
      <c r="E351" s="638">
        <f ca="1">DATEDIF(M351,$K$5,"Y")</f>
        <v>1</v>
      </c>
      <c r="F351" s="638">
        <f ca="1">DATEDIF(M351,$K$5,"YM")</f>
        <v>8</v>
      </c>
      <c r="G351" s="1645" t="s">
        <v>5200</v>
      </c>
      <c r="H351" s="1638" t="s">
        <v>951</v>
      </c>
      <c r="I351" s="968">
        <v>2018</v>
      </c>
      <c r="J351" s="1643" t="s">
        <v>485</v>
      </c>
      <c r="K351" s="706" t="s">
        <v>1899</v>
      </c>
      <c r="L351" s="947"/>
      <c r="M351" s="952">
        <v>43556</v>
      </c>
      <c r="N351" s="1625">
        <f ca="1">DATEDIF(J352,$N$4,"Y")</f>
        <v>24</v>
      </c>
      <c r="O351" s="1415"/>
    </row>
    <row r="352" spans="1:15" s="639" customFormat="1" x14ac:dyDescent="0.2">
      <c r="A352" s="709"/>
      <c r="B352" s="716" t="s">
        <v>5173</v>
      </c>
      <c r="C352" s="720"/>
      <c r="D352" s="703" t="s">
        <v>4963</v>
      </c>
      <c r="E352" s="703"/>
      <c r="F352" s="703"/>
      <c r="G352" s="968" t="s">
        <v>5201</v>
      </c>
      <c r="H352" s="1639" t="s">
        <v>2177</v>
      </c>
      <c r="I352" s="725"/>
      <c r="J352" s="1644">
        <v>35289</v>
      </c>
      <c r="K352" s="703" t="s">
        <v>1901</v>
      </c>
      <c r="L352" s="947" t="s">
        <v>2493</v>
      </c>
      <c r="M352" s="952"/>
      <c r="N352" s="1618"/>
      <c r="O352" s="848"/>
    </row>
    <row r="353" spans="1:16" s="639" customFormat="1" ht="15" x14ac:dyDescent="0.25">
      <c r="A353" s="908" t="s">
        <v>709</v>
      </c>
      <c r="B353" s="791" t="s">
        <v>5160</v>
      </c>
      <c r="C353" s="736" t="s">
        <v>5071</v>
      </c>
      <c r="D353" s="418" t="s">
        <v>5217</v>
      </c>
      <c r="E353" s="638">
        <f ca="1">DATEDIF(M353,$K$5,"Y")</f>
        <v>1</v>
      </c>
      <c r="F353" s="638">
        <f ca="1">DATEDIF(M353,$K$5,"YM")</f>
        <v>8</v>
      </c>
      <c r="G353" s="1645" t="s">
        <v>5202</v>
      </c>
      <c r="H353" s="1638" t="s">
        <v>488</v>
      </c>
      <c r="I353" s="968">
        <v>2016</v>
      </c>
      <c r="J353" s="1643" t="s">
        <v>252</v>
      </c>
      <c r="K353" s="706" t="s">
        <v>1899</v>
      </c>
      <c r="L353" s="947"/>
      <c r="M353" s="952">
        <v>43556</v>
      </c>
      <c r="N353" s="1625">
        <f ca="1">DATEDIF(J354,$N$4,"Y")</f>
        <v>23</v>
      </c>
      <c r="O353" s="1415"/>
    </row>
    <row r="354" spans="1:16" s="639" customFormat="1" x14ac:dyDescent="0.2">
      <c r="A354" s="709"/>
      <c r="B354" s="716" t="s">
        <v>5175</v>
      </c>
      <c r="C354" s="720"/>
      <c r="D354" s="703" t="s">
        <v>4963</v>
      </c>
      <c r="E354" s="703"/>
      <c r="F354" s="703"/>
      <c r="G354" s="968" t="s">
        <v>5199</v>
      </c>
      <c r="H354" s="1639" t="s">
        <v>5183</v>
      </c>
      <c r="I354" s="725"/>
      <c r="J354" s="1644">
        <v>35591</v>
      </c>
      <c r="K354" s="703" t="s">
        <v>1901</v>
      </c>
      <c r="L354" s="947" t="s">
        <v>2493</v>
      </c>
      <c r="M354" s="952"/>
      <c r="N354" s="1618"/>
      <c r="O354" s="848"/>
    </row>
    <row r="355" spans="1:16" s="639" customFormat="1" ht="15" x14ac:dyDescent="0.25">
      <c r="A355" s="908" t="s">
        <v>711</v>
      </c>
      <c r="B355" s="791" t="s">
        <v>5161</v>
      </c>
      <c r="C355" s="736" t="s">
        <v>5071</v>
      </c>
      <c r="D355" s="418" t="s">
        <v>4437</v>
      </c>
      <c r="E355" s="638">
        <f ca="1">DATEDIF(M355,$K$5,"Y")</f>
        <v>1</v>
      </c>
      <c r="F355" s="638">
        <f ca="1">DATEDIF(M355,$K$5,"YM")</f>
        <v>8</v>
      </c>
      <c r="G355" s="1645" t="s">
        <v>5203</v>
      </c>
      <c r="H355" s="1638" t="s">
        <v>5208</v>
      </c>
      <c r="I355" s="968">
        <v>2016</v>
      </c>
      <c r="J355" s="1643" t="s">
        <v>54</v>
      </c>
      <c r="K355" s="706" t="s">
        <v>1899</v>
      </c>
      <c r="L355" s="947"/>
      <c r="M355" s="952">
        <v>43556</v>
      </c>
      <c r="N355" s="1625">
        <f ca="1">DATEDIF(J356,$N$4,"Y")</f>
        <v>23</v>
      </c>
      <c r="O355" s="1415"/>
    </row>
    <row r="356" spans="1:16" s="639" customFormat="1" x14ac:dyDescent="0.2">
      <c r="A356" s="709"/>
      <c r="B356" s="716" t="s">
        <v>5174</v>
      </c>
      <c r="C356" s="720"/>
      <c r="D356" s="703" t="s">
        <v>4963</v>
      </c>
      <c r="E356" s="703"/>
      <c r="F356" s="703"/>
      <c r="G356" s="725" t="s">
        <v>5204</v>
      </c>
      <c r="H356" s="1639" t="s">
        <v>5184</v>
      </c>
      <c r="I356" s="725"/>
      <c r="J356" s="1644">
        <v>35737</v>
      </c>
      <c r="K356" s="703" t="s">
        <v>1901</v>
      </c>
      <c r="L356" s="947" t="s">
        <v>2494</v>
      </c>
      <c r="M356" s="952"/>
      <c r="N356" s="1618"/>
      <c r="O356" s="848"/>
    </row>
    <row r="357" spans="1:16" s="639" customFormat="1" ht="15" x14ac:dyDescent="0.25">
      <c r="A357" s="908" t="s">
        <v>715</v>
      </c>
      <c r="B357" s="791" t="s">
        <v>5468</v>
      </c>
      <c r="C357" s="736" t="s">
        <v>5071</v>
      </c>
      <c r="D357" s="418" t="s">
        <v>5221</v>
      </c>
      <c r="E357" s="638">
        <f ca="1">DATEDIF(M357,$K$5,"Y")</f>
        <v>1</v>
      </c>
      <c r="F357" s="638">
        <f ca="1">DATEDIF(M357,$K$5,"YM")</f>
        <v>8</v>
      </c>
      <c r="G357" s="1642" t="s">
        <v>5205</v>
      </c>
      <c r="H357" s="1638" t="s">
        <v>5208</v>
      </c>
      <c r="I357" s="968">
        <v>2017</v>
      </c>
      <c r="J357" s="1643" t="s">
        <v>54</v>
      </c>
      <c r="K357" s="706" t="s">
        <v>1899</v>
      </c>
      <c r="L357" s="947"/>
      <c r="M357" s="952">
        <v>43556</v>
      </c>
      <c r="N357" s="1625">
        <f ca="1">DATEDIF(J358,$N$4,"Y")</f>
        <v>22</v>
      </c>
      <c r="O357" s="1415"/>
    </row>
    <row r="358" spans="1:16" s="639" customFormat="1" x14ac:dyDescent="0.2">
      <c r="A358" s="709"/>
      <c r="B358" s="716" t="s">
        <v>5469</v>
      </c>
      <c r="C358" s="720"/>
      <c r="D358" s="703" t="s">
        <v>4963</v>
      </c>
      <c r="E358" s="703"/>
      <c r="F358" s="703"/>
      <c r="G358" s="725"/>
      <c r="H358" s="1639" t="s">
        <v>5184</v>
      </c>
      <c r="I358" s="725"/>
      <c r="J358" s="1644">
        <v>35799</v>
      </c>
      <c r="K358" s="703" t="s">
        <v>1901</v>
      </c>
      <c r="L358" s="947" t="s">
        <v>2494</v>
      </c>
      <c r="M358" s="952"/>
      <c r="N358" s="1618"/>
      <c r="O358" s="848"/>
    </row>
    <row r="359" spans="1:16" s="639" customFormat="1" ht="15" x14ac:dyDescent="0.25">
      <c r="A359" s="908" t="s">
        <v>717</v>
      </c>
      <c r="B359" s="791" t="s">
        <v>5163</v>
      </c>
      <c r="C359" s="736" t="s">
        <v>5071</v>
      </c>
      <c r="D359" s="418" t="s">
        <v>5221</v>
      </c>
      <c r="E359" s="638">
        <f ca="1">DATEDIF(M359,$K$5,"Y")</f>
        <v>1</v>
      </c>
      <c r="F359" s="638">
        <f ca="1">DATEDIF(M359,$K$5,"YM")</f>
        <v>8</v>
      </c>
      <c r="G359" s="1642" t="s">
        <v>5206</v>
      </c>
      <c r="H359" s="1638" t="s">
        <v>5208</v>
      </c>
      <c r="I359" s="968">
        <v>2017</v>
      </c>
      <c r="J359" s="1643" t="s">
        <v>82</v>
      </c>
      <c r="K359" s="706" t="s">
        <v>1899</v>
      </c>
      <c r="L359" s="947"/>
      <c r="M359" s="952">
        <v>43556</v>
      </c>
      <c r="N359" s="1625">
        <f ca="1">DATEDIF(J360,$N$4,"Y")</f>
        <v>21</v>
      </c>
      <c r="O359" s="1415"/>
    </row>
    <row r="360" spans="1:16" s="639" customFormat="1" x14ac:dyDescent="0.2">
      <c r="A360" s="709"/>
      <c r="B360" s="716" t="s">
        <v>5339</v>
      </c>
      <c r="C360" s="720"/>
      <c r="D360" s="703" t="s">
        <v>4963</v>
      </c>
      <c r="E360" s="703"/>
      <c r="F360" s="703"/>
      <c r="G360" s="725" t="s">
        <v>82</v>
      </c>
      <c r="H360" s="1639" t="s">
        <v>5207</v>
      </c>
      <c r="I360" s="725"/>
      <c r="J360" s="1644">
        <v>36178</v>
      </c>
      <c r="K360" s="703" t="s">
        <v>1901</v>
      </c>
      <c r="L360" s="709" t="s">
        <v>2493</v>
      </c>
      <c r="M360" s="952"/>
      <c r="N360" s="1618"/>
      <c r="O360" s="848"/>
    </row>
    <row r="361" spans="1:16" s="260" customFormat="1" ht="15" x14ac:dyDescent="0.25">
      <c r="A361" s="908" t="s">
        <v>720</v>
      </c>
      <c r="B361" s="791" t="s">
        <v>5338</v>
      </c>
      <c r="C361" s="736" t="s">
        <v>5340</v>
      </c>
      <c r="D361" s="418" t="s">
        <v>549</v>
      </c>
      <c r="E361" s="638">
        <f ca="1">DATEDIF(M361,$K$5,"Y")</f>
        <v>1</v>
      </c>
      <c r="F361" s="638">
        <f ca="1">DATEDIF(M361,$K$5,"YM")</f>
        <v>7</v>
      </c>
      <c r="G361" s="1642"/>
      <c r="H361" s="1638" t="s">
        <v>5341</v>
      </c>
      <c r="I361" s="968"/>
      <c r="J361" s="1643" t="s">
        <v>88</v>
      </c>
      <c r="K361" s="706" t="s">
        <v>1899</v>
      </c>
      <c r="L361" s="947"/>
      <c r="M361" s="952">
        <v>43557</v>
      </c>
      <c r="N361" s="1625">
        <f ca="1">DATEDIF(J362,$N$4,"Y")</f>
        <v>34</v>
      </c>
      <c r="O361" s="1415"/>
      <c r="P361" s="639"/>
    </row>
    <row r="362" spans="1:16" s="639" customFormat="1" x14ac:dyDescent="0.2">
      <c r="A362" s="709"/>
      <c r="B362" s="716" t="s">
        <v>5342</v>
      </c>
      <c r="C362" s="720"/>
      <c r="D362" s="703" t="s">
        <v>4963</v>
      </c>
      <c r="E362" s="703"/>
      <c r="F362" s="703"/>
      <c r="G362" s="725"/>
      <c r="H362" s="1639" t="s">
        <v>2099</v>
      </c>
      <c r="I362" s="725"/>
      <c r="J362" s="1644">
        <v>31741</v>
      </c>
      <c r="K362" s="703" t="s">
        <v>1901</v>
      </c>
      <c r="L362" s="709" t="s">
        <v>2494</v>
      </c>
      <c r="M362" s="952"/>
      <c r="N362" s="1618"/>
      <c r="O362" s="848"/>
    </row>
    <row r="363" spans="1:16" s="639" customFormat="1" x14ac:dyDescent="0.2">
      <c r="A363" s="814"/>
      <c r="B363" s="870"/>
      <c r="C363" s="696"/>
      <c r="D363" s="877"/>
      <c r="E363" s="418"/>
      <c r="F363" s="418"/>
      <c r="G363" s="876"/>
      <c r="H363" s="871"/>
      <c r="I363" s="519"/>
      <c r="J363" s="872"/>
      <c r="K363" s="418"/>
      <c r="L363" s="871"/>
      <c r="M363" s="873"/>
      <c r="N363" s="847"/>
      <c r="O363" s="847"/>
    </row>
  </sheetData>
  <autoFilter ref="A6:P362">
    <filterColumn colId="4" showButton="0"/>
    <filterColumn colId="7" showButton="0"/>
  </autoFilter>
  <mergeCells count="15">
    <mergeCell ref="P9:Q9"/>
    <mergeCell ref="N6:N8"/>
    <mergeCell ref="M6:M8"/>
    <mergeCell ref="A1:K1"/>
    <mergeCell ref="A2:K2"/>
    <mergeCell ref="A3:K3"/>
    <mergeCell ref="A4:K4"/>
    <mergeCell ref="C6:C8"/>
    <mergeCell ref="E6:F6"/>
    <mergeCell ref="G6:G8"/>
    <mergeCell ref="H6:I6"/>
    <mergeCell ref="K6:K8"/>
    <mergeCell ref="E7:E8"/>
    <mergeCell ref="F7:F8"/>
    <mergeCell ref="J7:J8"/>
  </mergeCells>
  <pageMargins left="0.75" right="0" top="0.5" bottom="0" header="0.31" footer="0.3"/>
  <pageSetup paperSize="258" scale="57" fitToWidth="8" fitToHeight="8" orientation="landscape" r:id="rId1"/>
  <rowBreaks count="3" manualBreakCount="3">
    <brk id="128" max="10" man="1"/>
    <brk id="250" max="10" man="1"/>
    <brk id="310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9"/>
  <sheetViews>
    <sheetView view="pageBreakPreview" zoomScale="86" zoomScaleNormal="90" zoomScaleSheetLayoutView="86" workbookViewId="0">
      <selection activeCell="B22" sqref="B22"/>
    </sheetView>
  </sheetViews>
  <sheetFormatPr defaultRowHeight="14.25" x14ac:dyDescent="0.2"/>
  <cols>
    <col min="1" max="1" width="4" style="15" customWidth="1"/>
    <col min="2" max="2" width="41.7109375" style="15" customWidth="1"/>
    <col min="3" max="4" width="15.7109375" style="106" hidden="1" customWidth="1"/>
    <col min="5" max="5" width="20.7109375" style="15" customWidth="1"/>
    <col min="6" max="6" width="46.5703125" style="15" customWidth="1"/>
    <col min="7" max="7" width="25.7109375" style="15" customWidth="1"/>
    <col min="8" max="8" width="16.42578125" style="15" customWidth="1"/>
    <col min="9" max="9" width="18.7109375" style="15" customWidth="1"/>
    <col min="10" max="10" width="15" style="15" customWidth="1"/>
    <col min="11" max="11" width="34.85546875" style="1666" customWidth="1"/>
    <col min="12" max="12" width="12.7109375" style="15" customWidth="1"/>
    <col min="13" max="16384" width="9.140625" style="15"/>
  </cols>
  <sheetData>
    <row r="1" spans="1:12" x14ac:dyDescent="0.2">
      <c r="F1" s="128"/>
    </row>
    <row r="2" spans="1:12" ht="20.100000000000001" customHeight="1" x14ac:dyDescent="0.2">
      <c r="A2" s="1981" t="s">
        <v>2418</v>
      </c>
      <c r="B2" s="1981"/>
      <c r="C2" s="1981"/>
      <c r="D2" s="1981"/>
      <c r="E2" s="1981"/>
      <c r="F2" s="1981"/>
      <c r="G2" s="1981"/>
      <c r="H2" s="1488"/>
      <c r="I2" s="1488"/>
      <c r="J2" s="134"/>
    </row>
    <row r="3" spans="1:12" ht="20.100000000000001" customHeight="1" x14ac:dyDescent="0.2">
      <c r="A3" s="135"/>
      <c r="B3" s="135"/>
      <c r="C3" s="135"/>
      <c r="D3" s="135"/>
      <c r="E3" s="135"/>
      <c r="F3" s="135"/>
      <c r="G3" s="135"/>
      <c r="H3" s="135"/>
      <c r="I3" s="135"/>
      <c r="J3" s="134"/>
    </row>
    <row r="4" spans="1:12" x14ac:dyDescent="0.2">
      <c r="A4" s="432"/>
      <c r="B4" s="432"/>
      <c r="C4" s="1473"/>
      <c r="D4" s="1473"/>
      <c r="E4" s="432"/>
      <c r="F4" s="432"/>
      <c r="G4" s="432"/>
      <c r="H4" s="432"/>
      <c r="I4" s="1492">
        <f ca="1">TODAY()</f>
        <v>44166</v>
      </c>
      <c r="J4" s="432"/>
      <c r="K4" s="622"/>
      <c r="L4" s="432"/>
    </row>
    <row r="5" spans="1:12" ht="28.5" x14ac:dyDescent="0.2">
      <c r="A5" s="1670" t="s">
        <v>1235</v>
      </c>
      <c r="B5" s="1670" t="s">
        <v>20</v>
      </c>
      <c r="C5" s="1670" t="s">
        <v>5436</v>
      </c>
      <c r="D5" s="1670" t="s">
        <v>5437</v>
      </c>
      <c r="E5" s="1671" t="s">
        <v>2552</v>
      </c>
      <c r="F5" s="1670" t="s">
        <v>1890</v>
      </c>
      <c r="G5" s="1670" t="s">
        <v>2419</v>
      </c>
      <c r="H5" s="1670" t="s">
        <v>2420</v>
      </c>
      <c r="I5" s="1670" t="s">
        <v>2421</v>
      </c>
      <c r="J5" s="1670" t="s">
        <v>5012</v>
      </c>
      <c r="K5" s="1670" t="s">
        <v>5661</v>
      </c>
      <c r="L5" s="432"/>
    </row>
    <row r="6" spans="1:12" ht="30" customHeight="1" x14ac:dyDescent="0.2">
      <c r="A6" s="1672" t="s">
        <v>34</v>
      </c>
      <c r="B6" s="1673" t="s">
        <v>2821</v>
      </c>
      <c r="C6" s="1674" t="s">
        <v>5438</v>
      </c>
      <c r="D6" s="1674" t="s">
        <v>5438</v>
      </c>
      <c r="E6" s="1289"/>
      <c r="F6" s="1673" t="s">
        <v>2422</v>
      </c>
      <c r="G6" s="1673" t="s">
        <v>2423</v>
      </c>
      <c r="H6" s="1673" t="s">
        <v>2424</v>
      </c>
      <c r="I6" s="1673" t="s">
        <v>2425</v>
      </c>
      <c r="J6" s="1674"/>
      <c r="K6" s="992"/>
      <c r="L6" s="432"/>
    </row>
    <row r="7" spans="1:12" ht="28.5" x14ac:dyDescent="0.2">
      <c r="A7" s="1672" t="s">
        <v>50</v>
      </c>
      <c r="B7" s="1673" t="s">
        <v>2426</v>
      </c>
      <c r="C7" s="1674" t="s">
        <v>5438</v>
      </c>
      <c r="D7" s="1674" t="s">
        <v>5438</v>
      </c>
      <c r="E7" s="1675" t="s">
        <v>2551</v>
      </c>
      <c r="F7" s="1673" t="s">
        <v>2427</v>
      </c>
      <c r="G7" s="1673" t="s">
        <v>2428</v>
      </c>
      <c r="H7" s="1673" t="s">
        <v>2424</v>
      </c>
      <c r="I7" s="1673" t="s">
        <v>2425</v>
      </c>
      <c r="J7" s="1674"/>
      <c r="K7" s="992" t="s">
        <v>5532</v>
      </c>
      <c r="L7" s="432"/>
    </row>
    <row r="8" spans="1:12" ht="28.5" x14ac:dyDescent="0.2">
      <c r="A8" s="1672" t="s">
        <v>56</v>
      </c>
      <c r="B8" s="1673" t="s">
        <v>2429</v>
      </c>
      <c r="C8" s="1674" t="s">
        <v>5438</v>
      </c>
      <c r="D8" s="1674" t="s">
        <v>5438</v>
      </c>
      <c r="E8" s="1289"/>
      <c r="F8" s="1673" t="s">
        <v>2430</v>
      </c>
      <c r="G8" s="1673" t="s">
        <v>2431</v>
      </c>
      <c r="H8" s="1673" t="s">
        <v>2424</v>
      </c>
      <c r="I8" s="1673" t="s">
        <v>2425</v>
      </c>
      <c r="J8" s="1674"/>
      <c r="K8" s="992"/>
      <c r="L8" s="432"/>
    </row>
    <row r="9" spans="1:12" ht="28.5" x14ac:dyDescent="0.2">
      <c r="A9" s="1672" t="s">
        <v>67</v>
      </c>
      <c r="B9" s="1673" t="s">
        <v>2433</v>
      </c>
      <c r="C9" s="1674" t="s">
        <v>5438</v>
      </c>
      <c r="D9" s="1674" t="s">
        <v>5438</v>
      </c>
      <c r="E9" s="1289"/>
      <c r="F9" s="1673" t="s">
        <v>2434</v>
      </c>
      <c r="G9" s="1673" t="s">
        <v>2435</v>
      </c>
      <c r="H9" s="1673" t="s">
        <v>2436</v>
      </c>
      <c r="I9" s="1673" t="s">
        <v>2425</v>
      </c>
      <c r="J9" s="1674"/>
      <c r="K9" s="992" t="s">
        <v>5531</v>
      </c>
      <c r="L9" s="432"/>
    </row>
    <row r="10" spans="1:12" s="19" customFormat="1" ht="28.5" x14ac:dyDescent="0.2">
      <c r="A10" s="1672" t="s">
        <v>75</v>
      </c>
      <c r="B10" s="1676" t="s">
        <v>2437</v>
      </c>
      <c r="C10" s="1677" t="s">
        <v>5438</v>
      </c>
      <c r="D10" s="1677" t="s">
        <v>5438</v>
      </c>
      <c r="E10" s="1675" t="s">
        <v>2550</v>
      </c>
      <c r="F10" s="1678" t="s">
        <v>2438</v>
      </c>
      <c r="G10" s="1678" t="s">
        <v>2439</v>
      </c>
      <c r="H10" s="1678" t="s">
        <v>2424</v>
      </c>
      <c r="I10" s="1678" t="s">
        <v>2425</v>
      </c>
      <c r="J10" s="1679"/>
      <c r="K10" s="992"/>
      <c r="L10" s="1389"/>
    </row>
    <row r="11" spans="1:12" s="129" customFormat="1" ht="28.5" x14ac:dyDescent="0.25">
      <c r="A11" s="1672" t="s">
        <v>78</v>
      </c>
      <c r="B11" s="1673" t="s">
        <v>2440</v>
      </c>
      <c r="C11" s="1674" t="s">
        <v>5438</v>
      </c>
      <c r="D11" s="1674"/>
      <c r="E11" s="1680" t="s">
        <v>2549</v>
      </c>
      <c r="F11" s="1673" t="s">
        <v>5015</v>
      </c>
      <c r="G11" s="1673" t="s">
        <v>2432</v>
      </c>
      <c r="H11" s="1673" t="s">
        <v>2441</v>
      </c>
      <c r="I11" s="1673" t="s">
        <v>2425</v>
      </c>
      <c r="J11" s="1674"/>
      <c r="K11" s="1807" t="s">
        <v>5544</v>
      </c>
      <c r="L11" s="1493"/>
    </row>
    <row r="12" spans="1:12" s="129" customFormat="1" ht="29.25" customHeight="1" x14ac:dyDescent="0.25">
      <c r="A12" s="1672" t="s">
        <v>85</v>
      </c>
      <c r="B12" s="1673" t="s">
        <v>5013</v>
      </c>
      <c r="C12" s="1674" t="s">
        <v>5438</v>
      </c>
      <c r="D12" s="1674"/>
      <c r="E12" s="1680"/>
      <c r="F12" s="1673" t="s">
        <v>5026</v>
      </c>
      <c r="G12" s="1673" t="s">
        <v>2432</v>
      </c>
      <c r="H12" s="1673" t="s">
        <v>5023</v>
      </c>
      <c r="I12" s="1673"/>
      <c r="J12" s="1681" t="s">
        <v>5014</v>
      </c>
      <c r="K12" s="1807" t="s">
        <v>5547</v>
      </c>
      <c r="L12" s="1493"/>
    </row>
    <row r="13" spans="1:12" s="129" customFormat="1" ht="29.25" customHeight="1" x14ac:dyDescent="0.25">
      <c r="A13" s="1672" t="s">
        <v>90</v>
      </c>
      <c r="B13" s="1673" t="s">
        <v>5024</v>
      </c>
      <c r="C13" s="1674" t="s">
        <v>5438</v>
      </c>
      <c r="D13" s="1674"/>
      <c r="E13" s="1680"/>
      <c r="F13" s="1673" t="s">
        <v>5025</v>
      </c>
      <c r="G13" s="1673" t="s">
        <v>2432</v>
      </c>
      <c r="H13" s="1673" t="s">
        <v>5027</v>
      </c>
      <c r="I13" s="1673"/>
      <c r="J13" s="1681" t="s">
        <v>5028</v>
      </c>
      <c r="K13" s="1807" t="s">
        <v>5543</v>
      </c>
      <c r="L13" s="1493"/>
    </row>
    <row r="14" spans="1:12" s="129" customFormat="1" ht="29.25" customHeight="1" x14ac:dyDescent="0.25">
      <c r="A14" s="1672" t="s">
        <v>93</v>
      </c>
      <c r="B14" s="1673" t="s">
        <v>5398</v>
      </c>
      <c r="C14" s="1674" t="s">
        <v>5438</v>
      </c>
      <c r="D14" s="1674" t="s">
        <v>5438</v>
      </c>
      <c r="E14" s="1680" t="s">
        <v>5399</v>
      </c>
      <c r="F14" s="1673" t="s">
        <v>5400</v>
      </c>
      <c r="G14" s="1673" t="s">
        <v>2432</v>
      </c>
      <c r="H14" s="1673" t="s">
        <v>5401</v>
      </c>
      <c r="I14" s="1673"/>
      <c r="J14" s="1681" t="s">
        <v>5403</v>
      </c>
      <c r="K14" s="1807" t="s">
        <v>5541</v>
      </c>
      <c r="L14" s="1493"/>
    </row>
    <row r="15" spans="1:12" s="129" customFormat="1" ht="29.25" customHeight="1" x14ac:dyDescent="0.25">
      <c r="A15" s="1672" t="s">
        <v>39</v>
      </c>
      <c r="B15" s="1673" t="s">
        <v>5402</v>
      </c>
      <c r="C15" s="1674" t="s">
        <v>5438</v>
      </c>
      <c r="D15" s="1674" t="s">
        <v>5438</v>
      </c>
      <c r="E15" s="1680"/>
      <c r="F15" s="1673" t="s">
        <v>5404</v>
      </c>
      <c r="G15" s="1673" t="s">
        <v>2432</v>
      </c>
      <c r="H15" s="1673" t="s">
        <v>5401</v>
      </c>
      <c r="I15" s="1673"/>
      <c r="J15" s="1681" t="s">
        <v>5405</v>
      </c>
      <c r="K15" s="1807" t="s">
        <v>5542</v>
      </c>
      <c r="L15" s="1493"/>
    </row>
    <row r="16" spans="1:12" s="129" customFormat="1" ht="29.25" customHeight="1" x14ac:dyDescent="0.25">
      <c r="A16" s="1672" t="s">
        <v>59</v>
      </c>
      <c r="B16" s="1673" t="s">
        <v>5409</v>
      </c>
      <c r="C16" s="1674"/>
      <c r="D16" s="1674" t="s">
        <v>5438</v>
      </c>
      <c r="E16" s="1680"/>
      <c r="F16" s="1673" t="s">
        <v>5539</v>
      </c>
      <c r="G16" s="1673" t="s">
        <v>2432</v>
      </c>
      <c r="H16" s="1673"/>
      <c r="I16" s="1673"/>
      <c r="J16" s="1681"/>
      <c r="K16" s="1807" t="s">
        <v>5540</v>
      </c>
      <c r="L16" s="1493"/>
    </row>
    <row r="17" spans="1:12" s="129" customFormat="1" ht="29.25" customHeight="1" x14ac:dyDescent="0.25">
      <c r="A17" s="1672" t="s">
        <v>111</v>
      </c>
      <c r="B17" s="1673" t="s">
        <v>5408</v>
      </c>
      <c r="C17" s="1674"/>
      <c r="D17" s="1674"/>
      <c r="E17" s="1680"/>
      <c r="F17" s="1673"/>
      <c r="G17" s="1673" t="s">
        <v>5410</v>
      </c>
      <c r="H17" s="1673"/>
      <c r="I17" s="1673"/>
      <c r="J17" s="1681"/>
      <c r="K17" s="1807"/>
      <c r="L17" s="1493"/>
    </row>
    <row r="18" spans="1:12" s="129" customFormat="1" ht="29.25" customHeight="1" x14ac:dyDescent="0.25">
      <c r="A18" s="1672" t="s">
        <v>118</v>
      </c>
      <c r="B18" s="1673" t="s">
        <v>5445</v>
      </c>
      <c r="C18" s="1674"/>
      <c r="D18" s="1674"/>
      <c r="E18" s="1680"/>
      <c r="F18" s="1673" t="s">
        <v>5545</v>
      </c>
      <c r="G18" s="1673" t="s">
        <v>2432</v>
      </c>
      <c r="H18" s="1673"/>
      <c r="I18" s="1673"/>
      <c r="J18" s="1681"/>
      <c r="K18" s="1807" t="s">
        <v>5546</v>
      </c>
      <c r="L18" s="1493"/>
    </row>
    <row r="19" spans="1:12" s="129" customFormat="1" ht="29.25" customHeight="1" x14ac:dyDescent="0.25">
      <c r="A19" s="1672" t="s">
        <v>127</v>
      </c>
      <c r="B19" s="1682" t="s">
        <v>5502</v>
      </c>
      <c r="C19" s="1683" t="s">
        <v>5438</v>
      </c>
      <c r="D19" s="1683"/>
      <c r="E19" s="1680"/>
      <c r="F19" s="1673"/>
      <c r="G19" s="1673" t="s">
        <v>5412</v>
      </c>
      <c r="H19" s="1673"/>
      <c r="I19" s="1673"/>
      <c r="J19" s="1681"/>
      <c r="K19" s="1807"/>
      <c r="L19" s="1493"/>
    </row>
    <row r="20" spans="1:12" s="129" customFormat="1" ht="29.25" customHeight="1" x14ac:dyDescent="0.25">
      <c r="A20" s="1672" t="s">
        <v>129</v>
      </c>
      <c r="B20" s="1682" t="s">
        <v>5505</v>
      </c>
      <c r="C20" s="1683" t="s">
        <v>5438</v>
      </c>
      <c r="D20" s="1683"/>
      <c r="E20" s="1680"/>
      <c r="F20" s="1673"/>
      <c r="G20" s="1673" t="s">
        <v>2432</v>
      </c>
      <c r="H20" s="1673"/>
      <c r="I20" s="1673"/>
      <c r="J20" s="1681"/>
      <c r="K20" s="1807"/>
      <c r="L20" s="1493"/>
    </row>
    <row r="21" spans="1:12" s="129" customFormat="1" ht="29.25" customHeight="1" x14ac:dyDescent="0.25">
      <c r="A21" s="1672" t="s">
        <v>132</v>
      </c>
      <c r="B21" s="1682" t="s">
        <v>5506</v>
      </c>
      <c r="C21" s="1683" t="s">
        <v>5438</v>
      </c>
      <c r="D21" s="1683"/>
      <c r="E21" s="1680"/>
      <c r="F21" s="1673" t="s">
        <v>5534</v>
      </c>
      <c r="G21" s="1673" t="s">
        <v>2432</v>
      </c>
      <c r="H21" s="1673"/>
      <c r="I21" s="1673"/>
      <c r="J21" s="1681"/>
      <c r="K21" s="1807" t="s">
        <v>5536</v>
      </c>
      <c r="L21" s="1493"/>
    </row>
    <row r="22" spans="1:12" s="129" customFormat="1" ht="29.25" customHeight="1" x14ac:dyDescent="0.25">
      <c r="A22" s="1672" t="s">
        <v>137</v>
      </c>
      <c r="B22" s="1682" t="s">
        <v>5533</v>
      </c>
      <c r="C22" s="1683"/>
      <c r="D22" s="1683"/>
      <c r="E22" s="1680"/>
      <c r="F22" s="1673" t="s">
        <v>5538</v>
      </c>
      <c r="G22" s="1673" t="s">
        <v>2432</v>
      </c>
      <c r="H22" s="1673"/>
      <c r="I22" s="1673"/>
      <c r="J22" s="1681"/>
      <c r="K22" s="1807" t="s">
        <v>5535</v>
      </c>
      <c r="L22" s="1493"/>
    </row>
    <row r="23" spans="1:12" s="129" customFormat="1" ht="29.25" customHeight="1" x14ac:dyDescent="0.25">
      <c r="A23" s="1672" t="s">
        <v>139</v>
      </c>
      <c r="B23" s="1682" t="s">
        <v>5505</v>
      </c>
      <c r="C23" s="1683"/>
      <c r="D23" s="1683"/>
      <c r="E23" s="1680"/>
      <c r="F23" s="1673"/>
      <c r="G23" s="1673" t="s">
        <v>2432</v>
      </c>
      <c r="H23" s="1673"/>
      <c r="I23" s="1673"/>
      <c r="J23" s="1681"/>
      <c r="K23" s="1807" t="s">
        <v>5537</v>
      </c>
      <c r="L23" s="1493"/>
    </row>
    <row r="24" spans="1:12" s="129" customFormat="1" ht="29.25" customHeight="1" x14ac:dyDescent="0.25">
      <c r="A24" s="1672" t="s">
        <v>147</v>
      </c>
      <c r="B24" s="1682" t="s">
        <v>5617</v>
      </c>
      <c r="C24" s="1683"/>
      <c r="D24" s="1683"/>
      <c r="E24" s="1680"/>
      <c r="F24" s="1673" t="s">
        <v>5619</v>
      </c>
      <c r="G24" s="1673" t="s">
        <v>2432</v>
      </c>
      <c r="H24" s="1921">
        <v>43983</v>
      </c>
      <c r="I24" s="1673" t="s">
        <v>5627</v>
      </c>
      <c r="J24" s="1681" t="s">
        <v>5625</v>
      </c>
      <c r="K24" s="1807" t="s">
        <v>5622</v>
      </c>
      <c r="L24" s="1493"/>
    </row>
    <row r="25" spans="1:12" s="129" customFormat="1" ht="29.25" customHeight="1" x14ac:dyDescent="0.25">
      <c r="A25" s="1672" t="s">
        <v>149</v>
      </c>
      <c r="B25" s="1682" t="s">
        <v>5618</v>
      </c>
      <c r="C25" s="1683"/>
      <c r="D25" s="1683"/>
      <c r="E25" s="1680" t="s">
        <v>5623</v>
      </c>
      <c r="F25" s="1673" t="s">
        <v>5620</v>
      </c>
      <c r="G25" s="1673" t="s">
        <v>2432</v>
      </c>
      <c r="H25" s="1921">
        <v>43983</v>
      </c>
      <c r="I25" s="1673" t="s">
        <v>5627</v>
      </c>
      <c r="J25" s="1681" t="s">
        <v>5624</v>
      </c>
      <c r="K25" s="1807" t="s">
        <v>5621</v>
      </c>
      <c r="L25" s="1493"/>
    </row>
    <row r="26" spans="1:12" s="129" customFormat="1" ht="29.25" customHeight="1" x14ac:dyDescent="0.25">
      <c r="A26" s="1672" t="s">
        <v>159</v>
      </c>
      <c r="B26" s="1682" t="s">
        <v>5671</v>
      </c>
      <c r="C26" s="1683"/>
      <c r="D26" s="1683"/>
      <c r="E26" s="1680"/>
      <c r="F26" s="1673"/>
      <c r="G26" s="1673" t="s">
        <v>5670</v>
      </c>
      <c r="H26" s="1907">
        <v>44013</v>
      </c>
      <c r="I26" s="1673"/>
      <c r="J26" s="1681"/>
      <c r="K26" s="1807"/>
      <c r="L26" s="1493"/>
    </row>
    <row r="27" spans="1:12" s="129" customFormat="1" ht="29.25" customHeight="1" x14ac:dyDescent="0.25">
      <c r="A27" s="1672" t="s">
        <v>105</v>
      </c>
      <c r="B27" s="1876" t="s">
        <v>5672</v>
      </c>
      <c r="C27" s="1877"/>
      <c r="D27" s="1877"/>
      <c r="E27" s="1878"/>
      <c r="F27" s="1673" t="s">
        <v>5673</v>
      </c>
      <c r="G27" s="1673" t="s">
        <v>2435</v>
      </c>
      <c r="H27" s="1907">
        <v>44014</v>
      </c>
      <c r="I27" s="1673"/>
      <c r="J27" s="1681"/>
      <c r="K27" s="1807" t="s">
        <v>5674</v>
      </c>
      <c r="L27" s="1493"/>
    </row>
    <row r="28" spans="1:12" s="129" customFormat="1" ht="29.25" customHeight="1" x14ac:dyDescent="0.25">
      <c r="A28" s="1672" t="s">
        <v>164</v>
      </c>
      <c r="B28" s="1876" t="s">
        <v>5681</v>
      </c>
      <c r="C28" s="1877"/>
      <c r="D28" s="1877"/>
      <c r="E28" s="1878"/>
      <c r="F28" s="1673" t="s">
        <v>5683</v>
      </c>
      <c r="G28" s="1673" t="s">
        <v>2432</v>
      </c>
      <c r="H28" s="1907">
        <v>44074</v>
      </c>
      <c r="I28" s="1673"/>
      <c r="J28" s="1681"/>
      <c r="K28" s="1807" t="s">
        <v>5685</v>
      </c>
      <c r="L28" s="1493"/>
    </row>
    <row r="29" spans="1:12" s="129" customFormat="1" ht="29.25" customHeight="1" x14ac:dyDescent="0.25">
      <c r="A29" s="1672" t="s">
        <v>162</v>
      </c>
      <c r="B29" s="1876" t="s">
        <v>5682</v>
      </c>
      <c r="C29" s="1877"/>
      <c r="D29" s="1877"/>
      <c r="E29" s="1878"/>
      <c r="F29" s="1673" t="s">
        <v>5684</v>
      </c>
      <c r="G29" s="1673" t="s">
        <v>2432</v>
      </c>
      <c r="H29" s="1907">
        <v>44074</v>
      </c>
      <c r="I29" s="1673"/>
      <c r="J29" s="1681"/>
      <c r="K29" s="1807" t="s">
        <v>5686</v>
      </c>
      <c r="L29" s="1493"/>
    </row>
    <row r="30" spans="1:12" x14ac:dyDescent="0.2">
      <c r="B30" s="1667" t="s">
        <v>5442</v>
      </c>
      <c r="C30" s="1668"/>
      <c r="D30" s="1668"/>
      <c r="E30" s="1669">
        <v>1</v>
      </c>
    </row>
    <row r="31" spans="1:12" x14ac:dyDescent="0.2">
      <c r="B31" s="85" t="s">
        <v>2432</v>
      </c>
      <c r="C31" s="1489"/>
      <c r="D31" s="1489"/>
      <c r="E31" s="130">
        <v>15</v>
      </c>
    </row>
    <row r="32" spans="1:12" x14ac:dyDescent="0.2">
      <c r="B32" s="85" t="s">
        <v>2542</v>
      </c>
      <c r="C32" s="1489"/>
      <c r="D32" s="1489"/>
      <c r="E32" s="130">
        <v>2</v>
      </c>
    </row>
    <row r="33" spans="2:5" x14ac:dyDescent="0.2">
      <c r="B33" s="131" t="s">
        <v>5444</v>
      </c>
      <c r="C33" s="1490"/>
      <c r="D33" s="1490"/>
      <c r="E33" s="130">
        <v>1</v>
      </c>
    </row>
    <row r="34" spans="2:5" x14ac:dyDescent="0.2">
      <c r="B34" s="131" t="s">
        <v>2543</v>
      </c>
      <c r="C34" s="1490"/>
      <c r="D34" s="1490"/>
      <c r="E34" s="1490">
        <v>1</v>
      </c>
    </row>
    <row r="35" spans="2:5" x14ac:dyDescent="0.2">
      <c r="B35" s="131" t="s">
        <v>2544</v>
      </c>
      <c r="C35" s="1490"/>
      <c r="D35" s="1490"/>
      <c r="E35" s="130">
        <v>1</v>
      </c>
    </row>
    <row r="36" spans="2:5" x14ac:dyDescent="0.2">
      <c r="B36" s="131" t="s">
        <v>2545</v>
      </c>
      <c r="C36" s="1490"/>
      <c r="D36" s="1490"/>
      <c r="E36" s="130">
        <v>1</v>
      </c>
    </row>
    <row r="37" spans="2:5" x14ac:dyDescent="0.2">
      <c r="B37" s="131" t="s">
        <v>2546</v>
      </c>
      <c r="C37" s="1490"/>
      <c r="D37" s="1490"/>
      <c r="E37" s="130">
        <v>1</v>
      </c>
    </row>
    <row r="38" spans="2:5" x14ac:dyDescent="0.2">
      <c r="B38" s="131" t="s">
        <v>5443</v>
      </c>
      <c r="C38" s="1490"/>
      <c r="D38" s="1490"/>
      <c r="E38" s="1490">
        <v>1</v>
      </c>
    </row>
    <row r="39" spans="2:5" x14ac:dyDescent="0.2">
      <c r="B39" s="132" t="s">
        <v>2230</v>
      </c>
      <c r="C39" s="1491"/>
      <c r="D39" s="1491"/>
      <c r="E39" s="133">
        <f>SUM(E30:E38)</f>
        <v>24</v>
      </c>
    </row>
  </sheetData>
  <mergeCells count="1">
    <mergeCell ref="A2:G2"/>
  </mergeCells>
  <pageMargins left="0.75" right="0" top="0.5" bottom="0.25" header="0.3" footer="0.3"/>
  <pageSetup paperSize="130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Q46"/>
  <sheetViews>
    <sheetView view="pageBreakPreview" topLeftCell="A22" zoomScale="70" zoomScaleNormal="90" zoomScaleSheetLayoutView="70" workbookViewId="0">
      <selection activeCell="C41" sqref="C41"/>
    </sheetView>
  </sheetViews>
  <sheetFormatPr defaultRowHeight="15" x14ac:dyDescent="0.25"/>
  <cols>
    <col min="1" max="1" width="6.5703125" style="13" customWidth="1"/>
    <col min="2" max="2" width="31.7109375" style="13" customWidth="1"/>
    <col min="3" max="3" width="20.7109375" style="202" customWidth="1"/>
    <col min="4" max="4" width="9.140625" style="13"/>
    <col min="5" max="5" width="9.28515625" style="815" bestFit="1" customWidth="1"/>
    <col min="6" max="10" width="9.140625" style="815"/>
    <col min="11" max="12" width="20.7109375" style="739" customWidth="1"/>
    <col min="13" max="17" width="9.140625" style="815"/>
    <col min="18" max="16384" width="9.140625" style="13"/>
  </cols>
  <sheetData>
    <row r="1" spans="1:13" ht="15.75" x14ac:dyDescent="0.25">
      <c r="A1" s="1986" t="s">
        <v>2386</v>
      </c>
      <c r="B1" s="1986"/>
      <c r="C1" s="1986"/>
      <c r="K1" s="815"/>
      <c r="L1" s="815"/>
    </row>
    <row r="2" spans="1:13" ht="15.75" x14ac:dyDescent="0.25">
      <c r="A2" s="1986" t="s">
        <v>2195</v>
      </c>
      <c r="B2" s="1986"/>
      <c r="C2" s="1986"/>
      <c r="K2" s="815"/>
      <c r="L2" s="815"/>
    </row>
    <row r="3" spans="1:13" ht="15.75" x14ac:dyDescent="0.25">
      <c r="A3" s="1986" t="s">
        <v>5721</v>
      </c>
      <c r="B3" s="1986"/>
      <c r="C3" s="1986"/>
      <c r="K3" s="815"/>
      <c r="L3" s="815"/>
    </row>
    <row r="4" spans="1:13" x14ac:dyDescent="0.25">
      <c r="A4" s="136"/>
      <c r="B4" s="136"/>
      <c r="C4" s="274"/>
      <c r="K4" s="679"/>
      <c r="L4" s="679"/>
    </row>
    <row r="5" spans="1:13" x14ac:dyDescent="0.25">
      <c r="A5" s="1"/>
      <c r="B5" s="1"/>
      <c r="C5" s="274"/>
      <c r="K5" s="679"/>
      <c r="L5" s="679"/>
    </row>
    <row r="6" spans="1:13" x14ac:dyDescent="0.25">
      <c r="A6" s="1" t="s">
        <v>4528</v>
      </c>
      <c r="B6" s="1"/>
      <c r="C6" s="274"/>
      <c r="K6" s="679"/>
      <c r="L6" s="679"/>
    </row>
    <row r="7" spans="1:13" x14ac:dyDescent="0.25">
      <c r="A7" s="1"/>
      <c r="B7" s="1"/>
      <c r="C7" s="274"/>
      <c r="K7" s="679"/>
      <c r="L7" s="679"/>
      <c r="M7" s="739"/>
    </row>
    <row r="8" spans="1:13" x14ac:dyDescent="0.25">
      <c r="A8" s="122" t="s">
        <v>3258</v>
      </c>
      <c r="B8" s="23" t="s">
        <v>4527</v>
      </c>
      <c r="C8" s="123" t="s">
        <v>2250</v>
      </c>
      <c r="K8" s="88"/>
      <c r="L8" s="88"/>
      <c r="M8" s="739"/>
    </row>
    <row r="9" spans="1:13" x14ac:dyDescent="0.25">
      <c r="A9" s="23">
        <v>1</v>
      </c>
      <c r="B9" s="121" t="s">
        <v>2196</v>
      </c>
      <c r="C9" s="124">
        <f>B43</f>
        <v>227</v>
      </c>
      <c r="K9" s="682"/>
      <c r="L9" s="682"/>
      <c r="M9" s="739"/>
    </row>
    <row r="10" spans="1:13" x14ac:dyDescent="0.25">
      <c r="A10" s="23">
        <v>2</v>
      </c>
      <c r="B10" s="121" t="s">
        <v>2197</v>
      </c>
      <c r="C10" s="126">
        <f>C43</f>
        <v>330</v>
      </c>
      <c r="K10" s="679"/>
      <c r="L10" s="679"/>
      <c r="M10" s="742"/>
    </row>
    <row r="11" spans="1:13" x14ac:dyDescent="0.25">
      <c r="A11" s="1982" t="s">
        <v>2198</v>
      </c>
      <c r="B11" s="1983"/>
      <c r="C11" s="126">
        <f>SUM(C9:C10)</f>
        <v>557</v>
      </c>
      <c r="K11" s="679"/>
      <c r="L11" s="679"/>
      <c r="M11" s="739"/>
    </row>
    <row r="12" spans="1:13" x14ac:dyDescent="0.25">
      <c r="A12" s="1"/>
      <c r="B12" s="1"/>
      <c r="C12" s="274"/>
      <c r="I12" s="739"/>
      <c r="K12" s="679"/>
      <c r="L12" s="679"/>
      <c r="M12" s="817"/>
    </row>
    <row r="13" spans="1:13" x14ac:dyDescent="0.25">
      <c r="A13" s="1"/>
      <c r="B13" s="1"/>
      <c r="C13" s="274"/>
      <c r="I13" s="739"/>
      <c r="K13" s="679"/>
      <c r="L13" s="679"/>
    </row>
    <row r="14" spans="1:13" x14ac:dyDescent="0.25">
      <c r="A14" s="1" t="s">
        <v>4529</v>
      </c>
      <c r="B14" s="1"/>
      <c r="C14" s="274"/>
      <c r="K14" s="679"/>
      <c r="L14" s="679"/>
    </row>
    <row r="15" spans="1:13" x14ac:dyDescent="0.25">
      <c r="A15" s="1"/>
      <c r="B15" s="1"/>
      <c r="C15" s="274"/>
      <c r="K15" s="679"/>
      <c r="L15" s="679"/>
    </row>
    <row r="16" spans="1:13" x14ac:dyDescent="0.25">
      <c r="A16" s="122" t="s">
        <v>3258</v>
      </c>
      <c r="B16" s="23" t="s">
        <v>4527</v>
      </c>
      <c r="C16" s="123" t="s">
        <v>2250</v>
      </c>
      <c r="G16" s="1984"/>
      <c r="H16" s="1984"/>
      <c r="I16" s="1984"/>
      <c r="K16" s="88"/>
      <c r="L16" s="88"/>
    </row>
    <row r="17" spans="1:12" x14ac:dyDescent="0.25">
      <c r="A17" s="23">
        <v>1</v>
      </c>
      <c r="B17" s="121" t="s">
        <v>2199</v>
      </c>
      <c r="C17" s="201">
        <f>C28</f>
        <v>371</v>
      </c>
      <c r="G17" s="739"/>
      <c r="H17" s="739"/>
      <c r="I17" s="739"/>
      <c r="K17" s="679"/>
      <c r="L17" s="679"/>
    </row>
    <row r="18" spans="1:12" x14ac:dyDescent="0.25">
      <c r="A18" s="23">
        <v>2</v>
      </c>
      <c r="B18" s="121" t="s">
        <v>1253</v>
      </c>
      <c r="C18" s="201">
        <f>C36</f>
        <v>186</v>
      </c>
      <c r="G18" s="739"/>
      <c r="H18" s="739"/>
      <c r="I18" s="739"/>
      <c r="K18" s="679"/>
      <c r="L18" s="679"/>
    </row>
    <row r="19" spans="1:12" x14ac:dyDescent="0.25">
      <c r="A19" s="1982" t="s">
        <v>2198</v>
      </c>
      <c r="B19" s="1983"/>
      <c r="C19" s="201">
        <f>C17+C18</f>
        <v>557</v>
      </c>
      <c r="G19" s="742"/>
      <c r="H19" s="742"/>
      <c r="I19" s="742"/>
      <c r="K19" s="679"/>
      <c r="L19" s="679"/>
    </row>
    <row r="20" spans="1:12" x14ac:dyDescent="0.25">
      <c r="A20" s="1"/>
      <c r="B20" s="1"/>
      <c r="C20" s="274"/>
      <c r="G20" s="739"/>
      <c r="H20" s="739"/>
      <c r="I20" s="739"/>
      <c r="K20" s="679"/>
      <c r="L20" s="679"/>
    </row>
    <row r="21" spans="1:12" x14ac:dyDescent="0.25">
      <c r="A21" s="1"/>
      <c r="B21" s="1"/>
      <c r="C21" s="274"/>
      <c r="G21" s="1985"/>
      <c r="H21" s="1985"/>
      <c r="I21" s="1985"/>
      <c r="K21" s="679"/>
      <c r="L21" s="679"/>
    </row>
    <row r="22" spans="1:12" x14ac:dyDescent="0.25">
      <c r="A22" s="1" t="s">
        <v>4600</v>
      </c>
      <c r="B22" s="1"/>
      <c r="C22" s="274"/>
      <c r="K22" s="679"/>
      <c r="L22" s="679"/>
    </row>
    <row r="23" spans="1:12" x14ac:dyDescent="0.25">
      <c r="A23" s="1"/>
      <c r="B23" s="1"/>
      <c r="C23" s="274"/>
      <c r="K23" s="679"/>
      <c r="L23" s="679"/>
    </row>
    <row r="24" spans="1:12" x14ac:dyDescent="0.25">
      <c r="A24" s="122" t="s">
        <v>3258</v>
      </c>
      <c r="B24" s="23" t="s">
        <v>4527</v>
      </c>
      <c r="C24" s="123" t="s">
        <v>2250</v>
      </c>
      <c r="K24" s="88"/>
      <c r="L24" s="88"/>
    </row>
    <row r="25" spans="1:12" x14ac:dyDescent="0.25">
      <c r="A25" s="23">
        <v>1</v>
      </c>
      <c r="B25" s="121" t="s">
        <v>2200</v>
      </c>
      <c r="C25" s="126">
        <v>20</v>
      </c>
      <c r="K25" s="679"/>
      <c r="L25" s="679"/>
    </row>
    <row r="26" spans="1:12" x14ac:dyDescent="0.25">
      <c r="A26" s="23">
        <v>2</v>
      </c>
      <c r="B26" s="121" t="s">
        <v>2201</v>
      </c>
      <c r="C26" s="126">
        <f>'JML JFU PNS'!C68</f>
        <v>51</v>
      </c>
      <c r="K26" s="679"/>
      <c r="L26" s="679"/>
    </row>
    <row r="27" spans="1:12" x14ac:dyDescent="0.25">
      <c r="A27" s="23">
        <v>3</v>
      </c>
      <c r="B27" s="121" t="s">
        <v>2202</v>
      </c>
      <c r="C27" s="126">
        <f>'JML JFT PNS'!C30</f>
        <v>300</v>
      </c>
      <c r="K27" s="679"/>
      <c r="L27" s="679"/>
    </row>
    <row r="28" spans="1:12" x14ac:dyDescent="0.25">
      <c r="A28" s="1982" t="s">
        <v>2198</v>
      </c>
      <c r="B28" s="1983"/>
      <c r="C28" s="126">
        <f>SUM(C25:C27)</f>
        <v>371</v>
      </c>
      <c r="K28" s="679"/>
      <c r="L28" s="679"/>
    </row>
    <row r="29" spans="1:12" x14ac:dyDescent="0.25">
      <c r="A29" s="1"/>
      <c r="B29" s="1"/>
      <c r="C29" s="274"/>
      <c r="K29" s="679"/>
      <c r="L29" s="679"/>
    </row>
    <row r="30" spans="1:12" x14ac:dyDescent="0.25">
      <c r="A30" s="1"/>
      <c r="B30" s="1"/>
      <c r="C30" s="274"/>
      <c r="K30" s="679"/>
      <c r="L30" s="679"/>
    </row>
    <row r="31" spans="1:12" x14ac:dyDescent="0.25">
      <c r="A31" s="1" t="s">
        <v>2203</v>
      </c>
      <c r="B31" s="1"/>
      <c r="C31" s="274"/>
      <c r="K31" s="679"/>
      <c r="L31" s="679"/>
    </row>
    <row r="32" spans="1:12" x14ac:dyDescent="0.25">
      <c r="A32" s="1"/>
      <c r="B32" s="1"/>
      <c r="C32" s="274"/>
      <c r="K32" s="679"/>
      <c r="L32" s="679"/>
    </row>
    <row r="33" spans="1:17" x14ac:dyDescent="0.25">
      <c r="A33" s="122" t="s">
        <v>3258</v>
      </c>
      <c r="B33" s="23" t="s">
        <v>4527</v>
      </c>
      <c r="C33" s="123" t="s">
        <v>2250</v>
      </c>
      <c r="K33" s="88"/>
      <c r="L33" s="88"/>
    </row>
    <row r="34" spans="1:17" x14ac:dyDescent="0.25">
      <c r="A34" s="23">
        <v>1</v>
      </c>
      <c r="B34" s="121" t="s">
        <v>2201</v>
      </c>
      <c r="C34" s="126">
        <f>'JFU NonPNS'!C61</f>
        <v>98</v>
      </c>
      <c r="K34" s="679"/>
      <c r="L34" s="679"/>
    </row>
    <row r="35" spans="1:17" s="224" customFormat="1" ht="15" customHeight="1" x14ac:dyDescent="0.25">
      <c r="A35" s="23">
        <v>2</v>
      </c>
      <c r="B35" s="223" t="s">
        <v>2202</v>
      </c>
      <c r="C35" s="23">
        <f>'JFT NON PNS'!C16</f>
        <v>88</v>
      </c>
      <c r="E35" s="816"/>
      <c r="F35" s="816"/>
      <c r="G35" s="816"/>
      <c r="H35" s="816"/>
      <c r="I35" s="816"/>
      <c r="J35" s="816"/>
      <c r="K35" s="88"/>
      <c r="L35" s="88"/>
      <c r="M35" s="816"/>
      <c r="N35" s="815"/>
      <c r="O35" s="815"/>
      <c r="P35" s="815"/>
      <c r="Q35" s="815"/>
    </row>
    <row r="36" spans="1:17" x14ac:dyDescent="0.25">
      <c r="A36" s="1982" t="s">
        <v>2198</v>
      </c>
      <c r="B36" s="1983"/>
      <c r="C36" s="126">
        <f>SUM(C34:C35)</f>
        <v>186</v>
      </c>
      <c r="K36" s="679"/>
      <c r="L36" s="679"/>
    </row>
    <row r="37" spans="1:17" x14ac:dyDescent="0.25">
      <c r="A37" s="111"/>
      <c r="B37" s="111"/>
      <c r="C37" s="111"/>
      <c r="K37" s="679"/>
      <c r="L37" s="679"/>
    </row>
    <row r="38" spans="1:17" x14ac:dyDescent="0.25">
      <c r="A38" s="37"/>
      <c r="B38" s="216"/>
      <c r="C38" s="216"/>
      <c r="D38" s="222"/>
      <c r="L38" s="819"/>
    </row>
    <row r="39" spans="1:17" x14ac:dyDescent="0.25">
      <c r="A39" s="13" t="s">
        <v>4843</v>
      </c>
      <c r="C39" s="13"/>
      <c r="D39" s="37"/>
      <c r="L39" s="817"/>
    </row>
    <row r="40" spans="1:17" s="738" customFormat="1" x14ac:dyDescent="0.25">
      <c r="A40" s="740"/>
      <c r="B40" s="741" t="s">
        <v>2486</v>
      </c>
      <c r="C40" s="741" t="s">
        <v>2487</v>
      </c>
      <c r="D40" s="1290"/>
      <c r="E40" s="815"/>
      <c r="F40" s="815"/>
      <c r="G40" s="815"/>
      <c r="H40" s="742"/>
      <c r="I40" s="815"/>
      <c r="J40" s="815"/>
      <c r="K40" s="815"/>
      <c r="L40" s="815"/>
      <c r="M40" s="815"/>
      <c r="N40" s="815"/>
      <c r="O40" s="815"/>
      <c r="P40" s="815"/>
      <c r="Q40" s="815"/>
    </row>
    <row r="41" spans="1:17" s="738" customFormat="1" x14ac:dyDescent="0.25">
      <c r="A41" s="743" t="s">
        <v>2199</v>
      </c>
      <c r="B41" s="744">
        <v>134</v>
      </c>
      <c r="C41" s="744">
        <v>237</v>
      </c>
      <c r="D41" s="1291">
        <f>B41+C41</f>
        <v>371</v>
      </c>
      <c r="E41" s="815"/>
      <c r="F41" s="815"/>
      <c r="G41" s="815"/>
      <c r="H41" s="739"/>
      <c r="I41" s="815"/>
      <c r="J41" s="815"/>
      <c r="K41" s="815"/>
      <c r="L41" s="815"/>
      <c r="M41" s="815"/>
      <c r="N41" s="815"/>
      <c r="O41" s="815"/>
      <c r="P41" s="815"/>
      <c r="Q41" s="815"/>
    </row>
    <row r="42" spans="1:17" s="738" customFormat="1" ht="30" x14ac:dyDescent="0.25">
      <c r="A42" s="745" t="s">
        <v>1253</v>
      </c>
      <c r="B42" s="744">
        <v>93</v>
      </c>
      <c r="C42" s="744">
        <v>93</v>
      </c>
      <c r="D42" s="1291">
        <f>B42+C42</f>
        <v>186</v>
      </c>
      <c r="E42" s="815"/>
      <c r="F42" s="815"/>
      <c r="G42" s="815"/>
      <c r="H42" s="739"/>
      <c r="I42" s="815"/>
      <c r="J42" s="815"/>
      <c r="K42" s="815"/>
      <c r="L42" s="815"/>
      <c r="M42" s="815"/>
      <c r="N42" s="815"/>
      <c r="O42" s="815"/>
      <c r="P42" s="815"/>
      <c r="Q42" s="815"/>
    </row>
    <row r="43" spans="1:17" s="738" customFormat="1" x14ac:dyDescent="0.25">
      <c r="A43" s="740"/>
      <c r="B43" s="744">
        <f>SUM(B41:B42)</f>
        <v>227</v>
      </c>
      <c r="C43" s="744">
        <f>SUM(C41:C42)</f>
        <v>330</v>
      </c>
      <c r="D43" s="1290"/>
      <c r="E43" s="815"/>
      <c r="F43" s="815"/>
      <c r="G43" s="815"/>
      <c r="H43" s="739"/>
      <c r="I43" s="815"/>
      <c r="J43" s="815"/>
      <c r="K43" s="815"/>
      <c r="L43" s="815"/>
      <c r="M43" s="815"/>
      <c r="N43" s="815"/>
      <c r="O43" s="815"/>
      <c r="P43" s="815"/>
      <c r="Q43" s="815"/>
    </row>
    <row r="44" spans="1:17" s="738" customFormat="1" x14ac:dyDescent="0.25">
      <c r="A44" s="740" t="s">
        <v>2230</v>
      </c>
      <c r="B44" s="740"/>
      <c r="C44" s="740"/>
      <c r="D44" s="1291">
        <f>SUM(D41:D42)</f>
        <v>557</v>
      </c>
      <c r="E44" s="815"/>
      <c r="F44" s="815"/>
      <c r="G44" s="816"/>
      <c r="H44" s="739"/>
      <c r="I44" s="815"/>
      <c r="J44" s="815"/>
      <c r="K44" s="815"/>
      <c r="L44" s="815"/>
      <c r="M44" s="815"/>
      <c r="N44" s="815"/>
      <c r="O44" s="815"/>
      <c r="P44" s="815"/>
      <c r="Q44" s="815"/>
    </row>
    <row r="45" spans="1:17" x14ac:dyDescent="0.25">
      <c r="H45" s="739"/>
      <c r="K45" s="815"/>
      <c r="L45" s="815"/>
    </row>
    <row r="46" spans="1:17" x14ac:dyDescent="0.25">
      <c r="A46" s="37"/>
      <c r="B46" s="37"/>
      <c r="C46" s="87"/>
      <c r="D46" s="215"/>
      <c r="G46" s="818"/>
      <c r="L46" s="817"/>
    </row>
  </sheetData>
  <mergeCells count="9">
    <mergeCell ref="A36:B36"/>
    <mergeCell ref="A28:B28"/>
    <mergeCell ref="G16:I16"/>
    <mergeCell ref="G21:I21"/>
    <mergeCell ref="A1:C1"/>
    <mergeCell ref="A2:C2"/>
    <mergeCell ref="A3:C3"/>
    <mergeCell ref="A11:B11"/>
    <mergeCell ref="A19:B19"/>
  </mergeCells>
  <printOptions horizontalCentered="1"/>
  <pageMargins left="2" right="0" top="0.75" bottom="0.75" header="0.3" footer="0.3"/>
  <pageSetup paperSize="512" scale="87" orientation="portrait" r:id="rId1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L156"/>
  <sheetViews>
    <sheetView view="pageBreakPreview" topLeftCell="A106" zoomScale="80" zoomScaleNormal="80" zoomScaleSheetLayoutView="80" workbookViewId="0">
      <selection activeCell="D84" sqref="D84"/>
    </sheetView>
  </sheetViews>
  <sheetFormatPr defaultRowHeight="15" x14ac:dyDescent="0.2"/>
  <cols>
    <col min="1" max="1" width="4.28515625" style="672" customWidth="1"/>
    <col min="2" max="2" width="43.7109375" style="673" customWidth="1"/>
    <col min="3" max="3" width="31" style="673" customWidth="1"/>
    <col min="4" max="4" width="15.5703125" style="673" customWidth="1"/>
    <col min="5" max="5" width="39.7109375" style="673" customWidth="1"/>
    <col min="6" max="8" width="5.28515625" style="656" customWidth="1"/>
    <col min="9" max="9" width="43.140625" style="656" bestFit="1" customWidth="1"/>
    <col min="10" max="10" width="34.140625" style="673" bestFit="1" customWidth="1"/>
    <col min="11" max="11" width="15.42578125" style="673" bestFit="1" customWidth="1"/>
    <col min="12" max="12" width="35" style="673" bestFit="1" customWidth="1"/>
    <col min="13" max="13" width="49" style="673" bestFit="1" customWidth="1"/>
    <col min="14" max="16384" width="9.140625" style="673"/>
  </cols>
  <sheetData>
    <row r="1" spans="1:9" s="655" customFormat="1" ht="20.100000000000001" customHeight="1" x14ac:dyDescent="0.25">
      <c r="A1" s="1987" t="s">
        <v>5663</v>
      </c>
      <c r="B1" s="1987"/>
      <c r="C1" s="1987"/>
      <c r="D1" s="1987"/>
      <c r="E1" s="1987"/>
      <c r="F1" s="653"/>
      <c r="G1" s="971"/>
      <c r="H1" s="971"/>
      <c r="I1" s="653"/>
    </row>
    <row r="2" spans="1:9" ht="15.75" x14ac:dyDescent="0.25">
      <c r="A2" s="654"/>
      <c r="B2" s="655"/>
      <c r="C2" s="655"/>
      <c r="D2" s="655"/>
      <c r="E2" s="655"/>
      <c r="G2" s="971"/>
      <c r="H2" s="971"/>
    </row>
    <row r="3" spans="1:9" ht="15.75" x14ac:dyDescent="0.25">
      <c r="A3" s="1242"/>
      <c r="B3" s="1242" t="s">
        <v>1238</v>
      </c>
      <c r="C3" s="1242"/>
      <c r="D3" s="1242"/>
      <c r="E3" s="1242"/>
      <c r="G3" s="971"/>
      <c r="H3" s="971"/>
    </row>
    <row r="4" spans="1:9" x14ac:dyDescent="0.2">
      <c r="A4" s="1281">
        <v>1</v>
      </c>
      <c r="B4" s="1302" t="s">
        <v>5498</v>
      </c>
      <c r="C4" s="1298" t="s">
        <v>1839</v>
      </c>
      <c r="D4" s="1305" t="s">
        <v>176</v>
      </c>
      <c r="E4" s="1299" t="s">
        <v>1285</v>
      </c>
      <c r="G4" s="1761"/>
      <c r="H4" s="1761"/>
    </row>
    <row r="5" spans="1:9" ht="15.75" x14ac:dyDescent="0.25">
      <c r="A5" s="1297"/>
      <c r="B5" s="1297" t="s">
        <v>1242</v>
      </c>
      <c r="C5" s="1297"/>
      <c r="D5" s="1297"/>
      <c r="E5" s="1297"/>
      <c r="G5" s="971"/>
      <c r="H5" s="971"/>
    </row>
    <row r="6" spans="1:9" x14ac:dyDescent="0.2">
      <c r="A6" s="1281">
        <v>2</v>
      </c>
      <c r="B6" s="1284" t="s">
        <v>5390</v>
      </c>
      <c r="C6" s="1298" t="s">
        <v>2448</v>
      </c>
      <c r="D6" s="1288" t="s">
        <v>5611</v>
      </c>
      <c r="E6" s="1299" t="s">
        <v>1268</v>
      </c>
    </row>
    <row r="7" spans="1:9" ht="15.75" customHeight="1" x14ac:dyDescent="0.25">
      <c r="A7" s="1297"/>
      <c r="B7" s="1280" t="s">
        <v>4955</v>
      </c>
      <c r="C7" s="1280"/>
      <c r="D7" s="1280"/>
      <c r="E7" s="1280"/>
      <c r="G7" s="971"/>
      <c r="H7" s="971"/>
    </row>
    <row r="8" spans="1:9" ht="15.75" x14ac:dyDescent="0.25">
      <c r="A8" s="1281">
        <v>3</v>
      </c>
      <c r="B8" s="1300" t="s">
        <v>4590</v>
      </c>
      <c r="C8" s="1298" t="s">
        <v>2448</v>
      </c>
      <c r="D8" s="1301" t="s">
        <v>5145</v>
      </c>
      <c r="E8" s="1299" t="s">
        <v>1285</v>
      </c>
      <c r="G8" s="971"/>
      <c r="H8" s="971"/>
    </row>
    <row r="9" spans="1:9" ht="15.75" x14ac:dyDescent="0.25">
      <c r="A9" s="1297"/>
      <c r="B9" s="1297" t="s">
        <v>194</v>
      </c>
      <c r="C9" s="1297"/>
      <c r="D9" s="1297"/>
      <c r="E9" s="1297"/>
      <c r="G9" s="971"/>
      <c r="H9" s="971"/>
    </row>
    <row r="10" spans="1:9" ht="15.75" x14ac:dyDescent="0.25">
      <c r="A10" s="1281">
        <v>4</v>
      </c>
      <c r="B10" s="1302" t="s">
        <v>2395</v>
      </c>
      <c r="C10" s="1298" t="s">
        <v>4500</v>
      </c>
      <c r="D10" s="1301" t="s">
        <v>756</v>
      </c>
      <c r="E10" s="1299" t="s">
        <v>1268</v>
      </c>
      <c r="G10" s="971"/>
      <c r="H10" s="971"/>
    </row>
    <row r="11" spans="1:9" ht="15.75" customHeight="1" x14ac:dyDescent="0.25">
      <c r="A11" s="1297"/>
      <c r="B11" s="1297" t="s">
        <v>293</v>
      </c>
      <c r="C11" s="1297"/>
      <c r="D11" s="1297"/>
      <c r="E11" s="1297"/>
      <c r="G11" s="971"/>
      <c r="H11" s="971"/>
    </row>
    <row r="12" spans="1:9" ht="15.75" x14ac:dyDescent="0.25">
      <c r="A12" s="1281">
        <v>5</v>
      </c>
      <c r="B12" s="1300" t="s">
        <v>198</v>
      </c>
      <c r="C12" s="1303" t="s">
        <v>4500</v>
      </c>
      <c r="D12" s="1301" t="s">
        <v>102</v>
      </c>
      <c r="E12" s="1299" t="s">
        <v>1268</v>
      </c>
      <c r="G12" s="971"/>
      <c r="H12" s="971"/>
    </row>
    <row r="13" spans="1:9" ht="15.75" customHeight="1" x14ac:dyDescent="0.25">
      <c r="A13" s="1297"/>
      <c r="B13" s="1297" t="s">
        <v>482</v>
      </c>
      <c r="C13" s="1297"/>
      <c r="D13" s="1297"/>
      <c r="E13" s="1297"/>
      <c r="G13" s="971"/>
      <c r="H13" s="971"/>
    </row>
    <row r="14" spans="1:9" ht="15.75" x14ac:dyDescent="0.25">
      <c r="A14" s="1281">
        <v>6</v>
      </c>
      <c r="B14" s="1302" t="s">
        <v>2399</v>
      </c>
      <c r="C14" s="1303" t="s">
        <v>1840</v>
      </c>
      <c r="D14" s="1301" t="s">
        <v>176</v>
      </c>
      <c r="E14" s="1299" t="s">
        <v>4997</v>
      </c>
      <c r="G14" s="971"/>
      <c r="H14" s="971"/>
    </row>
    <row r="15" spans="1:9" ht="15.75" customHeight="1" x14ac:dyDescent="0.25">
      <c r="A15" s="1297"/>
      <c r="B15" s="1280" t="s">
        <v>181</v>
      </c>
      <c r="C15" s="1280"/>
      <c r="D15" s="1280"/>
      <c r="E15" s="1280"/>
      <c r="G15" s="971"/>
      <c r="H15" s="971"/>
    </row>
    <row r="16" spans="1:9" ht="15.75" x14ac:dyDescent="0.25">
      <c r="A16" s="1281">
        <v>7</v>
      </c>
      <c r="B16" s="1300" t="s">
        <v>179</v>
      </c>
      <c r="C16" s="1303" t="s">
        <v>4500</v>
      </c>
      <c r="D16" s="1301" t="s">
        <v>183</v>
      </c>
      <c r="E16" s="1299" t="s">
        <v>1285</v>
      </c>
      <c r="G16" s="971"/>
      <c r="H16" s="971"/>
    </row>
    <row r="17" spans="1:9" ht="15.75" x14ac:dyDescent="0.25">
      <c r="A17" s="1297"/>
      <c r="B17" s="1304" t="s">
        <v>4960</v>
      </c>
      <c r="C17" s="1277"/>
      <c r="D17" s="1278"/>
      <c r="E17" s="1279"/>
      <c r="G17" s="971"/>
      <c r="H17" s="971"/>
    </row>
    <row r="18" spans="1:9" ht="15.75" x14ac:dyDescent="0.25">
      <c r="A18" s="1281">
        <v>8</v>
      </c>
      <c r="B18" s="1300" t="s">
        <v>4961</v>
      </c>
      <c r="C18" s="1303" t="s">
        <v>4500</v>
      </c>
      <c r="D18" s="1301" t="s">
        <v>5611</v>
      </c>
      <c r="E18" s="1299" t="s">
        <v>4442</v>
      </c>
      <c r="G18" s="971"/>
      <c r="H18" s="971"/>
    </row>
    <row r="19" spans="1:9" ht="15.75" customHeight="1" x14ac:dyDescent="0.25">
      <c r="A19" s="1297"/>
      <c r="B19" s="1280" t="s">
        <v>2407</v>
      </c>
      <c r="C19" s="1280"/>
      <c r="D19" s="1280"/>
      <c r="E19" s="1280"/>
      <c r="G19" s="971"/>
      <c r="H19" s="971"/>
    </row>
    <row r="20" spans="1:9" ht="15.75" x14ac:dyDescent="0.25">
      <c r="A20" s="1281">
        <v>9</v>
      </c>
      <c r="B20" s="1300" t="s">
        <v>292</v>
      </c>
      <c r="C20" s="1298" t="s">
        <v>1839</v>
      </c>
      <c r="D20" s="1301" t="s">
        <v>296</v>
      </c>
      <c r="E20" s="1299" t="s">
        <v>1268</v>
      </c>
      <c r="G20" s="971"/>
      <c r="H20" s="971"/>
    </row>
    <row r="21" spans="1:9" ht="15.75" customHeight="1" x14ac:dyDescent="0.25">
      <c r="A21" s="1297"/>
      <c r="B21" s="1297" t="s">
        <v>320</v>
      </c>
      <c r="C21" s="1297"/>
      <c r="D21" s="1297"/>
      <c r="E21" s="1297"/>
      <c r="G21" s="971"/>
      <c r="H21" s="971"/>
    </row>
    <row r="22" spans="1:9" ht="15.75" x14ac:dyDescent="0.25">
      <c r="A22" s="1281">
        <v>10</v>
      </c>
      <c r="B22" s="1298" t="s">
        <v>1357</v>
      </c>
      <c r="C22" s="1303" t="s">
        <v>1840</v>
      </c>
      <c r="D22" s="1305" t="s">
        <v>89</v>
      </c>
      <c r="E22" s="1299" t="s">
        <v>4442</v>
      </c>
      <c r="G22" s="971"/>
      <c r="H22" s="971"/>
    </row>
    <row r="23" spans="1:9" ht="15.75" customHeight="1" x14ac:dyDescent="0.25">
      <c r="A23" s="1297"/>
      <c r="B23" s="1280" t="s">
        <v>199</v>
      </c>
      <c r="C23" s="1280"/>
      <c r="D23" s="1280"/>
      <c r="E23" s="1280"/>
      <c r="G23" s="971"/>
      <c r="H23" s="971"/>
    </row>
    <row r="24" spans="1:9" ht="15.75" x14ac:dyDescent="0.25">
      <c r="A24" s="1281">
        <v>11</v>
      </c>
      <c r="B24" s="1300" t="s">
        <v>4591</v>
      </c>
      <c r="C24" s="1303" t="s">
        <v>1839</v>
      </c>
      <c r="D24" s="1301" t="s">
        <v>296</v>
      </c>
      <c r="E24" s="1299" t="s">
        <v>1285</v>
      </c>
      <c r="G24" s="971"/>
      <c r="H24" s="971"/>
      <c r="I24" s="821"/>
    </row>
    <row r="25" spans="1:9" ht="15.75" x14ac:dyDescent="0.25">
      <c r="A25" s="1297"/>
      <c r="B25" s="1280" t="s">
        <v>4492</v>
      </c>
      <c r="C25" s="1277"/>
      <c r="D25" s="1278"/>
      <c r="E25" s="1279"/>
      <c r="G25" s="971"/>
      <c r="H25" s="971"/>
      <c r="I25" s="821"/>
    </row>
    <row r="26" spans="1:9" ht="15.75" x14ac:dyDescent="0.25">
      <c r="A26" s="1281">
        <v>12</v>
      </c>
      <c r="B26" s="1300" t="s">
        <v>1270</v>
      </c>
      <c r="C26" s="1303" t="s">
        <v>1840</v>
      </c>
      <c r="D26" s="1301" t="s">
        <v>5388</v>
      </c>
      <c r="E26" s="1299" t="s">
        <v>5389</v>
      </c>
      <c r="G26" s="971"/>
      <c r="H26" s="971"/>
      <c r="I26" s="821"/>
    </row>
    <row r="27" spans="1:9" ht="15.75" customHeight="1" x14ac:dyDescent="0.2">
      <c r="A27" s="1297"/>
      <c r="B27" s="1280" t="s">
        <v>1475</v>
      </c>
      <c r="C27" s="1277"/>
      <c r="D27" s="1278"/>
      <c r="E27" s="1306"/>
      <c r="G27" s="1761"/>
      <c r="H27" s="1761"/>
    </row>
    <row r="28" spans="1:9" x14ac:dyDescent="0.2">
      <c r="A28" s="1281">
        <v>13</v>
      </c>
      <c r="B28" s="1284" t="s">
        <v>4959</v>
      </c>
      <c r="C28" s="1284" t="s">
        <v>1233</v>
      </c>
      <c r="D28" s="1288" t="s">
        <v>2720</v>
      </c>
      <c r="E28" s="1284" t="s">
        <v>1285</v>
      </c>
    </row>
    <row r="29" spans="1:9" ht="15.75" customHeight="1" x14ac:dyDescent="0.25">
      <c r="A29" s="1297"/>
      <c r="B29" s="1280" t="s">
        <v>1370</v>
      </c>
      <c r="C29" s="1280"/>
      <c r="D29" s="658"/>
      <c r="E29" s="1280"/>
      <c r="G29" s="971"/>
      <c r="H29" s="971"/>
    </row>
    <row r="30" spans="1:9" ht="15.75" customHeight="1" x14ac:dyDescent="0.2">
      <c r="A30" s="1281">
        <v>14</v>
      </c>
      <c r="B30" s="1302" t="s">
        <v>4957</v>
      </c>
      <c r="C30" s="1303" t="s">
        <v>1840</v>
      </c>
      <c r="D30" s="1301" t="s">
        <v>2720</v>
      </c>
      <c r="E30" s="1302" t="s">
        <v>4958</v>
      </c>
      <c r="G30" s="1761"/>
      <c r="H30" s="1761"/>
    </row>
    <row r="31" spans="1:9" ht="15.75" customHeight="1" x14ac:dyDescent="0.25">
      <c r="A31" s="1297"/>
      <c r="B31" s="1280" t="s">
        <v>1373</v>
      </c>
      <c r="C31" s="1280"/>
      <c r="D31" s="1280"/>
      <c r="E31" s="1280"/>
      <c r="G31" s="971"/>
      <c r="H31" s="971"/>
    </row>
    <row r="32" spans="1:9" ht="15.75" x14ac:dyDescent="0.25">
      <c r="A32" s="1281">
        <v>15</v>
      </c>
      <c r="B32" s="1300" t="s">
        <v>345</v>
      </c>
      <c r="C32" s="1303" t="s">
        <v>1840</v>
      </c>
      <c r="D32" s="1301" t="s">
        <v>189</v>
      </c>
      <c r="E32" s="1299" t="s">
        <v>2351</v>
      </c>
      <c r="G32" s="971"/>
      <c r="H32" s="971"/>
    </row>
    <row r="33" spans="1:8" ht="15.75" customHeight="1" x14ac:dyDescent="0.25">
      <c r="A33" s="1297"/>
      <c r="B33" s="1280" t="s">
        <v>2325</v>
      </c>
      <c r="C33" s="1280"/>
      <c r="D33" s="1280"/>
      <c r="E33" s="1280"/>
      <c r="G33" s="971"/>
      <c r="H33" s="971"/>
    </row>
    <row r="34" spans="1:8" ht="15.75" x14ac:dyDescent="0.25">
      <c r="A34" s="1281">
        <v>16</v>
      </c>
      <c r="B34" s="1300" t="s">
        <v>214</v>
      </c>
      <c r="C34" s="1303" t="s">
        <v>1839</v>
      </c>
      <c r="D34" s="1301" t="s">
        <v>109</v>
      </c>
      <c r="E34" s="1299" t="s">
        <v>2347</v>
      </c>
      <c r="G34" s="971"/>
      <c r="H34" s="971"/>
    </row>
    <row r="35" spans="1:8" ht="15.75" customHeight="1" x14ac:dyDescent="0.25">
      <c r="A35" s="1297"/>
      <c r="B35" s="1280" t="s">
        <v>1479</v>
      </c>
      <c r="C35" s="1280"/>
      <c r="D35" s="1280"/>
      <c r="E35" s="1280"/>
      <c r="G35" s="971"/>
      <c r="H35" s="971"/>
    </row>
    <row r="37" spans="1:8" ht="15.75" customHeight="1" x14ac:dyDescent="0.25">
      <c r="A37" s="1297"/>
      <c r="B37" s="1280" t="s">
        <v>1545</v>
      </c>
      <c r="C37" s="1280"/>
      <c r="D37" s="1280"/>
      <c r="E37" s="1280"/>
      <c r="G37" s="971"/>
      <c r="H37" s="971"/>
    </row>
    <row r="38" spans="1:8" ht="15.75" x14ac:dyDescent="0.25">
      <c r="A38" s="1281">
        <v>17</v>
      </c>
      <c r="B38" s="1300" t="s">
        <v>449</v>
      </c>
      <c r="C38" s="1303" t="s">
        <v>1839</v>
      </c>
      <c r="D38" s="1301" t="s">
        <v>5145</v>
      </c>
      <c r="E38" s="1299" t="s">
        <v>1544</v>
      </c>
      <c r="G38" s="971"/>
      <c r="H38" s="971"/>
    </row>
    <row r="39" spans="1:8" ht="15.75" customHeight="1" x14ac:dyDescent="0.25">
      <c r="A39" s="1297"/>
      <c r="B39" s="1280" t="s">
        <v>1575</v>
      </c>
      <c r="C39" s="1280"/>
      <c r="D39" s="1280"/>
      <c r="E39" s="1280"/>
      <c r="G39" s="971"/>
      <c r="H39" s="971"/>
    </row>
    <row r="40" spans="1:8" ht="15.75" x14ac:dyDescent="0.25">
      <c r="A40" s="1281">
        <v>18</v>
      </c>
      <c r="B40" s="1300" t="s">
        <v>2540</v>
      </c>
      <c r="C40" s="1298" t="s">
        <v>1839</v>
      </c>
      <c r="D40" s="1301" t="s">
        <v>99</v>
      </c>
      <c r="E40" s="1299" t="s">
        <v>1268</v>
      </c>
      <c r="G40" s="971"/>
      <c r="H40" s="971"/>
    </row>
    <row r="41" spans="1:8" ht="15.75" customHeight="1" x14ac:dyDescent="0.25">
      <c r="A41" s="1297"/>
      <c r="B41" s="1280" t="s">
        <v>2337</v>
      </c>
      <c r="C41" s="1280"/>
      <c r="D41" s="1280"/>
      <c r="E41" s="1280"/>
      <c r="G41" s="971"/>
      <c r="H41" s="971"/>
    </row>
    <row r="42" spans="1:8" ht="15.75" x14ac:dyDescent="0.25">
      <c r="A42" s="1281">
        <v>19</v>
      </c>
      <c r="B42" s="1300" t="s">
        <v>1579</v>
      </c>
      <c r="C42" s="1298" t="s">
        <v>1839</v>
      </c>
      <c r="D42" s="1301" t="s">
        <v>296</v>
      </c>
      <c r="E42" s="1299" t="s">
        <v>2348</v>
      </c>
      <c r="G42" s="971"/>
      <c r="H42" s="971"/>
    </row>
    <row r="43" spans="1:8" ht="15.75" customHeight="1" x14ac:dyDescent="0.25">
      <c r="A43" s="1297"/>
      <c r="B43" s="1280" t="s">
        <v>422</v>
      </c>
      <c r="C43" s="1280"/>
      <c r="D43" s="1280"/>
      <c r="E43" s="1280"/>
      <c r="G43" s="971"/>
      <c r="H43" s="971"/>
    </row>
    <row r="44" spans="1:8" ht="15.75" x14ac:dyDescent="0.25">
      <c r="A44" s="1281">
        <v>20</v>
      </c>
      <c r="B44" s="1300" t="s">
        <v>2827</v>
      </c>
      <c r="C44" s="1303" t="s">
        <v>1840</v>
      </c>
      <c r="D44" s="1301" t="s">
        <v>84</v>
      </c>
      <c r="E44" s="1299" t="s">
        <v>2349</v>
      </c>
      <c r="G44" s="971"/>
      <c r="H44" s="971"/>
    </row>
    <row r="45" spans="1:8" ht="15.75" x14ac:dyDescent="0.25">
      <c r="A45" s="1297"/>
      <c r="B45" s="659"/>
      <c r="C45" s="660"/>
      <c r="D45" s="658"/>
      <c r="E45" s="661"/>
      <c r="G45" s="971"/>
      <c r="H45" s="971"/>
    </row>
    <row r="46" spans="1:8" ht="18" x14ac:dyDescent="0.25">
      <c r="A46" s="1988" t="s">
        <v>5664</v>
      </c>
      <c r="B46" s="1988"/>
      <c r="C46" s="1988"/>
      <c r="D46" s="1988"/>
      <c r="E46" s="1988"/>
      <c r="F46" s="1988"/>
      <c r="G46" s="971"/>
      <c r="H46" s="971"/>
    </row>
    <row r="47" spans="1:8" ht="15.75" x14ac:dyDescent="0.25">
      <c r="A47" s="657"/>
      <c r="B47" s="662" t="s">
        <v>1867</v>
      </c>
      <c r="C47" s="663"/>
      <c r="D47" s="664"/>
      <c r="E47" s="665"/>
      <c r="F47" s="666"/>
      <c r="G47" s="971"/>
      <c r="H47" s="971"/>
    </row>
    <row r="48" spans="1:8" ht="15.75" x14ac:dyDescent="0.25">
      <c r="A48" s="657"/>
      <c r="B48" s="662" t="s">
        <v>5420</v>
      </c>
      <c r="C48" s="663"/>
      <c r="D48" s="664"/>
      <c r="E48" s="665"/>
      <c r="F48" s="666"/>
      <c r="G48" s="971"/>
      <c r="H48" s="971"/>
    </row>
    <row r="49" spans="1:12" s="820" customFormat="1" ht="15.75" x14ac:dyDescent="0.25">
      <c r="A49" s="1288" t="s">
        <v>1235</v>
      </c>
      <c r="B49" s="1308" t="s">
        <v>20</v>
      </c>
      <c r="C49" s="1285" t="s">
        <v>1838</v>
      </c>
      <c r="D49" s="1301" t="s">
        <v>24</v>
      </c>
      <c r="E49" s="1309" t="s">
        <v>7</v>
      </c>
      <c r="F49" s="1281" t="s">
        <v>2258</v>
      </c>
      <c r="G49" s="971"/>
      <c r="H49" s="971"/>
      <c r="I49" s="656"/>
    </row>
    <row r="50" spans="1:12" ht="15.75" x14ac:dyDescent="0.25">
      <c r="A50" s="657"/>
      <c r="B50" s="667" t="s">
        <v>4474</v>
      </c>
      <c r="C50" s="663"/>
      <c r="D50" s="664"/>
      <c r="E50" s="665"/>
      <c r="F50" s="666"/>
      <c r="G50" s="971"/>
      <c r="H50" s="971"/>
    </row>
    <row r="51" spans="1:12" ht="15.75" x14ac:dyDescent="0.25">
      <c r="A51" s="1310"/>
      <c r="B51" s="1300"/>
      <c r="C51" s="1303"/>
      <c r="D51" s="1301"/>
      <c r="E51" s="1299"/>
      <c r="F51" s="1281">
        <v>0</v>
      </c>
      <c r="G51" s="971"/>
      <c r="H51" s="971"/>
    </row>
    <row r="52" spans="1:12" ht="15.75" x14ac:dyDescent="0.25">
      <c r="A52" s="657"/>
      <c r="B52" s="667" t="s">
        <v>4475</v>
      </c>
      <c r="C52" s="660"/>
      <c r="D52" s="658"/>
      <c r="E52" s="661"/>
      <c r="F52" s="668"/>
      <c r="G52" s="971"/>
      <c r="H52" s="971"/>
    </row>
    <row r="53" spans="1:12" ht="15.75" x14ac:dyDescent="0.25">
      <c r="A53" s="657"/>
      <c r="B53" s="667" t="s">
        <v>4476</v>
      </c>
      <c r="C53" s="660"/>
      <c r="D53" s="658"/>
      <c r="E53" s="661"/>
      <c r="G53" s="971"/>
      <c r="H53" s="971"/>
    </row>
    <row r="54" spans="1:12" ht="15.75" x14ac:dyDescent="0.25">
      <c r="A54" s="1310"/>
      <c r="B54" s="1300"/>
      <c r="C54" s="1311"/>
      <c r="D54" s="1301"/>
      <c r="E54" s="1299"/>
      <c r="F54" s="1285"/>
      <c r="G54" s="971"/>
      <c r="H54" s="971"/>
    </row>
    <row r="55" spans="1:12" ht="15.75" x14ac:dyDescent="0.25">
      <c r="A55" s="657"/>
      <c r="B55" s="667" t="s">
        <v>4416</v>
      </c>
      <c r="C55" s="669"/>
      <c r="D55" s="658"/>
      <c r="E55" s="661"/>
      <c r="G55" s="971"/>
      <c r="H55" s="971"/>
    </row>
    <row r="56" spans="1:12" ht="15.75" x14ac:dyDescent="0.25">
      <c r="A56" s="1310">
        <v>1</v>
      </c>
      <c r="B56" s="1300" t="s">
        <v>932</v>
      </c>
      <c r="C56" s="1307" t="s">
        <v>5064</v>
      </c>
      <c r="D56" s="1301" t="s">
        <v>829</v>
      </c>
      <c r="E56" s="1298" t="s">
        <v>1261</v>
      </c>
      <c r="F56" s="1285">
        <v>1</v>
      </c>
      <c r="G56" s="971"/>
      <c r="H56" s="971"/>
    </row>
    <row r="57" spans="1:12" ht="15.75" x14ac:dyDescent="0.25">
      <c r="A57" s="657"/>
      <c r="B57" s="667" t="s">
        <v>5095</v>
      </c>
      <c r="C57" s="670"/>
      <c r="D57" s="658"/>
      <c r="E57" s="671"/>
      <c r="F57" s="1312"/>
      <c r="G57" s="971"/>
      <c r="H57" s="971"/>
    </row>
    <row r="58" spans="1:12" ht="15.75" x14ac:dyDescent="0.25">
      <c r="A58" s="1310">
        <v>2</v>
      </c>
      <c r="B58" s="1300" t="s">
        <v>5096</v>
      </c>
      <c r="C58" s="1311" t="s">
        <v>1843</v>
      </c>
      <c r="D58" s="1301" t="s">
        <v>5071</v>
      </c>
      <c r="E58" s="1299" t="s">
        <v>5088</v>
      </c>
      <c r="F58" s="1285">
        <v>1</v>
      </c>
      <c r="G58" s="971"/>
      <c r="H58" s="971"/>
    </row>
    <row r="59" spans="1:12" ht="15.75" x14ac:dyDescent="0.25">
      <c r="A59" s="657"/>
      <c r="B59" s="667" t="s">
        <v>5102</v>
      </c>
      <c r="C59" s="670"/>
      <c r="D59" s="658"/>
      <c r="E59" s="671"/>
      <c r="F59" s="1313"/>
      <c r="G59" s="971"/>
      <c r="H59" s="971"/>
    </row>
    <row r="60" spans="1:12" ht="15.75" x14ac:dyDescent="0.25">
      <c r="A60" s="1310">
        <v>3</v>
      </c>
      <c r="B60" s="1314" t="s">
        <v>5098</v>
      </c>
      <c r="C60" s="1311" t="s">
        <v>1843</v>
      </c>
      <c r="D60" s="1301" t="s">
        <v>5071</v>
      </c>
      <c r="E60" s="1299" t="s">
        <v>5099</v>
      </c>
      <c r="F60" s="1285">
        <v>1</v>
      </c>
      <c r="G60" s="971"/>
      <c r="H60" s="971"/>
    </row>
    <row r="61" spans="1:12" ht="15.75" x14ac:dyDescent="0.25">
      <c r="A61" s="657"/>
      <c r="B61" s="662" t="s">
        <v>5449</v>
      </c>
      <c r="G61" s="971"/>
      <c r="H61" s="971"/>
    </row>
    <row r="62" spans="1:12" ht="15.75" x14ac:dyDescent="0.25">
      <c r="A62" s="657"/>
      <c r="B62" s="667" t="s">
        <v>4479</v>
      </c>
      <c r="C62" s="663"/>
      <c r="D62" s="664"/>
      <c r="E62" s="665"/>
      <c r="F62" s="666"/>
      <c r="G62" s="971"/>
      <c r="H62" s="971"/>
    </row>
    <row r="63" spans="1:12" ht="15.75" x14ac:dyDescent="0.25">
      <c r="A63" s="1310">
        <v>4</v>
      </c>
      <c r="B63" s="1300" t="s">
        <v>1366</v>
      </c>
      <c r="C63" s="1303" t="s">
        <v>1840</v>
      </c>
      <c r="D63" s="1301" t="s">
        <v>4510</v>
      </c>
      <c r="E63" s="1299" t="s">
        <v>2351</v>
      </c>
      <c r="F63" s="1285"/>
      <c r="G63" s="971"/>
      <c r="H63" s="971"/>
    </row>
    <row r="64" spans="1:12" ht="15.75" customHeight="1" x14ac:dyDescent="0.25">
      <c r="A64" s="1310">
        <v>5</v>
      </c>
      <c r="B64" s="1300" t="s">
        <v>4988</v>
      </c>
      <c r="C64" s="1311" t="s">
        <v>2442</v>
      </c>
      <c r="D64" s="1301" t="s">
        <v>5611</v>
      </c>
      <c r="E64" s="1299" t="s">
        <v>2353</v>
      </c>
      <c r="F64" s="1281">
        <v>2</v>
      </c>
      <c r="G64" s="971"/>
      <c r="H64" s="971"/>
      <c r="I64" s="822"/>
      <c r="J64" s="669"/>
      <c r="K64" s="658"/>
      <c r="L64" s="661"/>
    </row>
    <row r="65" spans="1:8" ht="15.75" x14ac:dyDescent="0.25">
      <c r="A65" s="657"/>
      <c r="B65" s="667" t="s">
        <v>4426</v>
      </c>
      <c r="C65" s="660"/>
      <c r="D65" s="658"/>
      <c r="E65" s="661"/>
      <c r="F65" s="668"/>
      <c r="G65" s="971"/>
      <c r="H65" s="971"/>
    </row>
    <row r="66" spans="1:8" ht="15.75" x14ac:dyDescent="0.25">
      <c r="A66" s="1310">
        <v>6</v>
      </c>
      <c r="B66" s="1300" t="s">
        <v>1201</v>
      </c>
      <c r="C66" s="1311" t="s">
        <v>1843</v>
      </c>
      <c r="D66" s="1301" t="s">
        <v>4510</v>
      </c>
      <c r="E66" s="1299" t="s">
        <v>2357</v>
      </c>
      <c r="F66" s="1285">
        <v>1</v>
      </c>
      <c r="G66" s="971"/>
      <c r="H66" s="971"/>
    </row>
    <row r="67" spans="1:8" ht="15.75" x14ac:dyDescent="0.25">
      <c r="A67" s="657"/>
      <c r="B67" s="667" t="s">
        <v>4418</v>
      </c>
      <c r="C67" s="660"/>
      <c r="D67" s="658"/>
      <c r="E67" s="661"/>
      <c r="G67" s="971"/>
      <c r="H67" s="971"/>
    </row>
    <row r="68" spans="1:8" ht="15.75" x14ac:dyDescent="0.25">
      <c r="A68" s="1310">
        <v>7</v>
      </c>
      <c r="B68" s="1300" t="s">
        <v>1274</v>
      </c>
      <c r="C68" s="1311" t="s">
        <v>2286</v>
      </c>
      <c r="D68" s="1301" t="s">
        <v>708</v>
      </c>
      <c r="E68" s="1299" t="s">
        <v>1275</v>
      </c>
      <c r="F68" s="1285">
        <v>1</v>
      </c>
      <c r="G68" s="971"/>
      <c r="H68" s="971"/>
    </row>
    <row r="69" spans="1:8" ht="15.75" x14ac:dyDescent="0.25">
      <c r="A69" s="657"/>
      <c r="B69" s="667" t="s">
        <v>4419</v>
      </c>
      <c r="C69" s="669"/>
      <c r="D69" s="658"/>
      <c r="E69" s="661"/>
      <c r="G69" s="971"/>
      <c r="H69" s="971"/>
    </row>
    <row r="70" spans="1:8" ht="15.75" x14ac:dyDescent="0.25">
      <c r="A70" s="1310">
        <v>8</v>
      </c>
      <c r="B70" s="1300" t="s">
        <v>1276</v>
      </c>
      <c r="C70" s="1311" t="s">
        <v>2286</v>
      </c>
      <c r="D70" s="1301" t="s">
        <v>716</v>
      </c>
      <c r="E70" s="1299" t="s">
        <v>2360</v>
      </c>
      <c r="F70" s="1285">
        <v>1</v>
      </c>
      <c r="G70" s="971"/>
      <c r="H70" s="971"/>
    </row>
    <row r="71" spans="1:8" ht="15.75" x14ac:dyDescent="0.25">
      <c r="A71" s="657"/>
      <c r="B71" s="667" t="s">
        <v>4420</v>
      </c>
      <c r="C71" s="669"/>
      <c r="D71" s="658"/>
      <c r="E71" s="661"/>
      <c r="G71" s="971"/>
      <c r="H71" s="971"/>
    </row>
    <row r="72" spans="1:8" ht="15.75" x14ac:dyDescent="0.25">
      <c r="A72" s="1310">
        <v>9</v>
      </c>
      <c r="B72" s="1300" t="s">
        <v>1284</v>
      </c>
      <c r="C72" s="1303" t="s">
        <v>1842</v>
      </c>
      <c r="D72" s="1301" t="s">
        <v>4510</v>
      </c>
      <c r="E72" s="1299" t="s">
        <v>1285</v>
      </c>
      <c r="F72" s="1285">
        <v>1</v>
      </c>
      <c r="G72" s="971"/>
      <c r="H72" s="971"/>
    </row>
    <row r="73" spans="1:8" ht="15.75" x14ac:dyDescent="0.25">
      <c r="A73" s="657"/>
      <c r="B73" s="667" t="s">
        <v>4421</v>
      </c>
      <c r="C73" s="669"/>
      <c r="D73" s="658"/>
      <c r="E73" s="661"/>
      <c r="G73" s="971"/>
      <c r="H73" s="971"/>
    </row>
    <row r="74" spans="1:8" ht="17.25" customHeight="1" x14ac:dyDescent="0.25">
      <c r="A74" s="1310">
        <v>10</v>
      </c>
      <c r="B74" s="1300" t="s">
        <v>1287</v>
      </c>
      <c r="C74" s="1311" t="s">
        <v>2286</v>
      </c>
      <c r="D74" s="1301" t="s">
        <v>2278</v>
      </c>
      <c r="E74" s="1299" t="s">
        <v>1288</v>
      </c>
      <c r="F74" s="1285">
        <v>1</v>
      </c>
      <c r="G74" s="971"/>
      <c r="H74" s="971"/>
    </row>
    <row r="75" spans="1:8" ht="15.75" x14ac:dyDescent="0.25">
      <c r="A75" s="657"/>
      <c r="B75" s="667" t="s">
        <v>1161</v>
      </c>
      <c r="C75" s="669"/>
      <c r="D75" s="658"/>
      <c r="E75" s="661"/>
      <c r="G75" s="971"/>
      <c r="H75" s="971"/>
    </row>
    <row r="76" spans="1:8" ht="15.75" x14ac:dyDescent="0.25">
      <c r="A76" s="1310">
        <v>11</v>
      </c>
      <c r="B76" s="1300" t="s">
        <v>1160</v>
      </c>
      <c r="C76" s="1311" t="s">
        <v>5061</v>
      </c>
      <c r="D76" s="1301" t="s">
        <v>5071</v>
      </c>
      <c r="E76" s="1299" t="s">
        <v>1277</v>
      </c>
      <c r="F76" s="1285">
        <v>1</v>
      </c>
      <c r="G76" s="971"/>
      <c r="H76" s="971"/>
    </row>
    <row r="77" spans="1:8" ht="15.75" x14ac:dyDescent="0.25">
      <c r="A77" s="657"/>
      <c r="B77" s="667" t="s">
        <v>4423</v>
      </c>
      <c r="C77" s="669"/>
      <c r="D77" s="658"/>
      <c r="E77" s="661"/>
      <c r="G77" s="971"/>
      <c r="H77" s="971"/>
    </row>
    <row r="78" spans="1:8" ht="15.75" x14ac:dyDescent="0.25">
      <c r="A78" s="1310">
        <v>12</v>
      </c>
      <c r="B78" s="1300" t="s">
        <v>1213</v>
      </c>
      <c r="C78" s="1311" t="s">
        <v>2445</v>
      </c>
      <c r="D78" s="1301" t="s">
        <v>2720</v>
      </c>
      <c r="E78" s="1299" t="s">
        <v>2352</v>
      </c>
      <c r="F78" s="1285">
        <v>1</v>
      </c>
      <c r="G78" s="971"/>
      <c r="H78" s="971"/>
    </row>
    <row r="79" spans="1:8" ht="15.75" x14ac:dyDescent="0.25">
      <c r="A79" s="657"/>
      <c r="B79" s="1316"/>
      <c r="C79" s="1317"/>
      <c r="D79" s="1278"/>
      <c r="E79" s="1279"/>
      <c r="F79" s="1282"/>
      <c r="G79" s="971"/>
      <c r="H79" s="971"/>
    </row>
    <row r="80" spans="1:8" ht="15.75" x14ac:dyDescent="0.25">
      <c r="A80" s="657"/>
      <c r="B80" s="674" t="s">
        <v>4487</v>
      </c>
      <c r="C80" s="675"/>
      <c r="D80" s="664"/>
      <c r="E80" s="665"/>
      <c r="F80" s="666"/>
      <c r="G80" s="971"/>
      <c r="H80" s="971"/>
    </row>
    <row r="81" spans="1:10" ht="15.75" x14ac:dyDescent="0.25">
      <c r="A81" s="657"/>
      <c r="B81" s="675" t="s">
        <v>5422</v>
      </c>
      <c r="C81" s="675"/>
      <c r="D81" s="664"/>
      <c r="E81" s="665"/>
      <c r="F81" s="666"/>
      <c r="G81" s="971"/>
      <c r="H81" s="971"/>
    </row>
    <row r="82" spans="1:10" ht="15.75" x14ac:dyDescent="0.25">
      <c r="A82" s="657"/>
      <c r="B82" s="667" t="s">
        <v>4429</v>
      </c>
      <c r="C82" s="675"/>
      <c r="D82" s="664"/>
      <c r="E82" s="665"/>
      <c r="F82" s="666"/>
      <c r="G82" s="971"/>
      <c r="H82" s="971"/>
    </row>
    <row r="83" spans="1:10" ht="15.75" x14ac:dyDescent="0.25">
      <c r="A83" s="1310">
        <v>13</v>
      </c>
      <c r="B83" s="1300" t="s">
        <v>1337</v>
      </c>
      <c r="C83" s="1311" t="s">
        <v>2286</v>
      </c>
      <c r="D83" s="1301" t="s">
        <v>110</v>
      </c>
      <c r="E83" s="1299" t="s">
        <v>1277</v>
      </c>
      <c r="F83" s="842"/>
      <c r="G83" s="971"/>
      <c r="H83" s="971"/>
    </row>
    <row r="84" spans="1:10" ht="15.75" x14ac:dyDescent="0.25">
      <c r="A84" s="1310">
        <v>14</v>
      </c>
      <c r="B84" s="1300" t="s">
        <v>1244</v>
      </c>
      <c r="C84" s="1303" t="s">
        <v>1840</v>
      </c>
      <c r="D84" s="1301" t="s">
        <v>5439</v>
      </c>
      <c r="E84" s="1299" t="s">
        <v>2331</v>
      </c>
      <c r="F84" s="842"/>
      <c r="G84" s="971"/>
      <c r="H84" s="971"/>
    </row>
    <row r="85" spans="1:10" ht="15.75" x14ac:dyDescent="0.25">
      <c r="A85" s="1310">
        <v>15</v>
      </c>
      <c r="B85" s="1300" t="s">
        <v>1181</v>
      </c>
      <c r="C85" s="1311" t="s">
        <v>5612</v>
      </c>
      <c r="D85" s="1301" t="s">
        <v>5611</v>
      </c>
      <c r="E85" s="1299" t="s">
        <v>2363</v>
      </c>
      <c r="F85" s="1283"/>
      <c r="G85" s="971"/>
      <c r="H85" s="971"/>
    </row>
    <row r="86" spans="1:10" ht="15.75" x14ac:dyDescent="0.25">
      <c r="A86" s="1310">
        <v>16</v>
      </c>
      <c r="B86" s="1300" t="s">
        <v>1249</v>
      </c>
      <c r="C86" s="1311" t="s">
        <v>2286</v>
      </c>
      <c r="D86" s="1301" t="s">
        <v>2284</v>
      </c>
      <c r="E86" s="1299" t="s">
        <v>1250</v>
      </c>
      <c r="F86" s="1285">
        <v>4</v>
      </c>
      <c r="G86" s="971"/>
      <c r="H86" s="971"/>
    </row>
    <row r="87" spans="1:10" ht="15.75" x14ac:dyDescent="0.25">
      <c r="A87" s="657"/>
      <c r="B87" s="667" t="s">
        <v>4430</v>
      </c>
      <c r="C87" s="671"/>
      <c r="D87" s="658"/>
      <c r="E87" s="661"/>
      <c r="F87" s="668"/>
      <c r="G87" s="971"/>
      <c r="H87" s="971"/>
    </row>
    <row r="88" spans="1:10" ht="15.75" x14ac:dyDescent="0.25">
      <c r="A88" s="1310">
        <v>17</v>
      </c>
      <c r="B88" s="1300" t="s">
        <v>2308</v>
      </c>
      <c r="C88" s="1311" t="s">
        <v>2286</v>
      </c>
      <c r="D88" s="1301" t="s">
        <v>727</v>
      </c>
      <c r="E88" s="1299" t="s">
        <v>774</v>
      </c>
      <c r="F88" s="842"/>
      <c r="G88" s="971"/>
      <c r="H88" s="971"/>
    </row>
    <row r="89" spans="1:10" ht="15.75" x14ac:dyDescent="0.25">
      <c r="A89" s="1310">
        <v>18</v>
      </c>
      <c r="B89" s="1300" t="s">
        <v>1049</v>
      </c>
      <c r="C89" s="1311" t="s">
        <v>1843</v>
      </c>
      <c r="D89" s="1301" t="s">
        <v>693</v>
      </c>
      <c r="E89" s="1299" t="s">
        <v>1343</v>
      </c>
      <c r="F89" s="842"/>
      <c r="G89" s="971"/>
      <c r="H89" s="971"/>
    </row>
    <row r="90" spans="1:10" ht="15.75" x14ac:dyDescent="0.25">
      <c r="A90" s="1310">
        <v>19</v>
      </c>
      <c r="B90" s="1300" t="s">
        <v>1210</v>
      </c>
      <c r="C90" s="1311" t="s">
        <v>1843</v>
      </c>
      <c r="D90" s="1301" t="s">
        <v>4510</v>
      </c>
      <c r="E90" s="1299" t="s">
        <v>2309</v>
      </c>
      <c r="F90" s="1318"/>
      <c r="G90" s="971"/>
      <c r="H90" s="971"/>
    </row>
    <row r="91" spans="1:10" ht="15.75" x14ac:dyDescent="0.25">
      <c r="A91" s="1310">
        <v>20</v>
      </c>
      <c r="B91" s="1300" t="s">
        <v>4662</v>
      </c>
      <c r="C91" s="1311" t="s">
        <v>1843</v>
      </c>
      <c r="D91" s="1301" t="s">
        <v>4510</v>
      </c>
      <c r="E91" s="1299" t="s">
        <v>2367</v>
      </c>
      <c r="F91" s="1283">
        <v>4</v>
      </c>
      <c r="G91" s="971"/>
      <c r="H91" s="971"/>
      <c r="J91" s="822"/>
    </row>
    <row r="92" spans="1:10" ht="15.75" x14ac:dyDescent="0.25">
      <c r="A92" s="657"/>
      <c r="B92" s="667" t="s">
        <v>695</v>
      </c>
      <c r="C92" s="671"/>
      <c r="D92" s="658"/>
      <c r="E92" s="661"/>
      <c r="F92" s="668"/>
      <c r="G92" s="971"/>
      <c r="H92" s="971"/>
    </row>
    <row r="93" spans="1:10" ht="15.75" x14ac:dyDescent="0.25">
      <c r="A93" s="1310"/>
      <c r="B93" s="1300"/>
      <c r="C93" s="1311"/>
      <c r="D93" s="1301"/>
      <c r="E93" s="1299"/>
      <c r="F93" s="1285"/>
      <c r="G93" s="971"/>
      <c r="H93" s="971"/>
    </row>
    <row r="94" spans="1:10" ht="15.75" x14ac:dyDescent="0.25">
      <c r="A94" s="657"/>
      <c r="B94" s="662" t="s">
        <v>4490</v>
      </c>
      <c r="C94" s="663"/>
      <c r="D94" s="676"/>
      <c r="E94" s="665"/>
      <c r="F94" s="666"/>
      <c r="G94" s="971"/>
      <c r="H94" s="971"/>
    </row>
    <row r="95" spans="1:10" ht="15.75" x14ac:dyDescent="0.25">
      <c r="A95" s="657"/>
      <c r="B95" s="667" t="s">
        <v>1360</v>
      </c>
      <c r="C95" s="663"/>
      <c r="D95" s="676"/>
      <c r="E95" s="665"/>
      <c r="F95" s="666"/>
      <c r="G95" s="971"/>
      <c r="H95" s="971"/>
    </row>
    <row r="96" spans="1:10" ht="15.75" x14ac:dyDescent="0.25">
      <c r="A96" s="1310">
        <v>21</v>
      </c>
      <c r="B96" s="1300" t="s">
        <v>1359</v>
      </c>
      <c r="C96" s="1311" t="s">
        <v>2442</v>
      </c>
      <c r="D96" s="1301" t="s">
        <v>5611</v>
      </c>
      <c r="E96" s="1299" t="s">
        <v>1315</v>
      </c>
      <c r="F96" s="1285">
        <v>1</v>
      </c>
      <c r="G96" s="971"/>
      <c r="H96" s="971"/>
    </row>
    <row r="97" spans="1:9" ht="15.75" x14ac:dyDescent="0.25">
      <c r="A97" s="657"/>
      <c r="B97" s="674" t="s">
        <v>2834</v>
      </c>
      <c r="C97" s="669"/>
      <c r="D97" s="658"/>
      <c r="E97" s="661"/>
      <c r="G97" s="971"/>
      <c r="H97" s="971"/>
    </row>
    <row r="98" spans="1:9" ht="15.75" x14ac:dyDescent="0.25">
      <c r="A98" s="657"/>
      <c r="B98" s="662" t="s">
        <v>4592</v>
      </c>
      <c r="C98" s="663"/>
      <c r="D98" s="664"/>
      <c r="E98" s="665"/>
      <c r="F98" s="666"/>
      <c r="G98" s="971"/>
      <c r="H98" s="971"/>
    </row>
    <row r="99" spans="1:9" ht="15.75" x14ac:dyDescent="0.25">
      <c r="A99" s="657"/>
      <c r="B99" s="667" t="s">
        <v>4477</v>
      </c>
      <c r="C99" s="663"/>
      <c r="D99" s="664"/>
      <c r="E99" s="665"/>
      <c r="F99" s="666"/>
      <c r="G99" s="971"/>
      <c r="H99" s="971"/>
    </row>
    <row r="100" spans="1:9" ht="15.75" x14ac:dyDescent="0.25">
      <c r="A100" s="1310">
        <v>22</v>
      </c>
      <c r="B100" s="1300" t="s">
        <v>1046</v>
      </c>
      <c r="C100" s="1311" t="s">
        <v>2442</v>
      </c>
      <c r="D100" s="1301" t="s">
        <v>84</v>
      </c>
      <c r="E100" s="1299" t="s">
        <v>1315</v>
      </c>
      <c r="F100" s="1319"/>
      <c r="G100" s="971"/>
      <c r="H100" s="971"/>
    </row>
    <row r="101" spans="1:9" ht="15.75" x14ac:dyDescent="0.25">
      <c r="A101" s="1310">
        <v>23</v>
      </c>
      <c r="B101" s="1300" t="s">
        <v>4930</v>
      </c>
      <c r="C101" s="1311" t="s">
        <v>2442</v>
      </c>
      <c r="D101" s="1301" t="s">
        <v>5071</v>
      </c>
      <c r="E101" s="1298" t="s">
        <v>1259</v>
      </c>
      <c r="F101" s="1285">
        <v>2</v>
      </c>
      <c r="G101" s="971"/>
      <c r="H101" s="971"/>
    </row>
    <row r="102" spans="1:9" ht="15.75" x14ac:dyDescent="0.25">
      <c r="A102" s="657"/>
      <c r="B102" s="662" t="s">
        <v>5680</v>
      </c>
      <c r="C102" s="669"/>
      <c r="D102" s="658"/>
      <c r="E102" s="661"/>
      <c r="G102" s="971"/>
      <c r="H102" s="971"/>
    </row>
    <row r="103" spans="1:9" ht="15.75" x14ac:dyDescent="0.25">
      <c r="A103" s="657"/>
      <c r="B103" s="667" t="s">
        <v>4435</v>
      </c>
      <c r="C103" s="669"/>
      <c r="D103" s="658"/>
      <c r="E103" s="661"/>
      <c r="G103" s="971"/>
      <c r="H103" s="971"/>
    </row>
    <row r="104" spans="1:9" ht="15.75" x14ac:dyDescent="0.25">
      <c r="A104" s="1310">
        <v>24</v>
      </c>
      <c r="B104" s="1300" t="s">
        <v>1155</v>
      </c>
      <c r="C104" s="1311" t="s">
        <v>5612</v>
      </c>
      <c r="D104" s="1301" t="s">
        <v>5071</v>
      </c>
      <c r="E104" s="1299" t="s">
        <v>2359</v>
      </c>
      <c r="F104" s="1285">
        <v>1</v>
      </c>
      <c r="G104" s="971"/>
      <c r="H104" s="971"/>
    </row>
    <row r="105" spans="1:9" ht="15.75" x14ac:dyDescent="0.25">
      <c r="A105" s="657"/>
      <c r="B105" s="662" t="s">
        <v>1858</v>
      </c>
      <c r="C105" s="663"/>
      <c r="D105" s="664"/>
      <c r="E105" s="665"/>
      <c r="F105" s="666"/>
      <c r="G105" s="971"/>
      <c r="H105" s="971"/>
    </row>
    <row r="106" spans="1:9" ht="15.75" x14ac:dyDescent="0.25">
      <c r="A106" s="657"/>
      <c r="B106" s="662" t="s">
        <v>5005</v>
      </c>
      <c r="C106" s="663"/>
      <c r="D106" s="664"/>
      <c r="E106" s="665"/>
      <c r="F106" s="666"/>
      <c r="G106" s="971"/>
      <c r="H106" s="971"/>
    </row>
    <row r="107" spans="1:9" ht="15.75" x14ac:dyDescent="0.25">
      <c r="A107" s="657"/>
      <c r="B107" s="667" t="s">
        <v>4480</v>
      </c>
      <c r="C107" s="663"/>
      <c r="D107" s="664"/>
      <c r="E107" s="665"/>
      <c r="F107" s="666"/>
      <c r="G107" s="971"/>
      <c r="H107" s="971"/>
    </row>
    <row r="108" spans="1:9" ht="15.75" x14ac:dyDescent="0.25">
      <c r="A108" s="1310">
        <v>26</v>
      </c>
      <c r="B108" s="1300" t="s">
        <v>1272</v>
      </c>
      <c r="C108" s="1303" t="s">
        <v>1840</v>
      </c>
      <c r="D108" s="1301" t="s">
        <v>4510</v>
      </c>
      <c r="E108" s="1299" t="s">
        <v>2501</v>
      </c>
      <c r="F108" s="1285">
        <v>1</v>
      </c>
      <c r="G108" s="971"/>
      <c r="H108" s="971"/>
    </row>
    <row r="109" spans="1:9" ht="15.75" x14ac:dyDescent="0.25">
      <c r="A109" s="1315"/>
      <c r="B109" s="1306" t="s">
        <v>4482</v>
      </c>
      <c r="C109" s="1277"/>
      <c r="D109" s="1278"/>
      <c r="E109" s="1279"/>
      <c r="F109" s="1282"/>
      <c r="G109" s="971"/>
      <c r="H109" s="971"/>
      <c r="I109" s="673"/>
    </row>
    <row r="110" spans="1:9" ht="15.75" x14ac:dyDescent="0.25">
      <c r="A110" s="1310">
        <v>27</v>
      </c>
      <c r="B110" s="1300" t="s">
        <v>1399</v>
      </c>
      <c r="C110" s="1311" t="s">
        <v>2286</v>
      </c>
      <c r="D110" s="1301" t="s">
        <v>110</v>
      </c>
      <c r="E110" s="1299" t="s">
        <v>2365</v>
      </c>
      <c r="F110" s="842"/>
      <c r="G110" s="971"/>
      <c r="H110" s="971"/>
      <c r="I110" s="673"/>
    </row>
    <row r="111" spans="1:9" ht="15.75" x14ac:dyDescent="0.25">
      <c r="A111" s="1310">
        <v>28</v>
      </c>
      <c r="B111" s="1300" t="s">
        <v>1531</v>
      </c>
      <c r="C111" s="1311" t="s">
        <v>2286</v>
      </c>
      <c r="D111" s="1301" t="s">
        <v>102</v>
      </c>
      <c r="E111" s="1299" t="s">
        <v>2353</v>
      </c>
      <c r="F111" s="842"/>
      <c r="G111" s="971"/>
      <c r="H111" s="971"/>
      <c r="I111" s="673"/>
    </row>
    <row r="112" spans="1:9" ht="15.75" x14ac:dyDescent="0.25">
      <c r="A112" s="1310">
        <v>29</v>
      </c>
      <c r="B112" s="1300" t="s">
        <v>1173</v>
      </c>
      <c r="C112" s="1311" t="s">
        <v>5612</v>
      </c>
      <c r="D112" s="1301" t="s">
        <v>5071</v>
      </c>
      <c r="E112" s="1299" t="s">
        <v>2366</v>
      </c>
      <c r="F112" s="842"/>
      <c r="G112" s="971"/>
      <c r="H112" s="971"/>
      <c r="I112" s="673"/>
    </row>
    <row r="113" spans="1:9" ht="15.75" x14ac:dyDescent="0.25">
      <c r="A113" s="1310">
        <v>30</v>
      </c>
      <c r="B113" s="1300" t="s">
        <v>1220</v>
      </c>
      <c r="C113" s="1311" t="s">
        <v>1844</v>
      </c>
      <c r="D113" s="1301" t="s">
        <v>1218</v>
      </c>
      <c r="E113" s="1299" t="s">
        <v>1217</v>
      </c>
      <c r="F113" s="1283">
        <v>4</v>
      </c>
      <c r="G113" s="971"/>
      <c r="H113" s="971"/>
      <c r="I113" s="673"/>
    </row>
    <row r="114" spans="1:9" s="1292" customFormat="1" ht="15.75" x14ac:dyDescent="0.25">
      <c r="A114" s="1320"/>
      <c r="B114" s="1306" t="s">
        <v>4437</v>
      </c>
      <c r="C114" s="1321"/>
      <c r="D114" s="1322"/>
      <c r="E114" s="1323"/>
      <c r="F114" s="1324"/>
      <c r="G114" s="1762"/>
      <c r="H114" s="1762"/>
    </row>
    <row r="115" spans="1:9" ht="15.75" x14ac:dyDescent="0.25">
      <c r="A115" s="1310">
        <v>31</v>
      </c>
      <c r="B115" s="1300" t="s">
        <v>1401</v>
      </c>
      <c r="C115" s="1311" t="s">
        <v>2286</v>
      </c>
      <c r="D115" s="1301" t="s">
        <v>110</v>
      </c>
      <c r="E115" s="1299" t="s">
        <v>2367</v>
      </c>
      <c r="F115" s="842"/>
      <c r="G115" s="971"/>
      <c r="H115" s="971"/>
      <c r="I115" s="673"/>
    </row>
    <row r="116" spans="1:9" ht="15.75" x14ac:dyDescent="0.25">
      <c r="A116" s="1310">
        <v>32</v>
      </c>
      <c r="B116" s="1300" t="s">
        <v>1055</v>
      </c>
      <c r="C116" s="1298" t="s">
        <v>1843</v>
      </c>
      <c r="D116" s="1301" t="s">
        <v>708</v>
      </c>
      <c r="E116" s="1299" t="s">
        <v>1343</v>
      </c>
      <c r="F116" s="1318"/>
      <c r="G116" s="971"/>
      <c r="H116" s="971"/>
      <c r="I116" s="673"/>
    </row>
    <row r="117" spans="1:9" ht="15.75" x14ac:dyDescent="0.25">
      <c r="A117" s="1310">
        <v>33</v>
      </c>
      <c r="B117" s="1300" t="s">
        <v>1230</v>
      </c>
      <c r="C117" s="1303" t="s">
        <v>4520</v>
      </c>
      <c r="D117" s="1301" t="s">
        <v>4510</v>
      </c>
      <c r="E117" s="1299" t="s">
        <v>1217</v>
      </c>
      <c r="F117" s="1283">
        <v>3</v>
      </c>
      <c r="G117" s="971"/>
      <c r="H117" s="971"/>
      <c r="I117" s="673"/>
    </row>
    <row r="118" spans="1:9" ht="15.75" x14ac:dyDescent="0.25">
      <c r="A118" s="1315"/>
      <c r="B118" s="1306" t="s">
        <v>4483</v>
      </c>
      <c r="C118" s="1277"/>
      <c r="D118" s="1278"/>
      <c r="E118" s="1279"/>
      <c r="F118" s="1325"/>
      <c r="G118" s="971"/>
      <c r="H118" s="971"/>
      <c r="I118" s="673"/>
    </row>
    <row r="119" spans="1:9" ht="15.75" x14ac:dyDescent="0.25">
      <c r="A119" s="1310">
        <v>34</v>
      </c>
      <c r="B119" s="1300" t="s">
        <v>1164</v>
      </c>
      <c r="C119" s="1311" t="s">
        <v>5061</v>
      </c>
      <c r="D119" s="1301" t="s">
        <v>5071</v>
      </c>
      <c r="E119" s="1299" t="s">
        <v>2360</v>
      </c>
      <c r="F119" s="842"/>
      <c r="G119" s="971"/>
      <c r="H119" s="971"/>
      <c r="I119" s="673"/>
    </row>
    <row r="120" spans="1:9" ht="15.75" x14ac:dyDescent="0.25">
      <c r="A120" s="1310">
        <v>35</v>
      </c>
      <c r="B120" s="1300" t="s">
        <v>1204</v>
      </c>
      <c r="C120" s="1298" t="s">
        <v>1843</v>
      </c>
      <c r="D120" s="1301" t="s">
        <v>4510</v>
      </c>
      <c r="E120" s="1299" t="s">
        <v>2367</v>
      </c>
      <c r="F120" s="842"/>
      <c r="G120" s="971"/>
      <c r="H120" s="971"/>
    </row>
    <row r="121" spans="1:9" ht="15.75" x14ac:dyDescent="0.25">
      <c r="A121" s="1310">
        <v>36</v>
      </c>
      <c r="B121" s="1300" t="s">
        <v>1191</v>
      </c>
      <c r="C121" s="1298" t="s">
        <v>1843</v>
      </c>
      <c r="D121" s="1301" t="s">
        <v>4510</v>
      </c>
      <c r="E121" s="1299" t="s">
        <v>2368</v>
      </c>
      <c r="F121" s="1283">
        <v>3</v>
      </c>
      <c r="G121" s="971"/>
      <c r="H121" s="971"/>
    </row>
    <row r="122" spans="1:9" ht="15.75" x14ac:dyDescent="0.25">
      <c r="A122" s="1315"/>
      <c r="B122" s="1316" t="s">
        <v>549</v>
      </c>
      <c r="C122" s="1407"/>
      <c r="D122" s="1278"/>
      <c r="E122" s="1279"/>
      <c r="F122" s="1408"/>
      <c r="G122" s="971"/>
      <c r="H122" s="971"/>
    </row>
    <row r="123" spans="1:9" ht="15.75" x14ac:dyDescent="0.25">
      <c r="A123" s="1310">
        <v>37</v>
      </c>
      <c r="B123" s="1300" t="s">
        <v>1167</v>
      </c>
      <c r="C123" s="1311" t="s">
        <v>5061</v>
      </c>
      <c r="D123" s="1301" t="s">
        <v>5071</v>
      </c>
      <c r="E123" s="1299" t="s">
        <v>774</v>
      </c>
      <c r="F123" s="1283">
        <v>1</v>
      </c>
      <c r="G123" s="1763"/>
      <c r="H123" s="971"/>
    </row>
    <row r="124" spans="1:9" ht="15.75" x14ac:dyDescent="0.25">
      <c r="A124" s="1315"/>
      <c r="B124" s="1280" t="s">
        <v>4489</v>
      </c>
      <c r="C124" s="1326"/>
      <c r="D124" s="1327"/>
      <c r="E124" s="1328"/>
      <c r="F124" s="1329"/>
      <c r="G124" s="971"/>
      <c r="H124" s="971"/>
    </row>
    <row r="125" spans="1:9" ht="15.75" x14ac:dyDescent="0.25">
      <c r="A125" s="657"/>
      <c r="B125" s="667" t="s">
        <v>4481</v>
      </c>
      <c r="C125" s="663"/>
      <c r="D125" s="664"/>
      <c r="E125" s="665"/>
      <c r="F125" s="666"/>
      <c r="G125" s="971"/>
      <c r="H125" s="971"/>
    </row>
    <row r="126" spans="1:9" ht="15.75" x14ac:dyDescent="0.25">
      <c r="A126" s="1310">
        <v>38</v>
      </c>
      <c r="B126" s="1300" t="s">
        <v>1454</v>
      </c>
      <c r="C126" s="1311" t="s">
        <v>2286</v>
      </c>
      <c r="D126" s="1301" t="s">
        <v>595</v>
      </c>
      <c r="E126" s="1299" t="s">
        <v>2327</v>
      </c>
      <c r="F126" s="1330"/>
      <c r="G126" s="971"/>
      <c r="H126" s="971"/>
    </row>
    <row r="127" spans="1:9" ht="15.75" x14ac:dyDescent="0.25">
      <c r="A127" s="1310">
        <v>39</v>
      </c>
      <c r="B127" s="1300" t="s">
        <v>1226</v>
      </c>
      <c r="C127" s="1298" t="s">
        <v>2582</v>
      </c>
      <c r="D127" s="1301" t="s">
        <v>2284</v>
      </c>
      <c r="E127" s="1299" t="s">
        <v>1343</v>
      </c>
      <c r="F127" s="1281">
        <v>2</v>
      </c>
      <c r="G127" s="971"/>
      <c r="H127" s="971"/>
    </row>
    <row r="128" spans="1:9" ht="15.75" x14ac:dyDescent="0.25">
      <c r="A128" s="657"/>
      <c r="B128" s="667" t="s">
        <v>5576</v>
      </c>
      <c r="C128" s="663"/>
      <c r="D128" s="664"/>
      <c r="E128" s="665"/>
      <c r="F128" s="666"/>
      <c r="G128" s="971"/>
      <c r="H128" s="971"/>
    </row>
    <row r="129" spans="1:8" ht="15.75" x14ac:dyDescent="0.25">
      <c r="A129" s="1310">
        <v>40</v>
      </c>
      <c r="B129" s="1300" t="s">
        <v>5596</v>
      </c>
      <c r="C129" s="1651" t="s">
        <v>2450</v>
      </c>
      <c r="D129" s="1443" t="s">
        <v>2720</v>
      </c>
      <c r="E129" s="1422" t="s">
        <v>1250</v>
      </c>
      <c r="F129" s="1330">
        <v>1</v>
      </c>
      <c r="G129" s="971"/>
      <c r="H129" s="971"/>
    </row>
    <row r="130" spans="1:8" ht="15.75" x14ac:dyDescent="0.25">
      <c r="A130" s="657"/>
      <c r="B130" s="662" t="s">
        <v>1841</v>
      </c>
      <c r="C130" s="663"/>
      <c r="D130" s="676"/>
      <c r="E130" s="665"/>
      <c r="F130" s="666"/>
      <c r="G130" s="1763"/>
      <c r="H130" s="971"/>
    </row>
    <row r="131" spans="1:8" ht="15.75" x14ac:dyDescent="0.25">
      <c r="A131" s="657"/>
      <c r="B131" s="662" t="s">
        <v>5421</v>
      </c>
      <c r="C131" s="663"/>
      <c r="D131" s="676"/>
      <c r="E131" s="665"/>
      <c r="F131" s="666"/>
      <c r="G131" s="1763"/>
      <c r="H131" s="971"/>
    </row>
    <row r="132" spans="1:8" ht="15.75" x14ac:dyDescent="0.25">
      <c r="A132" s="1248"/>
      <c r="B132" s="1249" t="s">
        <v>4484</v>
      </c>
      <c r="C132" s="1250"/>
      <c r="D132" s="1251"/>
      <c r="E132" s="1252"/>
      <c r="F132" s="1253"/>
      <c r="G132" s="1763"/>
      <c r="H132" s="971"/>
    </row>
    <row r="133" spans="1:8" ht="15.75" x14ac:dyDescent="0.25">
      <c r="A133" s="1310">
        <v>41</v>
      </c>
      <c r="B133" s="1300" t="s">
        <v>832</v>
      </c>
      <c r="C133" s="1311" t="s">
        <v>2450</v>
      </c>
      <c r="D133" s="1301" t="s">
        <v>84</v>
      </c>
      <c r="E133" s="1299" t="s">
        <v>1250</v>
      </c>
      <c r="F133" s="1285">
        <v>1</v>
      </c>
      <c r="G133" s="1763"/>
      <c r="H133" s="971"/>
    </row>
    <row r="134" spans="1:8" ht="15.75" x14ac:dyDescent="0.25">
      <c r="A134" s="1315"/>
      <c r="B134" s="1306" t="s">
        <v>4440</v>
      </c>
      <c r="C134" s="1317"/>
      <c r="D134" s="1278"/>
      <c r="E134" s="1279"/>
      <c r="F134" s="1282"/>
      <c r="G134" s="1763"/>
      <c r="H134" s="971"/>
    </row>
    <row r="135" spans="1:8" ht="15.75" x14ac:dyDescent="0.25">
      <c r="A135" s="1310">
        <v>42</v>
      </c>
      <c r="B135" s="1300" t="s">
        <v>770</v>
      </c>
      <c r="C135" s="1311" t="s">
        <v>2286</v>
      </c>
      <c r="D135" s="1301" t="s">
        <v>46</v>
      </c>
      <c r="E135" s="1299" t="s">
        <v>2354</v>
      </c>
      <c r="F135" s="842"/>
      <c r="G135" s="1763"/>
      <c r="H135" s="971"/>
    </row>
    <row r="136" spans="1:8" ht="15.75" x14ac:dyDescent="0.25">
      <c r="A136" s="1310">
        <v>43</v>
      </c>
      <c r="B136" s="1300" t="s">
        <v>1524</v>
      </c>
      <c r="C136" s="1311" t="s">
        <v>2286</v>
      </c>
      <c r="D136" s="1301" t="s">
        <v>329</v>
      </c>
      <c r="E136" s="1299" t="s">
        <v>2330</v>
      </c>
      <c r="F136" s="1409">
        <v>2</v>
      </c>
      <c r="G136" s="1763"/>
      <c r="H136" s="971"/>
    </row>
    <row r="137" spans="1:8" ht="15.75" x14ac:dyDescent="0.25">
      <c r="A137" s="657"/>
      <c r="B137" s="667" t="s">
        <v>4485</v>
      </c>
      <c r="C137" s="669"/>
      <c r="D137" s="658"/>
      <c r="E137" s="661"/>
      <c r="F137" s="668"/>
      <c r="G137" s="1763"/>
      <c r="H137" s="971"/>
    </row>
    <row r="138" spans="1:8" ht="15.75" x14ac:dyDescent="0.25">
      <c r="A138" s="1310">
        <v>44</v>
      </c>
      <c r="B138" s="1300" t="s">
        <v>597</v>
      </c>
      <c r="C138" s="1303" t="s">
        <v>1840</v>
      </c>
      <c r="D138" s="1301" t="s">
        <v>84</v>
      </c>
      <c r="E138" s="1299" t="s">
        <v>2331</v>
      </c>
      <c r="F138" s="842"/>
      <c r="G138" s="1763"/>
      <c r="H138" s="971"/>
    </row>
    <row r="139" spans="1:8" ht="15.75" x14ac:dyDescent="0.25">
      <c r="A139" s="1310">
        <v>45</v>
      </c>
      <c r="B139" s="1300" t="s">
        <v>758</v>
      </c>
      <c r="C139" s="1311" t="s">
        <v>2286</v>
      </c>
      <c r="D139" s="1301" t="s">
        <v>329</v>
      </c>
      <c r="E139" s="1299" t="s">
        <v>2355</v>
      </c>
      <c r="F139" s="1283">
        <v>2</v>
      </c>
      <c r="G139" s="1763"/>
      <c r="H139" s="971"/>
    </row>
    <row r="140" spans="1:8" ht="15.75" x14ac:dyDescent="0.25">
      <c r="A140" s="657"/>
      <c r="B140" s="667" t="s">
        <v>4486</v>
      </c>
      <c r="C140" s="669"/>
      <c r="D140" s="658"/>
      <c r="E140" s="661"/>
      <c r="F140" s="668"/>
      <c r="G140" s="1763"/>
      <c r="H140" s="971"/>
    </row>
    <row r="141" spans="1:8" ht="15.75" x14ac:dyDescent="0.25">
      <c r="A141" s="1310"/>
      <c r="B141" s="1300"/>
      <c r="C141" s="1311"/>
      <c r="D141" s="1301"/>
      <c r="E141" s="1299"/>
      <c r="F141" s="1285"/>
      <c r="G141" s="1763"/>
      <c r="H141" s="971"/>
    </row>
    <row r="142" spans="1:8" ht="15.75" x14ac:dyDescent="0.25">
      <c r="A142" s="657"/>
      <c r="B142" s="662" t="s">
        <v>1848</v>
      </c>
      <c r="C142" s="675"/>
      <c r="D142" s="664"/>
      <c r="E142" s="665"/>
      <c r="F142" s="666"/>
      <c r="G142" s="1763"/>
      <c r="H142" s="971"/>
    </row>
    <row r="143" spans="1:8" ht="15.75" x14ac:dyDescent="0.25">
      <c r="A143" s="657"/>
      <c r="B143" s="662" t="s">
        <v>4974</v>
      </c>
      <c r="C143" s="675"/>
      <c r="D143" s="664"/>
      <c r="E143" s="665"/>
      <c r="F143" s="666"/>
      <c r="G143" s="1763"/>
      <c r="H143" s="971"/>
    </row>
    <row r="144" spans="1:8" ht="15.75" x14ac:dyDescent="0.25">
      <c r="A144" s="657"/>
      <c r="B144" s="667" t="s">
        <v>461</v>
      </c>
      <c r="C144" s="675"/>
      <c r="D144" s="664"/>
      <c r="E144" s="665"/>
      <c r="F144" s="666"/>
      <c r="G144" s="1763"/>
      <c r="H144" s="971"/>
    </row>
    <row r="145" spans="1:8" ht="15.75" x14ac:dyDescent="0.25">
      <c r="A145" s="1802">
        <v>46</v>
      </c>
      <c r="B145" s="1803" t="s">
        <v>5659</v>
      </c>
      <c r="C145" s="1804" t="s">
        <v>5658</v>
      </c>
      <c r="D145" s="1805" t="s">
        <v>5145</v>
      </c>
      <c r="E145" s="1806" t="s">
        <v>5654</v>
      </c>
      <c r="F145" s="666">
        <v>1</v>
      </c>
      <c r="G145" s="1763"/>
      <c r="H145" s="971"/>
    </row>
    <row r="146" spans="1:8" ht="15.75" x14ac:dyDescent="0.25">
      <c r="A146" s="657"/>
      <c r="B146" s="667" t="s">
        <v>4478</v>
      </c>
      <c r="C146" s="669"/>
      <c r="D146" s="658"/>
      <c r="E146" s="661"/>
      <c r="F146" s="666"/>
      <c r="G146" s="1763"/>
      <c r="H146" s="971"/>
    </row>
    <row r="147" spans="1:8" ht="15.75" x14ac:dyDescent="0.25">
      <c r="A147" s="1802">
        <v>47</v>
      </c>
      <c r="B147" s="1803" t="s">
        <v>1198</v>
      </c>
      <c r="C147" s="1804" t="s">
        <v>1843</v>
      </c>
      <c r="D147" s="1805" t="s">
        <v>4510</v>
      </c>
      <c r="E147" s="1806" t="s">
        <v>2363</v>
      </c>
      <c r="F147" s="842"/>
      <c r="G147" s="1763"/>
      <c r="H147" s="971"/>
    </row>
    <row r="148" spans="1:8" ht="15.75" x14ac:dyDescent="0.25">
      <c r="A148" s="1802">
        <v>48</v>
      </c>
      <c r="B148" s="1300" t="s">
        <v>1125</v>
      </c>
      <c r="C148" s="1311" t="s">
        <v>1843</v>
      </c>
      <c r="D148" s="1305" t="s">
        <v>2278</v>
      </c>
      <c r="E148" s="1299" t="s">
        <v>1277</v>
      </c>
      <c r="F148" s="842"/>
      <c r="G148" s="1763"/>
      <c r="H148" s="971"/>
    </row>
    <row r="149" spans="1:8" ht="15.75" x14ac:dyDescent="0.25">
      <c r="A149" s="1802">
        <v>49</v>
      </c>
      <c r="B149" s="1300" t="s">
        <v>1195</v>
      </c>
      <c r="C149" s="1311" t="s">
        <v>1843</v>
      </c>
      <c r="D149" s="1301" t="s">
        <v>4510</v>
      </c>
      <c r="E149" s="1299" t="s">
        <v>2330</v>
      </c>
      <c r="F149" s="1283">
        <v>3</v>
      </c>
      <c r="G149" s="1763"/>
      <c r="H149" s="971"/>
    </row>
    <row r="150" spans="1:8" ht="15.75" x14ac:dyDescent="0.25">
      <c r="A150" s="657"/>
      <c r="B150" s="662" t="s">
        <v>4521</v>
      </c>
      <c r="C150" s="663"/>
      <c r="D150" s="664"/>
      <c r="E150" s="665"/>
      <c r="F150" s="666"/>
      <c r="G150" s="1763"/>
      <c r="H150" s="1763"/>
    </row>
    <row r="151" spans="1:8" ht="15.75" x14ac:dyDescent="0.25">
      <c r="A151" s="657"/>
      <c r="B151" s="1254" t="s">
        <v>549</v>
      </c>
      <c r="C151" s="663"/>
      <c r="D151" s="664"/>
      <c r="E151" s="665"/>
      <c r="F151" s="666"/>
      <c r="G151" s="1763"/>
      <c r="H151" s="1763"/>
    </row>
    <row r="152" spans="1:8" ht="15.75" x14ac:dyDescent="0.2">
      <c r="A152" s="1310">
        <v>50</v>
      </c>
      <c r="B152" s="1300" t="s">
        <v>752</v>
      </c>
      <c r="C152" s="1311" t="s">
        <v>2286</v>
      </c>
      <c r="D152" s="1301" t="s">
        <v>183</v>
      </c>
      <c r="E152" s="1299" t="s">
        <v>1277</v>
      </c>
      <c r="F152" s="842"/>
      <c r="G152" s="1763"/>
      <c r="H152" s="1763"/>
    </row>
    <row r="153" spans="1:8" ht="15.75" x14ac:dyDescent="0.2">
      <c r="A153" s="1310">
        <v>51</v>
      </c>
      <c r="B153" s="1300" t="s">
        <v>846</v>
      </c>
      <c r="C153" s="1311" t="s">
        <v>2286</v>
      </c>
      <c r="D153" s="1301" t="s">
        <v>161</v>
      </c>
      <c r="E153" s="1299" t="s">
        <v>1277</v>
      </c>
      <c r="F153" s="842"/>
      <c r="G153" s="1763"/>
      <c r="H153" s="1763"/>
    </row>
    <row r="154" spans="1:8" ht="15.75" x14ac:dyDescent="0.2">
      <c r="A154" s="1310">
        <v>52</v>
      </c>
      <c r="B154" s="1300" t="s">
        <v>1059</v>
      </c>
      <c r="C154" s="1311" t="s">
        <v>1843</v>
      </c>
      <c r="D154" s="1301" t="s">
        <v>89</v>
      </c>
      <c r="E154" s="1299" t="s">
        <v>1343</v>
      </c>
      <c r="F154" s="1283">
        <v>3</v>
      </c>
      <c r="G154" s="1763"/>
      <c r="H154" s="1763"/>
    </row>
    <row r="155" spans="1:8" ht="15.75" x14ac:dyDescent="0.25">
      <c r="A155" s="1283"/>
      <c r="B155" s="1989" t="s">
        <v>2194</v>
      </c>
      <c r="C155" s="1989"/>
      <c r="D155" s="1989"/>
      <c r="E155" s="1989"/>
      <c r="F155" s="1285">
        <f>SUM(F53:F154)</f>
        <v>51</v>
      </c>
      <c r="G155" s="1763"/>
      <c r="H155" s="1763"/>
    </row>
    <row r="156" spans="1:8" x14ac:dyDescent="0.2">
      <c r="A156" s="1331"/>
      <c r="B156" s="1313"/>
      <c r="C156" s="1313"/>
      <c r="D156" s="1313"/>
      <c r="E156" s="1313"/>
    </row>
  </sheetData>
  <mergeCells count="3">
    <mergeCell ref="A1:E1"/>
    <mergeCell ref="A46:F46"/>
    <mergeCell ref="B155:E155"/>
  </mergeCells>
  <printOptions horizontalCentered="1"/>
  <pageMargins left="0.75" right="0" top="0.4" bottom="0.3" header="0.3" footer="0.3"/>
  <pageSetup paperSize="258" scale="65" orientation="portrait" r:id="rId1"/>
  <rowBreaks count="1" manualBreakCount="1">
    <brk id="79" min="1" max="5" man="1"/>
  </rowBreaks>
  <colBreaks count="1" manualBreakCount="1">
    <brk id="6" max="16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M81"/>
  <sheetViews>
    <sheetView view="pageBreakPreview" topLeftCell="A40" zoomScale="70" zoomScaleNormal="80" zoomScaleSheetLayoutView="70" workbookViewId="0">
      <selection activeCell="G49" sqref="G49"/>
    </sheetView>
  </sheetViews>
  <sheetFormatPr defaultRowHeight="14.25" x14ac:dyDescent="0.2"/>
  <cols>
    <col min="1" max="1" width="9.28515625" style="1" bestFit="1" customWidth="1"/>
    <col min="2" max="2" width="55.28515625" style="1" customWidth="1"/>
    <col min="3" max="3" width="14.140625" style="1" customWidth="1"/>
    <col min="4" max="4" width="15.7109375" style="1" customWidth="1"/>
    <col min="5" max="5" width="14.140625" style="119" customWidth="1"/>
    <col min="6" max="6" width="15.7109375" style="119" customWidth="1"/>
    <col min="7" max="9" width="14.140625" style="119" customWidth="1"/>
    <col min="10" max="10" width="33.7109375" style="150" customWidth="1"/>
    <col min="11" max="11" width="49.42578125" style="193" customWidth="1"/>
    <col min="12" max="12" width="9.140625" style="1"/>
    <col min="13" max="13" width="9.140625" style="143"/>
    <col min="14" max="16384" width="9.140625" style="1"/>
  </cols>
  <sheetData>
    <row r="1" spans="1:13" s="145" customFormat="1" ht="17.100000000000001" customHeight="1" x14ac:dyDescent="0.25">
      <c r="A1" s="114" t="s">
        <v>5474</v>
      </c>
      <c r="B1" s="220"/>
      <c r="C1" s="220"/>
      <c r="E1" s="237"/>
      <c r="F1" s="823"/>
      <c r="G1" s="237"/>
      <c r="H1" s="237"/>
      <c r="I1" s="237"/>
      <c r="J1" s="81"/>
      <c r="K1" s="193"/>
      <c r="M1" s="146"/>
    </row>
    <row r="2" spans="1:13" ht="11.1" customHeight="1" x14ac:dyDescent="0.2">
      <c r="J2" s="1"/>
      <c r="K2" s="1"/>
    </row>
    <row r="3" spans="1:13" x14ac:dyDescent="0.2">
      <c r="A3" s="1332" t="s">
        <v>1235</v>
      </c>
      <c r="B3" s="1332" t="s">
        <v>2553</v>
      </c>
      <c r="C3" s="1332" t="s">
        <v>2194</v>
      </c>
      <c r="D3" s="112"/>
      <c r="E3" s="112"/>
      <c r="F3" s="112"/>
      <c r="G3" s="112"/>
      <c r="H3" s="112"/>
      <c r="I3" s="112"/>
      <c r="M3" s="120"/>
    </row>
    <row r="4" spans="1:13" ht="14.25" customHeight="1" x14ac:dyDescent="0.2">
      <c r="A4" s="1990">
        <v>1</v>
      </c>
      <c r="B4" s="1333" t="s">
        <v>2227</v>
      </c>
      <c r="C4" s="1334"/>
      <c r="D4" s="119"/>
      <c r="E4" s="824"/>
      <c r="G4" s="824"/>
      <c r="H4" s="824"/>
      <c r="I4" s="824"/>
    </row>
    <row r="5" spans="1:13" ht="14.25" customHeight="1" x14ac:dyDescent="0.2">
      <c r="A5" s="1991"/>
      <c r="B5" s="860" t="s">
        <v>2228</v>
      </c>
      <c r="C5" s="1335"/>
      <c r="D5" s="119"/>
      <c r="E5" s="824"/>
      <c r="G5" s="824"/>
      <c r="H5" s="824"/>
      <c r="I5" s="824"/>
    </row>
    <row r="6" spans="1:13" ht="14.25" customHeight="1" x14ac:dyDescent="0.2">
      <c r="A6" s="1991"/>
      <c r="B6" s="1336" t="s">
        <v>4444</v>
      </c>
      <c r="C6" s="1337">
        <v>0</v>
      </c>
      <c r="D6" s="119"/>
      <c r="E6" s="112"/>
      <c r="G6" s="112"/>
      <c r="H6" s="112"/>
      <c r="I6" s="112"/>
    </row>
    <row r="7" spans="1:13" ht="14.25" customHeight="1" x14ac:dyDescent="0.2">
      <c r="A7" s="1991"/>
      <c r="B7" s="1336" t="s">
        <v>4445</v>
      </c>
      <c r="C7" s="1337">
        <v>0</v>
      </c>
      <c r="D7" s="119"/>
      <c r="E7" s="112"/>
      <c r="G7" s="112"/>
      <c r="H7" s="112"/>
      <c r="I7" s="112"/>
    </row>
    <row r="8" spans="1:13" ht="14.25" customHeight="1" x14ac:dyDescent="0.2">
      <c r="A8" s="1991"/>
      <c r="B8" s="1336" t="s">
        <v>4446</v>
      </c>
      <c r="C8" s="1337">
        <v>0</v>
      </c>
      <c r="D8" s="119"/>
      <c r="E8" s="112"/>
      <c r="G8" s="112"/>
      <c r="H8" s="112"/>
      <c r="I8" s="112"/>
    </row>
    <row r="9" spans="1:13" ht="14.25" customHeight="1" x14ac:dyDescent="0.2">
      <c r="A9" s="1991"/>
      <c r="B9" s="1336" t="s">
        <v>4447</v>
      </c>
      <c r="C9" s="1337">
        <v>0</v>
      </c>
      <c r="D9" s="119"/>
      <c r="E9" s="112"/>
      <c r="G9" s="112"/>
      <c r="H9" s="112"/>
      <c r="I9" s="112"/>
    </row>
    <row r="10" spans="1:13" ht="14.25" customHeight="1" x14ac:dyDescent="0.2">
      <c r="A10" s="1991"/>
      <c r="B10" s="1336" t="s">
        <v>4448</v>
      </c>
      <c r="C10" s="1337">
        <v>1</v>
      </c>
      <c r="D10" s="119"/>
      <c r="E10" s="112"/>
      <c r="G10" s="112"/>
      <c r="H10" s="112"/>
      <c r="I10" s="112"/>
    </row>
    <row r="11" spans="1:13" ht="14.25" customHeight="1" x14ac:dyDescent="0.2">
      <c r="A11" s="1991"/>
      <c r="B11" s="1336" t="s">
        <v>5097</v>
      </c>
      <c r="C11" s="1337">
        <v>1</v>
      </c>
      <c r="D11" s="119"/>
      <c r="E11" s="112"/>
      <c r="G11" s="112"/>
      <c r="H11" s="112"/>
      <c r="I11" s="112"/>
    </row>
    <row r="12" spans="1:13" ht="14.25" customHeight="1" x14ac:dyDescent="0.2">
      <c r="A12" s="1991"/>
      <c r="B12" s="1336" t="s">
        <v>4449</v>
      </c>
      <c r="C12" s="1337">
        <v>0</v>
      </c>
      <c r="D12" s="119"/>
      <c r="E12" s="112"/>
      <c r="G12" s="112"/>
      <c r="H12" s="112"/>
      <c r="I12" s="112"/>
    </row>
    <row r="13" spans="1:13" ht="14.25" customHeight="1" x14ac:dyDescent="0.2">
      <c r="A13" s="1991"/>
      <c r="B13" s="1336" t="s">
        <v>5103</v>
      </c>
      <c r="C13" s="1337">
        <v>1</v>
      </c>
      <c r="D13" s="119"/>
      <c r="E13" s="112"/>
      <c r="G13" s="112"/>
      <c r="H13" s="112"/>
      <c r="I13" s="112"/>
    </row>
    <row r="14" spans="1:13" ht="14.25" customHeight="1" x14ac:dyDescent="0.2">
      <c r="A14" s="1991"/>
      <c r="B14" s="860" t="s">
        <v>2229</v>
      </c>
      <c r="C14" s="1337"/>
      <c r="D14" s="119"/>
      <c r="E14" s="112"/>
      <c r="G14" s="112"/>
      <c r="H14" s="112"/>
      <c r="I14" s="112"/>
    </row>
    <row r="15" spans="1:13" ht="14.25" customHeight="1" x14ac:dyDescent="0.2">
      <c r="A15" s="1991"/>
      <c r="B15" s="1336" t="s">
        <v>4450</v>
      </c>
      <c r="C15" s="1337">
        <v>2</v>
      </c>
      <c r="D15" s="119"/>
      <c r="E15" s="112"/>
      <c r="G15" s="112"/>
      <c r="H15" s="112"/>
      <c r="I15" s="112"/>
    </row>
    <row r="16" spans="1:13" ht="14.25" customHeight="1" x14ac:dyDescent="0.2">
      <c r="A16" s="1991"/>
      <c r="B16" s="1336" t="s">
        <v>5396</v>
      </c>
      <c r="C16" s="1337">
        <v>1</v>
      </c>
      <c r="D16" s="119"/>
      <c r="E16" s="112"/>
      <c r="G16" s="112"/>
      <c r="H16" s="112"/>
      <c r="I16" s="112"/>
    </row>
    <row r="17" spans="1:13" ht="14.25" customHeight="1" x14ac:dyDescent="0.2">
      <c r="A17" s="1991"/>
      <c r="B17" s="1336" t="s">
        <v>4451</v>
      </c>
      <c r="C17" s="1337">
        <v>1</v>
      </c>
      <c r="D17" s="119"/>
      <c r="E17" s="112"/>
      <c r="G17" s="112"/>
      <c r="H17" s="112"/>
      <c r="I17" s="112"/>
      <c r="M17" s="120"/>
    </row>
    <row r="18" spans="1:13" ht="14.25" customHeight="1" x14ac:dyDescent="0.2">
      <c r="A18" s="1991"/>
      <c r="B18" s="1336" t="s">
        <v>4452</v>
      </c>
      <c r="C18" s="1337">
        <v>1</v>
      </c>
      <c r="D18" s="119"/>
      <c r="E18" s="112"/>
      <c r="G18" s="112"/>
      <c r="H18" s="112"/>
      <c r="I18" s="112"/>
    </row>
    <row r="19" spans="1:13" s="34" customFormat="1" ht="14.25" customHeight="1" x14ac:dyDescent="0.2">
      <c r="A19" s="1991"/>
      <c r="B19" s="1336" t="s">
        <v>4453</v>
      </c>
      <c r="C19" s="1338">
        <v>0</v>
      </c>
      <c r="D19" s="198"/>
      <c r="E19" s="186"/>
      <c r="F19" s="198"/>
      <c r="G19" s="186"/>
      <c r="H19" s="186"/>
      <c r="I19" s="186"/>
      <c r="M19" s="199"/>
    </row>
    <row r="20" spans="1:13" ht="14.25" customHeight="1" x14ac:dyDescent="0.2">
      <c r="A20" s="1991"/>
      <c r="B20" s="1336" t="s">
        <v>4454</v>
      </c>
      <c r="C20" s="1337">
        <v>1</v>
      </c>
      <c r="D20" s="119"/>
      <c r="E20" s="112"/>
      <c r="G20" s="112"/>
      <c r="H20" s="112"/>
      <c r="I20" s="112"/>
    </row>
    <row r="21" spans="1:13" ht="14.25" customHeight="1" x14ac:dyDescent="0.2">
      <c r="A21" s="1991"/>
      <c r="B21" s="1336" t="s">
        <v>4455</v>
      </c>
      <c r="C21" s="1337">
        <v>1</v>
      </c>
      <c r="D21" s="119"/>
      <c r="E21" s="112"/>
      <c r="G21" s="112"/>
      <c r="H21" s="112"/>
      <c r="I21" s="112"/>
    </row>
    <row r="22" spans="1:13" ht="14.25" customHeight="1" x14ac:dyDescent="0.2">
      <c r="A22" s="1991"/>
      <c r="B22" s="1336" t="s">
        <v>4456</v>
      </c>
      <c r="C22" s="1337">
        <v>0</v>
      </c>
      <c r="D22" s="119"/>
      <c r="E22" s="112"/>
      <c r="G22" s="112"/>
      <c r="H22" s="112"/>
      <c r="I22" s="112"/>
    </row>
    <row r="23" spans="1:13" ht="14.25" customHeight="1" x14ac:dyDescent="0.2">
      <c r="A23" s="1991"/>
      <c r="B23" s="1336" t="s">
        <v>4457</v>
      </c>
      <c r="C23" s="1337">
        <v>1</v>
      </c>
      <c r="D23" s="119"/>
      <c r="E23" s="112"/>
      <c r="G23" s="112"/>
      <c r="H23" s="112"/>
      <c r="I23" s="112"/>
    </row>
    <row r="24" spans="1:13" ht="14.25" customHeight="1" x14ac:dyDescent="0.2">
      <c r="A24" s="1991"/>
      <c r="B24" s="1336" t="s">
        <v>4458</v>
      </c>
      <c r="C24" s="1337">
        <v>1</v>
      </c>
      <c r="D24" s="119"/>
      <c r="E24" s="112"/>
      <c r="G24" s="112"/>
      <c r="H24" s="112"/>
      <c r="I24" s="112"/>
    </row>
    <row r="25" spans="1:13" ht="14.25" customHeight="1" x14ac:dyDescent="0.2">
      <c r="A25" s="1991"/>
      <c r="B25" s="1339" t="s">
        <v>4459</v>
      </c>
      <c r="C25" s="1337">
        <v>0</v>
      </c>
      <c r="D25" s="119"/>
      <c r="E25" s="112"/>
      <c r="G25" s="112"/>
      <c r="H25" s="112"/>
      <c r="I25" s="112"/>
    </row>
    <row r="26" spans="1:13" ht="14.25" customHeight="1" x14ac:dyDescent="0.2">
      <c r="A26" s="1992"/>
      <c r="B26" s="1340" t="s">
        <v>2193</v>
      </c>
      <c r="C26" s="1341">
        <f>SUM(C6:C25)</f>
        <v>12</v>
      </c>
      <c r="D26" s="119"/>
      <c r="E26" s="824"/>
      <c r="G26" s="824"/>
      <c r="H26" s="824"/>
      <c r="I26" s="824"/>
    </row>
    <row r="27" spans="1:13" ht="14.25" customHeight="1" x14ac:dyDescent="0.2">
      <c r="A27" s="1990">
        <v>2</v>
      </c>
      <c r="B27" s="1333" t="s">
        <v>2219</v>
      </c>
      <c r="C27" s="1337"/>
      <c r="D27" s="119"/>
      <c r="E27" s="112"/>
      <c r="G27" s="112"/>
      <c r="H27" s="112"/>
      <c r="I27" s="112"/>
    </row>
    <row r="28" spans="1:13" ht="14.25" customHeight="1" x14ac:dyDescent="0.2">
      <c r="A28" s="1991"/>
      <c r="B28" s="860" t="s">
        <v>2220</v>
      </c>
      <c r="C28" s="1337"/>
      <c r="D28" s="119"/>
      <c r="E28" s="112"/>
      <c r="G28" s="112"/>
      <c r="H28" s="112"/>
      <c r="I28" s="112"/>
    </row>
    <row r="29" spans="1:13" ht="14.25" customHeight="1" x14ac:dyDescent="0.2">
      <c r="A29" s="1991"/>
      <c r="B29" s="860" t="s">
        <v>4460</v>
      </c>
      <c r="C29" s="1337">
        <v>2</v>
      </c>
      <c r="D29" s="119"/>
      <c r="E29" s="112"/>
      <c r="G29" s="112"/>
      <c r="H29" s="112"/>
      <c r="I29" s="112"/>
    </row>
    <row r="30" spans="1:13" ht="14.25" customHeight="1" x14ac:dyDescent="0.2">
      <c r="A30" s="1991"/>
      <c r="B30" s="860" t="s">
        <v>2221</v>
      </c>
      <c r="C30" s="1337"/>
      <c r="D30" s="119"/>
      <c r="E30" s="112"/>
      <c r="G30" s="112"/>
      <c r="H30" s="112"/>
      <c r="I30" s="112"/>
    </row>
    <row r="31" spans="1:13" ht="14.25" customHeight="1" x14ac:dyDescent="0.2">
      <c r="A31" s="1991"/>
      <c r="B31" s="860" t="s">
        <v>4461</v>
      </c>
      <c r="C31" s="1337">
        <v>1</v>
      </c>
      <c r="D31" s="119"/>
      <c r="E31" s="112"/>
      <c r="G31" s="112"/>
      <c r="H31" s="112"/>
      <c r="I31" s="112"/>
    </row>
    <row r="32" spans="1:13" ht="14.25" customHeight="1" x14ac:dyDescent="0.2">
      <c r="A32" s="1992"/>
      <c r="B32" s="1342" t="s">
        <v>2193</v>
      </c>
      <c r="C32" s="1341">
        <f>C29+C31</f>
        <v>3</v>
      </c>
      <c r="D32" s="119"/>
      <c r="E32" s="824"/>
      <c r="G32" s="824"/>
      <c r="H32" s="824"/>
      <c r="I32" s="824"/>
    </row>
    <row r="33" spans="1:9" ht="14.25" customHeight="1" x14ac:dyDescent="0.2">
      <c r="A33" s="1990">
        <v>3</v>
      </c>
      <c r="B33" s="1333" t="s">
        <v>2222</v>
      </c>
      <c r="C33" s="1337"/>
      <c r="D33" s="119"/>
      <c r="E33" s="112"/>
      <c r="G33" s="112"/>
      <c r="H33" s="112"/>
      <c r="I33" s="112"/>
    </row>
    <row r="34" spans="1:9" ht="14.25" customHeight="1" x14ac:dyDescent="0.2">
      <c r="A34" s="1991"/>
      <c r="B34" s="860" t="s">
        <v>2225</v>
      </c>
      <c r="C34" s="1337"/>
      <c r="D34" s="119"/>
      <c r="E34" s="112"/>
      <c r="G34" s="112"/>
      <c r="H34" s="112"/>
      <c r="I34" s="112"/>
    </row>
    <row r="35" spans="1:9" ht="14.25" customHeight="1" x14ac:dyDescent="0.2">
      <c r="A35" s="1991"/>
      <c r="B35" s="860" t="s">
        <v>4462</v>
      </c>
      <c r="C35" s="1337">
        <v>4</v>
      </c>
      <c r="D35" s="119"/>
      <c r="E35" s="112"/>
      <c r="G35" s="112"/>
      <c r="H35" s="112"/>
      <c r="I35" s="112"/>
    </row>
    <row r="36" spans="1:9" ht="14.25" customHeight="1" x14ac:dyDescent="0.2">
      <c r="A36" s="1991"/>
      <c r="B36" s="860" t="s">
        <v>4463</v>
      </c>
      <c r="C36" s="1337">
        <v>4</v>
      </c>
      <c r="D36" s="119"/>
      <c r="E36" s="112"/>
      <c r="G36" s="112"/>
      <c r="H36" s="112"/>
      <c r="I36" s="112"/>
    </row>
    <row r="37" spans="1:9" ht="14.25" customHeight="1" x14ac:dyDescent="0.2">
      <c r="A37" s="1991"/>
      <c r="B37" s="860" t="s">
        <v>2226</v>
      </c>
      <c r="C37" s="1337">
        <v>0</v>
      </c>
      <c r="D37" s="119"/>
      <c r="E37" s="112"/>
      <c r="G37" s="112"/>
      <c r="H37" s="88"/>
      <c r="I37" s="825"/>
    </row>
    <row r="38" spans="1:9" ht="14.25" customHeight="1" x14ac:dyDescent="0.2">
      <c r="A38" s="1991"/>
      <c r="B38" s="860" t="s">
        <v>2223</v>
      </c>
      <c r="C38" s="1337"/>
      <c r="D38" s="119"/>
      <c r="E38" s="112"/>
      <c r="G38" s="112"/>
      <c r="H38" s="112"/>
      <c r="I38" s="112"/>
    </row>
    <row r="39" spans="1:9" ht="14.25" customHeight="1" x14ac:dyDescent="0.2">
      <c r="A39" s="1991"/>
      <c r="B39" s="860" t="s">
        <v>2224</v>
      </c>
      <c r="C39" s="1337">
        <v>1</v>
      </c>
      <c r="D39" s="119"/>
      <c r="E39" s="112"/>
      <c r="G39" s="112"/>
      <c r="H39" s="112"/>
      <c r="I39" s="112"/>
    </row>
    <row r="40" spans="1:9" ht="14.25" customHeight="1" x14ac:dyDescent="0.2">
      <c r="A40" s="1992"/>
      <c r="B40" s="1343" t="s">
        <v>2193</v>
      </c>
      <c r="C40" s="1341">
        <f>C35+C36+C37+C39</f>
        <v>9</v>
      </c>
      <c r="D40" s="119"/>
      <c r="E40" s="824"/>
      <c r="G40" s="824"/>
      <c r="H40" s="824"/>
      <c r="I40" s="824"/>
    </row>
    <row r="41" spans="1:9" ht="14.25" customHeight="1" x14ac:dyDescent="0.2">
      <c r="A41" s="1990">
        <v>4</v>
      </c>
      <c r="B41" s="1333" t="s">
        <v>2216</v>
      </c>
      <c r="C41" s="1337"/>
      <c r="D41" s="119"/>
      <c r="E41" s="112"/>
      <c r="G41" s="112"/>
      <c r="H41" s="112"/>
      <c r="I41" s="112"/>
    </row>
    <row r="42" spans="1:9" ht="14.25" customHeight="1" x14ac:dyDescent="0.2">
      <c r="A42" s="1991"/>
      <c r="B42" s="860" t="s">
        <v>2217</v>
      </c>
      <c r="C42" s="1337"/>
      <c r="D42" s="119"/>
      <c r="E42" s="112"/>
      <c r="G42" s="112"/>
      <c r="H42" s="112"/>
      <c r="I42" s="112"/>
    </row>
    <row r="43" spans="1:9" ht="14.25" customHeight="1" x14ac:dyDescent="0.2">
      <c r="A43" s="1991"/>
      <c r="B43" s="860" t="s">
        <v>4464</v>
      </c>
      <c r="C43" s="1337">
        <v>2</v>
      </c>
      <c r="D43" s="119"/>
      <c r="E43" s="112"/>
      <c r="G43" s="112"/>
      <c r="H43" s="112"/>
      <c r="I43" s="112"/>
    </row>
    <row r="44" spans="1:9" ht="14.25" customHeight="1" x14ac:dyDescent="0.2">
      <c r="A44" s="1991"/>
      <c r="B44" s="860" t="s">
        <v>5607</v>
      </c>
      <c r="C44" s="1693">
        <v>1</v>
      </c>
      <c r="D44" s="119"/>
      <c r="E44" s="112"/>
      <c r="G44" s="112"/>
      <c r="H44" s="112"/>
      <c r="I44" s="112"/>
    </row>
    <row r="45" spans="1:9" ht="14.25" customHeight="1" x14ac:dyDescent="0.2">
      <c r="A45" s="1991"/>
      <c r="B45" s="860" t="s">
        <v>2218</v>
      </c>
      <c r="C45" s="1337"/>
      <c r="D45" s="119"/>
      <c r="E45" s="112"/>
      <c r="G45" s="112"/>
      <c r="H45" s="112"/>
      <c r="I45" s="112"/>
    </row>
    <row r="46" spans="1:9" ht="14.25" customHeight="1" x14ac:dyDescent="0.2">
      <c r="A46" s="1991"/>
      <c r="B46" s="860" t="s">
        <v>4465</v>
      </c>
      <c r="C46" s="1337">
        <v>1</v>
      </c>
      <c r="D46" s="119"/>
      <c r="E46" s="112"/>
      <c r="G46" s="112"/>
      <c r="H46" s="112"/>
      <c r="I46" s="112"/>
    </row>
    <row r="47" spans="1:9" ht="14.25" customHeight="1" x14ac:dyDescent="0.2">
      <c r="A47" s="1991"/>
      <c r="B47" s="860" t="s">
        <v>4458</v>
      </c>
      <c r="C47" s="1337">
        <v>0</v>
      </c>
      <c r="D47" s="119"/>
      <c r="E47" s="112"/>
      <c r="G47" s="112"/>
      <c r="H47" s="112"/>
      <c r="I47" s="112"/>
    </row>
    <row r="48" spans="1:9" ht="14.25" customHeight="1" x14ac:dyDescent="0.2">
      <c r="A48" s="1991"/>
      <c r="B48" s="860" t="s">
        <v>4466</v>
      </c>
      <c r="C48" s="1337">
        <v>4</v>
      </c>
      <c r="D48" s="119"/>
      <c r="E48" s="112"/>
      <c r="G48" s="112"/>
      <c r="H48" s="112"/>
      <c r="I48" s="112"/>
    </row>
    <row r="49" spans="1:13" ht="14.25" customHeight="1" x14ac:dyDescent="0.2">
      <c r="A49" s="1991"/>
      <c r="B49" s="860" t="s">
        <v>4467</v>
      </c>
      <c r="C49" s="1337">
        <v>3</v>
      </c>
      <c r="D49" s="119"/>
      <c r="E49" s="112"/>
      <c r="G49" s="112"/>
      <c r="H49" s="112"/>
      <c r="I49" s="112"/>
    </row>
    <row r="50" spans="1:13" ht="14.25" customHeight="1" x14ac:dyDescent="0.2">
      <c r="A50" s="1991"/>
      <c r="B50" s="137" t="s">
        <v>4468</v>
      </c>
      <c r="C50" s="1337">
        <v>3</v>
      </c>
      <c r="D50" s="119"/>
      <c r="E50" s="112"/>
      <c r="G50" s="112"/>
      <c r="H50" s="112"/>
      <c r="I50" s="112"/>
    </row>
    <row r="51" spans="1:13" ht="14.25" customHeight="1" x14ac:dyDescent="0.2">
      <c r="A51" s="1991"/>
      <c r="B51" s="137" t="s">
        <v>4473</v>
      </c>
      <c r="C51" s="1402">
        <v>1</v>
      </c>
      <c r="D51" s="119"/>
      <c r="E51" s="112"/>
      <c r="G51" s="112"/>
      <c r="H51" s="112"/>
      <c r="I51" s="112"/>
    </row>
    <row r="52" spans="1:13" ht="14.25" customHeight="1" x14ac:dyDescent="0.2">
      <c r="A52" s="1992"/>
      <c r="B52" s="1342" t="s">
        <v>2193</v>
      </c>
      <c r="C52" s="1341">
        <f>SUM(C43:C51)</f>
        <v>15</v>
      </c>
      <c r="D52" s="119"/>
      <c r="E52" s="824"/>
      <c r="G52" s="824"/>
      <c r="H52" s="824"/>
      <c r="I52" s="824"/>
    </row>
    <row r="53" spans="1:13" ht="14.25" customHeight="1" x14ac:dyDescent="0.2">
      <c r="A53" s="1990">
        <v>5</v>
      </c>
      <c r="B53" s="1344" t="s">
        <v>2211</v>
      </c>
      <c r="C53" s="1337"/>
      <c r="D53" s="119"/>
      <c r="E53" s="112"/>
      <c r="G53" s="112"/>
      <c r="H53" s="112"/>
      <c r="I53" s="112"/>
    </row>
    <row r="54" spans="1:13" ht="14.25" customHeight="1" x14ac:dyDescent="0.2">
      <c r="A54" s="1991"/>
      <c r="B54" s="1345" t="s">
        <v>2212</v>
      </c>
      <c r="C54" s="1337"/>
      <c r="D54" s="119"/>
      <c r="E54" s="112"/>
      <c r="G54" s="112"/>
      <c r="H54" s="112"/>
      <c r="I54" s="112"/>
    </row>
    <row r="55" spans="1:13" ht="14.25" customHeight="1" x14ac:dyDescent="0.2">
      <c r="A55" s="1991"/>
      <c r="B55" s="1345" t="s">
        <v>2213</v>
      </c>
      <c r="C55" s="1337"/>
      <c r="D55" s="119"/>
      <c r="E55" s="112"/>
      <c r="G55" s="112"/>
      <c r="H55" s="112"/>
      <c r="I55" s="112"/>
    </row>
    <row r="56" spans="1:13" ht="14.25" customHeight="1" x14ac:dyDescent="0.2">
      <c r="A56" s="1991"/>
      <c r="B56" s="1346" t="s">
        <v>4469</v>
      </c>
      <c r="C56" s="1337">
        <v>1</v>
      </c>
      <c r="D56" s="119"/>
      <c r="E56" s="112"/>
      <c r="G56" s="112"/>
      <c r="H56" s="112"/>
      <c r="I56" s="112"/>
    </row>
    <row r="57" spans="1:13" ht="14.25" customHeight="1" x14ac:dyDescent="0.2">
      <c r="A57" s="1991"/>
      <c r="B57" s="1346" t="s">
        <v>4470</v>
      </c>
      <c r="C57" s="1337">
        <v>2</v>
      </c>
      <c r="D57" s="119"/>
      <c r="E57" s="112"/>
      <c r="G57" s="112"/>
      <c r="H57" s="112"/>
      <c r="I57" s="112"/>
    </row>
    <row r="58" spans="1:13" ht="14.25" customHeight="1" x14ac:dyDescent="0.2">
      <c r="A58" s="1991"/>
      <c r="B58" s="1346" t="s">
        <v>4471</v>
      </c>
      <c r="C58" s="1337">
        <v>2</v>
      </c>
      <c r="D58" s="119"/>
      <c r="E58" s="112"/>
      <c r="G58" s="112"/>
      <c r="H58" s="112"/>
      <c r="I58" s="112"/>
      <c r="M58" s="120"/>
    </row>
    <row r="59" spans="1:13" ht="14.25" customHeight="1" x14ac:dyDescent="0.2">
      <c r="A59" s="1991"/>
      <c r="B59" s="200" t="s">
        <v>4472</v>
      </c>
      <c r="C59" s="1337">
        <v>0</v>
      </c>
      <c r="D59" s="119"/>
      <c r="E59" s="112"/>
      <c r="G59" s="112"/>
      <c r="H59" s="112"/>
      <c r="I59" s="112"/>
      <c r="M59" s="120"/>
    </row>
    <row r="60" spans="1:13" ht="14.25" customHeight="1" x14ac:dyDescent="0.2">
      <c r="A60" s="1992"/>
      <c r="B60" s="1342" t="s">
        <v>2193</v>
      </c>
      <c r="C60" s="1341">
        <f>SUM(C56:C59)</f>
        <v>5</v>
      </c>
      <c r="D60" s="119"/>
      <c r="E60" s="824"/>
      <c r="G60" s="824"/>
      <c r="H60" s="824"/>
      <c r="I60" s="824"/>
    </row>
    <row r="61" spans="1:13" ht="14.25" customHeight="1" x14ac:dyDescent="0.2">
      <c r="A61" s="1990">
        <v>6</v>
      </c>
      <c r="B61" s="218" t="s">
        <v>2214</v>
      </c>
      <c r="C61" s="1337"/>
      <c r="D61" s="119"/>
      <c r="E61" s="112"/>
      <c r="G61" s="112"/>
      <c r="H61" s="112"/>
      <c r="I61" s="112"/>
    </row>
    <row r="62" spans="1:13" ht="14.25" customHeight="1" x14ac:dyDescent="0.2">
      <c r="A62" s="1991"/>
      <c r="B62" s="1" t="s">
        <v>2215</v>
      </c>
      <c r="C62" s="1337"/>
      <c r="D62" s="119"/>
      <c r="E62" s="112"/>
      <c r="G62" s="112"/>
      <c r="H62" s="112"/>
      <c r="I62" s="112"/>
    </row>
    <row r="63" spans="1:13" ht="14.25" customHeight="1" x14ac:dyDescent="0.2">
      <c r="A63" s="1991"/>
      <c r="B63" s="1" t="s">
        <v>5660</v>
      </c>
      <c r="C63" s="1795">
        <v>1</v>
      </c>
      <c r="D63" s="119"/>
      <c r="E63" s="112"/>
      <c r="G63" s="112"/>
      <c r="H63" s="112"/>
      <c r="I63" s="112"/>
    </row>
    <row r="64" spans="1:13" ht="14.25" customHeight="1" x14ac:dyDescent="0.2">
      <c r="A64" s="1991"/>
      <c r="B64" s="1" t="s">
        <v>4473</v>
      </c>
      <c r="C64" s="1337">
        <v>3</v>
      </c>
      <c r="D64" s="39"/>
      <c r="E64" s="112"/>
      <c r="F64" s="39"/>
      <c r="G64" s="112"/>
      <c r="H64" s="112"/>
      <c r="I64" s="112"/>
      <c r="J64" s="225"/>
    </row>
    <row r="65" spans="1:9" ht="14.25" customHeight="1" x14ac:dyDescent="0.2">
      <c r="A65" s="1991"/>
      <c r="B65" s="1" t="s">
        <v>2392</v>
      </c>
      <c r="C65" s="1337"/>
      <c r="D65" s="119"/>
      <c r="E65" s="112"/>
      <c r="G65" s="112"/>
      <c r="H65" s="112"/>
      <c r="I65" s="112"/>
    </row>
    <row r="66" spans="1:9" ht="14.25" customHeight="1" x14ac:dyDescent="0.2">
      <c r="A66" s="1991"/>
      <c r="B66" s="1" t="s">
        <v>4473</v>
      </c>
      <c r="C66" s="1337">
        <v>3</v>
      </c>
      <c r="D66" s="119"/>
      <c r="E66" s="112"/>
      <c r="G66" s="112"/>
      <c r="H66" s="112"/>
      <c r="I66" s="112"/>
    </row>
    <row r="67" spans="1:9" ht="14.25" customHeight="1" x14ac:dyDescent="0.2">
      <c r="A67" s="1992"/>
      <c r="B67" s="1342" t="s">
        <v>2193</v>
      </c>
      <c r="C67" s="1341">
        <f>C63+C64+C66</f>
        <v>7</v>
      </c>
      <c r="D67" s="119"/>
      <c r="E67" s="824"/>
      <c r="G67" s="824"/>
      <c r="H67" s="824"/>
      <c r="I67" s="824"/>
    </row>
    <row r="68" spans="1:9" ht="14.25" customHeight="1" x14ac:dyDescent="0.2">
      <c r="A68" s="1342"/>
      <c r="B68" s="1347" t="s">
        <v>2194</v>
      </c>
      <c r="C68" s="1348">
        <f>C60+C67+C52+C32+C40+C26</f>
        <v>51</v>
      </c>
      <c r="D68" s="119"/>
      <c r="E68" s="173"/>
      <c r="G68" s="173"/>
      <c r="H68" s="173"/>
      <c r="I68" s="173"/>
    </row>
    <row r="81" spans="3:3" x14ac:dyDescent="0.2">
      <c r="C81" s="1" t="s">
        <v>4801</v>
      </c>
    </row>
  </sheetData>
  <mergeCells count="6">
    <mergeCell ref="A61:A67"/>
    <mergeCell ref="A4:A26"/>
    <mergeCell ref="A27:A32"/>
    <mergeCell ref="A33:A40"/>
    <mergeCell ref="A41:A52"/>
    <mergeCell ref="A53:A60"/>
  </mergeCells>
  <printOptions horizontalCentered="1"/>
  <pageMargins left="1.25" right="0" top="0.5" bottom="0.25" header="0.3" footer="0.3"/>
  <pageSetup paperSize="130"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FF"/>
  </sheetPr>
  <dimension ref="A1:P362"/>
  <sheetViews>
    <sheetView topLeftCell="A268" zoomScale="90" zoomScaleNormal="90" zoomScaleSheetLayoutView="100" workbookViewId="0">
      <selection activeCell="A280" sqref="A280:XFD280"/>
    </sheetView>
  </sheetViews>
  <sheetFormatPr defaultRowHeight="14.25" x14ac:dyDescent="0.2"/>
  <cols>
    <col min="1" max="1" width="4.42578125" style="1612" customWidth="1"/>
    <col min="2" max="2" width="44.85546875" style="432" customWidth="1"/>
    <col min="3" max="3" width="5.7109375" style="1612" customWidth="1"/>
    <col min="4" max="4" width="12.28515625" style="432" customWidth="1"/>
    <col min="5" max="5" width="37.140625" style="432" customWidth="1"/>
    <col min="6" max="6" width="4.7109375" style="1475" customWidth="1"/>
    <col min="7" max="7" width="0" style="432" hidden="1" customWidth="1"/>
    <col min="8" max="8" width="7.5703125" style="432" hidden="1" customWidth="1"/>
    <col min="9" max="9" width="4.42578125" style="909" hidden="1" customWidth="1"/>
    <col min="10" max="11" width="0" style="432" hidden="1" customWidth="1"/>
    <col min="12" max="12" width="24.140625" style="432" hidden="1" customWidth="1"/>
    <col min="13" max="13" width="0" style="432" hidden="1" customWidth="1"/>
    <col min="14" max="14" width="11.85546875" style="432" hidden="1" customWidth="1"/>
    <col min="15" max="17" width="0" style="432" hidden="1" customWidth="1"/>
    <col min="18" max="16384" width="9.140625" style="432"/>
  </cols>
  <sheetData>
    <row r="1" spans="1:8" ht="15" customHeight="1" x14ac:dyDescent="0.2">
      <c r="A1" s="2002" t="s">
        <v>5662</v>
      </c>
      <c r="B1" s="2002"/>
      <c r="C1" s="2002"/>
      <c r="D1" s="2002"/>
      <c r="E1" s="2002"/>
      <c r="F1" s="2002"/>
      <c r="G1" s="883"/>
      <c r="H1" s="883"/>
    </row>
    <row r="2" spans="1:8" x14ac:dyDescent="0.2">
      <c r="G2" s="883"/>
      <c r="H2" s="883"/>
    </row>
    <row r="3" spans="1:8" x14ac:dyDescent="0.2">
      <c r="A3" s="693" t="s">
        <v>1235</v>
      </c>
      <c r="B3" s="693" t="s">
        <v>20</v>
      </c>
      <c r="C3" s="693" t="s">
        <v>2393</v>
      </c>
      <c r="D3" s="693" t="s">
        <v>24</v>
      </c>
      <c r="E3" s="693" t="s">
        <v>7</v>
      </c>
      <c r="G3" s="883"/>
      <c r="H3" s="883"/>
    </row>
    <row r="4" spans="1:8" ht="15" customHeight="1" x14ac:dyDescent="0.2">
      <c r="A4" s="2003" t="s">
        <v>4597</v>
      </c>
      <c r="B4" s="2004"/>
      <c r="C4" s="2004"/>
      <c r="D4" s="2004"/>
      <c r="E4" s="2005"/>
      <c r="F4" s="677"/>
      <c r="G4" s="883"/>
      <c r="H4" s="883"/>
    </row>
    <row r="5" spans="1:8" x14ac:dyDescent="0.2">
      <c r="A5" s="1255">
        <v>1</v>
      </c>
      <c r="B5" s="1256" t="s">
        <v>35</v>
      </c>
      <c r="C5" s="693" t="s">
        <v>4973</v>
      </c>
      <c r="D5" s="1257" t="s">
        <v>46</v>
      </c>
      <c r="E5" s="1228" t="s">
        <v>4787</v>
      </c>
      <c r="F5" s="677"/>
      <c r="G5" s="883">
        <v>1</v>
      </c>
      <c r="H5" s="883"/>
    </row>
    <row r="6" spans="1:8" x14ac:dyDescent="0.2">
      <c r="A6" s="1255">
        <v>2</v>
      </c>
      <c r="B6" s="1256" t="s">
        <v>1547</v>
      </c>
      <c r="C6" s="693" t="s">
        <v>68</v>
      </c>
      <c r="D6" s="1257" t="s">
        <v>65</v>
      </c>
      <c r="E6" s="1228" t="s">
        <v>4787</v>
      </c>
      <c r="F6" s="677"/>
      <c r="G6" s="883">
        <v>2</v>
      </c>
      <c r="H6" s="883"/>
    </row>
    <row r="7" spans="1:8" x14ac:dyDescent="0.2">
      <c r="A7" s="1255">
        <v>3</v>
      </c>
      <c r="B7" s="1256" t="s">
        <v>155</v>
      </c>
      <c r="C7" s="693" t="s">
        <v>68</v>
      </c>
      <c r="D7" s="1257" t="s">
        <v>2720</v>
      </c>
      <c r="E7" s="1228" t="s">
        <v>4787</v>
      </c>
      <c r="F7" s="677"/>
      <c r="G7" s="883">
        <v>3</v>
      </c>
      <c r="H7" s="883"/>
    </row>
    <row r="8" spans="1:8" x14ac:dyDescent="0.2">
      <c r="A8" s="1255">
        <v>4</v>
      </c>
      <c r="B8" s="1225" t="s">
        <v>174</v>
      </c>
      <c r="C8" s="693" t="s">
        <v>68</v>
      </c>
      <c r="D8" s="1257" t="s">
        <v>5145</v>
      </c>
      <c r="E8" s="1228" t="s">
        <v>4789</v>
      </c>
      <c r="F8" s="677"/>
      <c r="G8" s="883">
        <v>4</v>
      </c>
      <c r="H8" s="883"/>
    </row>
    <row r="9" spans="1:8" x14ac:dyDescent="0.2">
      <c r="A9" s="1255">
        <v>5</v>
      </c>
      <c r="B9" s="1256" t="s">
        <v>1554</v>
      </c>
      <c r="C9" s="693" t="s">
        <v>86</v>
      </c>
      <c r="D9" s="1239" t="s">
        <v>4510</v>
      </c>
      <c r="E9" s="1228" t="s">
        <v>4788</v>
      </c>
      <c r="F9" s="677"/>
      <c r="G9" s="883">
        <v>5</v>
      </c>
      <c r="H9" s="883"/>
    </row>
    <row r="10" spans="1:8" x14ac:dyDescent="0.2">
      <c r="A10" s="1255">
        <v>6</v>
      </c>
      <c r="B10" s="1225" t="s">
        <v>5018</v>
      </c>
      <c r="C10" s="693" t="s">
        <v>180</v>
      </c>
      <c r="D10" s="1257" t="s">
        <v>77</v>
      </c>
      <c r="E10" s="1228" t="s">
        <v>4788</v>
      </c>
      <c r="F10" s="677"/>
      <c r="G10" s="883">
        <v>6</v>
      </c>
      <c r="H10" s="883"/>
    </row>
    <row r="11" spans="1:8" ht="15" customHeight="1" x14ac:dyDescent="0.2">
      <c r="A11" s="1255">
        <v>7</v>
      </c>
      <c r="B11" s="1233" t="s">
        <v>439</v>
      </c>
      <c r="C11" s="693" t="s">
        <v>180</v>
      </c>
      <c r="D11" s="1239" t="s">
        <v>4510</v>
      </c>
      <c r="E11" s="1228" t="s">
        <v>4787</v>
      </c>
      <c r="F11" s="677"/>
      <c r="G11" s="883">
        <v>7</v>
      </c>
      <c r="H11" s="883"/>
    </row>
    <row r="12" spans="1:8" ht="15" customHeight="1" x14ac:dyDescent="0.2">
      <c r="A12" s="1255">
        <v>8</v>
      </c>
      <c r="B12" s="1229" t="s">
        <v>1558</v>
      </c>
      <c r="C12" s="693" t="s">
        <v>180</v>
      </c>
      <c r="D12" s="1239" t="s">
        <v>161</v>
      </c>
      <c r="E12" s="1228" t="s">
        <v>4787</v>
      </c>
      <c r="F12" s="1258" t="s">
        <v>90</v>
      </c>
      <c r="G12" s="883">
        <v>8</v>
      </c>
      <c r="H12" s="883"/>
    </row>
    <row r="13" spans="1:8" ht="15" customHeight="1" x14ac:dyDescent="0.2">
      <c r="A13" s="678"/>
      <c r="B13" s="632"/>
      <c r="C13" s="679"/>
      <c r="D13" s="680"/>
      <c r="E13" s="681"/>
      <c r="F13" s="644"/>
      <c r="G13" s="883"/>
      <c r="H13" s="883"/>
    </row>
    <row r="14" spans="1:8" ht="15" customHeight="1" x14ac:dyDescent="0.2">
      <c r="A14" s="1993" t="s">
        <v>2186</v>
      </c>
      <c r="B14" s="1994"/>
      <c r="C14" s="1994"/>
      <c r="D14" s="1994"/>
      <c r="E14" s="1995"/>
      <c r="G14" s="883"/>
      <c r="H14" s="883"/>
    </row>
    <row r="15" spans="1:8" x14ac:dyDescent="0.2">
      <c r="A15" s="1255">
        <v>9</v>
      </c>
      <c r="B15" s="1256" t="s">
        <v>51</v>
      </c>
      <c r="C15" s="693" t="s">
        <v>36</v>
      </c>
      <c r="D15" s="1257" t="s">
        <v>46</v>
      </c>
      <c r="E15" s="1228" t="s">
        <v>4790</v>
      </c>
      <c r="F15" s="1258" t="s">
        <v>34</v>
      </c>
      <c r="G15" s="883"/>
      <c r="H15" s="883"/>
    </row>
    <row r="16" spans="1:8" x14ac:dyDescent="0.2">
      <c r="A16" s="682"/>
      <c r="B16" s="647"/>
      <c r="C16" s="679"/>
      <c r="D16" s="683"/>
      <c r="E16" s="681"/>
      <c r="F16" s="644"/>
      <c r="G16" s="883"/>
      <c r="H16" s="883"/>
    </row>
    <row r="17" spans="1:8" ht="15" customHeight="1" x14ac:dyDescent="0.2">
      <c r="A17" s="2006" t="s">
        <v>2187</v>
      </c>
      <c r="B17" s="2007"/>
      <c r="C17" s="2007"/>
      <c r="D17" s="2007"/>
      <c r="E17" s="2008"/>
      <c r="F17" s="677"/>
      <c r="G17" s="883"/>
      <c r="H17" s="883"/>
    </row>
    <row r="18" spans="1:8" x14ac:dyDescent="0.2">
      <c r="A18" s="1255">
        <v>10</v>
      </c>
      <c r="B18" s="1256" t="s">
        <v>1483</v>
      </c>
      <c r="C18" s="693" t="s">
        <v>36</v>
      </c>
      <c r="D18" s="1257" t="s">
        <v>65</v>
      </c>
      <c r="E18" s="1228" t="s">
        <v>4788</v>
      </c>
      <c r="F18" s="677"/>
      <c r="G18" s="883"/>
      <c r="H18" s="883"/>
    </row>
    <row r="19" spans="1:8" x14ac:dyDescent="0.2">
      <c r="A19" s="1255">
        <v>11</v>
      </c>
      <c r="B19" s="1256" t="s">
        <v>104</v>
      </c>
      <c r="C19" s="693" t="s">
        <v>68</v>
      </c>
      <c r="D19" s="1257" t="s">
        <v>2284</v>
      </c>
      <c r="E19" s="1228" t="s">
        <v>4789</v>
      </c>
      <c r="F19" s="432"/>
      <c r="G19" s="883"/>
      <c r="H19" s="883"/>
    </row>
    <row r="20" spans="1:8" x14ac:dyDescent="0.2">
      <c r="A20" s="1255">
        <v>12</v>
      </c>
      <c r="B20" s="1272" t="s">
        <v>5359</v>
      </c>
      <c r="C20" s="1273" t="s">
        <v>180</v>
      </c>
      <c r="D20" s="1274" t="s">
        <v>296</v>
      </c>
      <c r="E20" s="1275" t="s">
        <v>5365</v>
      </c>
      <c r="F20" s="1258">
        <v>3</v>
      </c>
      <c r="G20" s="883"/>
      <c r="H20" s="883"/>
    </row>
    <row r="21" spans="1:8" x14ac:dyDescent="0.2">
      <c r="A21" s="682"/>
      <c r="B21" s="647"/>
      <c r="C21" s="679"/>
      <c r="D21" s="683"/>
      <c r="E21" s="681"/>
      <c r="F21" s="644"/>
      <c r="G21" s="883"/>
      <c r="H21" s="883"/>
    </row>
    <row r="22" spans="1:8" ht="15" customHeight="1" x14ac:dyDescent="0.2">
      <c r="A22" s="2006" t="s">
        <v>2191</v>
      </c>
      <c r="B22" s="2007"/>
      <c r="C22" s="2007"/>
      <c r="D22" s="2007"/>
      <c r="E22" s="2008"/>
      <c r="F22" s="677"/>
      <c r="G22" s="883"/>
      <c r="H22" s="883"/>
    </row>
    <row r="23" spans="1:8" x14ac:dyDescent="0.2">
      <c r="A23" s="1255">
        <v>13</v>
      </c>
      <c r="B23" s="1256" t="s">
        <v>1549</v>
      </c>
      <c r="C23" s="693" t="s">
        <v>68</v>
      </c>
      <c r="D23" s="1257" t="s">
        <v>5611</v>
      </c>
      <c r="E23" s="1228" t="s">
        <v>5126</v>
      </c>
      <c r="F23" s="1258"/>
      <c r="G23" s="883"/>
      <c r="H23" s="883"/>
    </row>
    <row r="24" spans="1:8" x14ac:dyDescent="0.2">
      <c r="A24" s="1255">
        <v>14</v>
      </c>
      <c r="B24" s="1751" t="s">
        <v>5119</v>
      </c>
      <c r="C24" s="1756" t="s">
        <v>691</v>
      </c>
      <c r="D24" s="1257" t="s">
        <v>5071</v>
      </c>
      <c r="E24" s="1228" t="s">
        <v>4791</v>
      </c>
      <c r="F24" s="1258" t="s">
        <v>50</v>
      </c>
      <c r="G24" s="883"/>
      <c r="H24" s="883"/>
    </row>
    <row r="25" spans="1:8" x14ac:dyDescent="0.2">
      <c r="A25" s="682"/>
      <c r="B25" s="647"/>
      <c r="C25" s="679"/>
      <c r="D25" s="683"/>
      <c r="E25" s="681"/>
      <c r="F25" s="644"/>
      <c r="G25" s="883"/>
      <c r="H25" s="883"/>
    </row>
    <row r="26" spans="1:8" ht="15" customHeight="1" x14ac:dyDescent="0.2">
      <c r="A26" s="2006" t="s">
        <v>572</v>
      </c>
      <c r="B26" s="2007"/>
      <c r="C26" s="2007"/>
      <c r="D26" s="2007"/>
      <c r="E26" s="2008"/>
      <c r="G26" s="883"/>
      <c r="H26" s="883"/>
    </row>
    <row r="27" spans="1:8" s="673" customFormat="1" ht="15" hidden="1" x14ac:dyDescent="0.2">
      <c r="A27" s="1243">
        <v>15</v>
      </c>
      <c r="B27" s="1245" t="s">
        <v>1477</v>
      </c>
      <c r="C27" s="1273" t="s">
        <v>180</v>
      </c>
      <c r="D27" s="1257" t="s">
        <v>5611</v>
      </c>
      <c r="E27" s="1228" t="s">
        <v>1478</v>
      </c>
      <c r="F27" s="656"/>
      <c r="G27" s="656"/>
    </row>
    <row r="28" spans="1:8" ht="15" hidden="1" x14ac:dyDescent="0.2">
      <c r="A28" s="1243">
        <v>16</v>
      </c>
      <c r="B28" s="1225" t="s">
        <v>4406</v>
      </c>
      <c r="C28" s="693" t="s">
        <v>1382</v>
      </c>
      <c r="D28" s="1238" t="s">
        <v>161</v>
      </c>
      <c r="E28" s="1228" t="s">
        <v>1478</v>
      </c>
      <c r="F28" s="677"/>
      <c r="G28" s="883">
        <v>1</v>
      </c>
      <c r="H28" s="883"/>
    </row>
    <row r="29" spans="1:8" ht="15" hidden="1" x14ac:dyDescent="0.2">
      <c r="A29" s="1243">
        <v>17</v>
      </c>
      <c r="B29" s="1225" t="s">
        <v>571</v>
      </c>
      <c r="C29" s="693" t="s">
        <v>1382</v>
      </c>
      <c r="D29" s="1238" t="s">
        <v>2284</v>
      </c>
      <c r="E29" s="1228" t="s">
        <v>1478</v>
      </c>
      <c r="F29" s="677"/>
      <c r="G29" s="883">
        <v>2</v>
      </c>
      <c r="H29" s="883"/>
    </row>
    <row r="30" spans="1:8" ht="15" hidden="1" x14ac:dyDescent="0.2">
      <c r="A30" s="1243">
        <v>18</v>
      </c>
      <c r="B30" s="1225" t="s">
        <v>534</v>
      </c>
      <c r="C30" s="693" t="s">
        <v>1382</v>
      </c>
      <c r="D30" s="1257" t="s">
        <v>2278</v>
      </c>
      <c r="E30" s="1228" t="s">
        <v>1478</v>
      </c>
      <c r="F30" s="677"/>
      <c r="G30" s="883">
        <v>3</v>
      </c>
      <c r="H30" s="883"/>
    </row>
    <row r="31" spans="1:8" ht="15" hidden="1" x14ac:dyDescent="0.2">
      <c r="A31" s="1243">
        <v>19</v>
      </c>
      <c r="B31" s="1225" t="s">
        <v>1561</v>
      </c>
      <c r="C31" s="693" t="s">
        <v>1382</v>
      </c>
      <c r="D31" s="1257" t="s">
        <v>2278</v>
      </c>
      <c r="E31" s="1228" t="s">
        <v>1478</v>
      </c>
      <c r="F31" s="677"/>
      <c r="G31" s="883">
        <v>4</v>
      </c>
      <c r="H31" s="883"/>
    </row>
    <row r="32" spans="1:8" ht="15" hidden="1" x14ac:dyDescent="0.2">
      <c r="A32" s="1243">
        <v>20</v>
      </c>
      <c r="B32" s="1225" t="s">
        <v>1563</v>
      </c>
      <c r="C32" s="693" t="s">
        <v>1382</v>
      </c>
      <c r="D32" s="1257" t="s">
        <v>2278</v>
      </c>
      <c r="E32" s="1228" t="s">
        <v>1478</v>
      </c>
      <c r="F32" s="677"/>
      <c r="G32" s="883">
        <v>5</v>
      </c>
      <c r="H32" s="883"/>
    </row>
    <row r="33" spans="1:9" ht="14.25" hidden="1" customHeight="1" x14ac:dyDescent="0.2">
      <c r="A33" s="1243">
        <v>21</v>
      </c>
      <c r="B33" s="1225" t="s">
        <v>1565</v>
      </c>
      <c r="C33" s="693" t="s">
        <v>1382</v>
      </c>
      <c r="D33" s="1257" t="s">
        <v>2278</v>
      </c>
      <c r="E33" s="1228" t="s">
        <v>1478</v>
      </c>
      <c r="F33" s="677"/>
      <c r="G33" s="883">
        <v>6</v>
      </c>
      <c r="H33" s="883"/>
    </row>
    <row r="34" spans="1:9" ht="15" hidden="1" x14ac:dyDescent="0.2">
      <c r="A34" s="1243">
        <v>22</v>
      </c>
      <c r="B34" s="1225" t="s">
        <v>686</v>
      </c>
      <c r="C34" s="693" t="s">
        <v>1382</v>
      </c>
      <c r="D34" s="1238" t="s">
        <v>5145</v>
      </c>
      <c r="E34" s="1228" t="s">
        <v>1478</v>
      </c>
      <c r="F34" s="677"/>
      <c r="G34" s="883">
        <v>11</v>
      </c>
      <c r="H34" s="883"/>
    </row>
    <row r="35" spans="1:9" s="673" customFormat="1" ht="15.75" hidden="1" x14ac:dyDescent="0.25">
      <c r="A35" s="1281">
        <v>17</v>
      </c>
      <c r="B35" s="1225" t="s">
        <v>797</v>
      </c>
      <c r="C35" s="693" t="s">
        <v>1382</v>
      </c>
      <c r="D35" s="1238" t="s">
        <v>5611</v>
      </c>
      <c r="E35" s="1228" t="s">
        <v>1478</v>
      </c>
      <c r="F35" s="656"/>
      <c r="G35" s="971"/>
      <c r="H35" s="971"/>
      <c r="I35" s="656"/>
    </row>
    <row r="36" spans="1:9" ht="15" hidden="1" x14ac:dyDescent="0.2">
      <c r="A36" s="1243">
        <v>23</v>
      </c>
      <c r="B36" s="1225" t="s">
        <v>800</v>
      </c>
      <c r="C36" s="693" t="s">
        <v>1395</v>
      </c>
      <c r="D36" s="1238" t="s">
        <v>2278</v>
      </c>
      <c r="E36" s="1228" t="s">
        <v>1478</v>
      </c>
      <c r="F36" s="677"/>
      <c r="G36" s="883">
        <v>8</v>
      </c>
      <c r="H36" s="883"/>
    </row>
    <row r="37" spans="1:9" ht="15" hidden="1" x14ac:dyDescent="0.2">
      <c r="A37" s="1243">
        <v>24</v>
      </c>
      <c r="B37" s="1225" t="s">
        <v>794</v>
      </c>
      <c r="C37" s="693" t="s">
        <v>1395</v>
      </c>
      <c r="D37" s="1238" t="s">
        <v>2284</v>
      </c>
      <c r="E37" s="1228" t="s">
        <v>1478</v>
      </c>
      <c r="F37" s="677"/>
      <c r="G37" s="883">
        <v>9</v>
      </c>
      <c r="H37" s="883"/>
    </row>
    <row r="38" spans="1:9" ht="15" hidden="1" x14ac:dyDescent="0.2">
      <c r="A38" s="1243">
        <v>25</v>
      </c>
      <c r="B38" s="1225" t="s">
        <v>804</v>
      </c>
      <c r="C38" s="693" t="s">
        <v>1395</v>
      </c>
      <c r="D38" s="1238" t="s">
        <v>2284</v>
      </c>
      <c r="E38" s="1228" t="s">
        <v>1478</v>
      </c>
      <c r="F38" s="677"/>
      <c r="G38" s="883">
        <v>10</v>
      </c>
      <c r="H38" s="883"/>
    </row>
    <row r="39" spans="1:9" ht="15" hidden="1" x14ac:dyDescent="0.2">
      <c r="A39" s="1243">
        <v>26</v>
      </c>
      <c r="B39" s="1225" t="s">
        <v>828</v>
      </c>
      <c r="C39" s="693" t="s">
        <v>1395</v>
      </c>
      <c r="D39" s="1238" t="s">
        <v>5229</v>
      </c>
      <c r="E39" s="1228" t="s">
        <v>1478</v>
      </c>
      <c r="F39" s="677"/>
      <c r="G39" s="883">
        <v>12</v>
      </c>
      <c r="H39" s="883"/>
    </row>
    <row r="40" spans="1:9" ht="15" hidden="1" x14ac:dyDescent="0.2">
      <c r="A40" s="1243">
        <v>27</v>
      </c>
      <c r="B40" s="1225" t="s">
        <v>5555</v>
      </c>
      <c r="C40" s="693" t="s">
        <v>1395</v>
      </c>
      <c r="D40" s="1238" t="s">
        <v>2284</v>
      </c>
      <c r="E40" s="1228" t="s">
        <v>1478</v>
      </c>
      <c r="F40" s="677"/>
      <c r="G40" s="883"/>
      <c r="H40" s="883"/>
    </row>
    <row r="41" spans="1:9" ht="15" x14ac:dyDescent="0.2">
      <c r="A41" s="1243">
        <v>28</v>
      </c>
      <c r="B41" s="1225" t="s">
        <v>5108</v>
      </c>
      <c r="C41" s="693" t="s">
        <v>691</v>
      </c>
      <c r="D41" s="1257" t="s">
        <v>5329</v>
      </c>
      <c r="E41" s="1228" t="s">
        <v>5086</v>
      </c>
      <c r="F41" s="677"/>
      <c r="G41" s="883"/>
      <c r="H41" s="883"/>
    </row>
    <row r="42" spans="1:9" ht="15" x14ac:dyDescent="0.2">
      <c r="A42" s="1243">
        <v>29</v>
      </c>
      <c r="B42" s="1225" t="s">
        <v>5080</v>
      </c>
      <c r="C42" s="693" t="s">
        <v>691</v>
      </c>
      <c r="D42" s="1257" t="s">
        <v>5329</v>
      </c>
      <c r="E42" s="1228" t="s">
        <v>5086</v>
      </c>
      <c r="F42" s="1258">
        <v>16</v>
      </c>
      <c r="G42" s="883"/>
      <c r="H42" s="883"/>
    </row>
    <row r="43" spans="1:9" x14ac:dyDescent="0.2">
      <c r="A43" s="682"/>
      <c r="B43" s="629"/>
      <c r="C43" s="679"/>
      <c r="D43" s="684"/>
      <c r="E43" s="681"/>
      <c r="F43" s="644"/>
      <c r="G43" s="883"/>
      <c r="H43" s="883"/>
    </row>
    <row r="44" spans="1:9" ht="15" customHeight="1" x14ac:dyDescent="0.2">
      <c r="A44" s="1993" t="s">
        <v>351</v>
      </c>
      <c r="B44" s="1994"/>
      <c r="C44" s="1994"/>
      <c r="D44" s="1994"/>
      <c r="E44" s="1995"/>
      <c r="G44" s="883"/>
      <c r="H44" s="883"/>
    </row>
    <row r="45" spans="1:9" s="673" customFormat="1" ht="15.75" hidden="1" x14ac:dyDescent="0.25">
      <c r="A45" s="1281">
        <v>31</v>
      </c>
      <c r="B45" s="1300" t="s">
        <v>2305</v>
      </c>
      <c r="C45" s="1303" t="s">
        <v>180</v>
      </c>
      <c r="D45" s="1288" t="s">
        <v>5388</v>
      </c>
      <c r="E45" s="1307" t="s">
        <v>1241</v>
      </c>
      <c r="F45" s="1258" t="s">
        <v>34</v>
      </c>
      <c r="G45" s="971"/>
      <c r="H45" s="971"/>
      <c r="I45" s="656"/>
    </row>
    <row r="46" spans="1:9" x14ac:dyDescent="0.2">
      <c r="A46" s="682"/>
      <c r="B46" s="647"/>
      <c r="C46" s="679"/>
      <c r="D46" s="683"/>
      <c r="E46" s="681"/>
      <c r="F46" s="644"/>
      <c r="G46" s="883"/>
      <c r="H46" s="883"/>
    </row>
    <row r="47" spans="1:9" ht="15" customHeight="1" x14ac:dyDescent="0.2">
      <c r="A47" s="1993" t="s">
        <v>2384</v>
      </c>
      <c r="B47" s="1994"/>
      <c r="C47" s="1994"/>
      <c r="D47" s="1994"/>
      <c r="E47" s="1995"/>
      <c r="G47" s="883"/>
      <c r="H47" s="883"/>
    </row>
    <row r="48" spans="1:9" x14ac:dyDescent="0.2">
      <c r="A48" s="1255">
        <v>32</v>
      </c>
      <c r="B48" s="1227" t="s">
        <v>2373</v>
      </c>
      <c r="C48" s="693" t="s">
        <v>5711</v>
      </c>
      <c r="D48" s="1257" t="s">
        <v>5145</v>
      </c>
      <c r="E48" s="1228" t="s">
        <v>2385</v>
      </c>
      <c r="F48" s="1258" t="s">
        <v>34</v>
      </c>
      <c r="G48" s="883"/>
      <c r="H48" s="883"/>
    </row>
    <row r="49" spans="1:9" x14ac:dyDescent="0.2">
      <c r="A49" s="682"/>
      <c r="B49" s="629"/>
      <c r="C49" s="679"/>
      <c r="D49" s="684"/>
      <c r="E49" s="681"/>
      <c r="F49" s="677"/>
      <c r="G49" s="883"/>
      <c r="H49" s="883"/>
    </row>
    <row r="50" spans="1:9" ht="15" customHeight="1" x14ac:dyDescent="0.2">
      <c r="A50" s="1993" t="s">
        <v>5710</v>
      </c>
      <c r="B50" s="1994"/>
      <c r="C50" s="1994"/>
      <c r="D50" s="1994"/>
      <c r="E50" s="1995"/>
      <c r="G50" s="883"/>
      <c r="H50" s="883"/>
    </row>
    <row r="51" spans="1:9" x14ac:dyDescent="0.2">
      <c r="A51" s="1255">
        <v>33</v>
      </c>
      <c r="B51" s="1227" t="s">
        <v>5722</v>
      </c>
      <c r="C51" s="693" t="s">
        <v>5711</v>
      </c>
      <c r="D51" s="1257" t="s">
        <v>189</v>
      </c>
      <c r="E51" s="1228" t="s">
        <v>5712</v>
      </c>
      <c r="F51" s="1258" t="s">
        <v>34</v>
      </c>
      <c r="G51" s="883"/>
      <c r="H51" s="883"/>
    </row>
    <row r="52" spans="1:9" x14ac:dyDescent="0.2">
      <c r="A52" s="682"/>
      <c r="B52" s="629"/>
      <c r="C52" s="679"/>
      <c r="D52" s="684"/>
      <c r="E52" s="681"/>
      <c r="F52" s="677"/>
      <c r="G52" s="883"/>
      <c r="H52" s="883"/>
    </row>
    <row r="53" spans="1:9" ht="15" customHeight="1" x14ac:dyDescent="0.2">
      <c r="A53" s="1993" t="s">
        <v>2818</v>
      </c>
      <c r="B53" s="1994"/>
      <c r="C53" s="1994"/>
      <c r="D53" s="1994"/>
      <c r="E53" s="1995"/>
      <c r="G53" s="883"/>
      <c r="H53" s="883"/>
    </row>
    <row r="54" spans="1:9" x14ac:dyDescent="0.2">
      <c r="A54" s="1255">
        <v>34</v>
      </c>
      <c r="B54" s="1227" t="s">
        <v>2819</v>
      </c>
      <c r="C54" s="693" t="s">
        <v>1395</v>
      </c>
      <c r="D54" s="1257" t="s">
        <v>2284</v>
      </c>
      <c r="E54" s="1228" t="s">
        <v>2820</v>
      </c>
      <c r="F54" s="1258" t="s">
        <v>34</v>
      </c>
      <c r="G54" s="883"/>
      <c r="H54" s="883"/>
    </row>
    <row r="55" spans="1:9" x14ac:dyDescent="0.2">
      <c r="A55" s="678"/>
      <c r="B55" s="633"/>
      <c r="C55" s="679"/>
      <c r="D55" s="683"/>
      <c r="E55" s="685"/>
      <c r="F55" s="644"/>
      <c r="G55" s="883"/>
      <c r="H55" s="883"/>
    </row>
    <row r="56" spans="1:9" ht="15" customHeight="1" x14ac:dyDescent="0.2">
      <c r="A56" s="1993" t="s">
        <v>2208</v>
      </c>
      <c r="B56" s="1994"/>
      <c r="C56" s="1994"/>
      <c r="D56" s="1994"/>
      <c r="E56" s="1995"/>
      <c r="F56" s="677"/>
      <c r="G56" s="883"/>
      <c r="H56" s="883"/>
    </row>
    <row r="57" spans="1:9" hidden="1" x14ac:dyDescent="0.2">
      <c r="A57" s="1255">
        <v>35</v>
      </c>
      <c r="B57" s="1256" t="s">
        <v>1490</v>
      </c>
      <c r="C57" s="693" t="s">
        <v>86</v>
      </c>
      <c r="D57" s="1257" t="s">
        <v>84</v>
      </c>
      <c r="E57" s="1228" t="s">
        <v>1491</v>
      </c>
      <c r="F57" s="677"/>
      <c r="G57" s="883"/>
      <c r="H57" s="883"/>
    </row>
    <row r="58" spans="1:9" hidden="1" x14ac:dyDescent="0.2">
      <c r="A58" s="1255">
        <v>36</v>
      </c>
      <c r="B58" s="1256" t="s">
        <v>1493</v>
      </c>
      <c r="C58" s="693" t="s">
        <v>86</v>
      </c>
      <c r="D58" s="1257" t="s">
        <v>84</v>
      </c>
      <c r="E58" s="1228" t="s">
        <v>1494</v>
      </c>
      <c r="F58" s="677"/>
      <c r="G58" s="883"/>
      <c r="H58" s="883"/>
    </row>
    <row r="59" spans="1:9" hidden="1" x14ac:dyDescent="0.2">
      <c r="A59" s="1255">
        <v>37</v>
      </c>
      <c r="B59" s="1256" t="s">
        <v>1496</v>
      </c>
      <c r="C59" s="693" t="s">
        <v>86</v>
      </c>
      <c r="D59" s="1257" t="s">
        <v>4510</v>
      </c>
      <c r="E59" s="1228" t="s">
        <v>1494</v>
      </c>
      <c r="F59" s="677"/>
      <c r="G59" s="883"/>
      <c r="H59" s="883"/>
    </row>
    <row r="60" spans="1:9" s="673" customFormat="1" ht="15.75" x14ac:dyDescent="0.25">
      <c r="A60" s="1255">
        <v>38</v>
      </c>
      <c r="B60" s="1244" t="s">
        <v>1240</v>
      </c>
      <c r="C60" s="693" t="s">
        <v>86</v>
      </c>
      <c r="D60" s="1246" t="s">
        <v>5060</v>
      </c>
      <c r="E60" s="1247" t="s">
        <v>1285</v>
      </c>
      <c r="F60" s="656"/>
      <c r="G60" s="971" t="s">
        <v>85</v>
      </c>
      <c r="H60" s="656"/>
    </row>
    <row r="61" spans="1:9" hidden="1" x14ac:dyDescent="0.2">
      <c r="A61" s="1255">
        <v>39</v>
      </c>
      <c r="B61" s="1233" t="s">
        <v>2584</v>
      </c>
      <c r="C61" s="693" t="s">
        <v>319</v>
      </c>
      <c r="D61" s="1238" t="s">
        <v>2284</v>
      </c>
      <c r="E61" s="1228" t="s">
        <v>1497</v>
      </c>
      <c r="F61" s="432"/>
      <c r="G61" s="883"/>
      <c r="H61" s="883"/>
    </row>
    <row r="62" spans="1:9" hidden="1" x14ac:dyDescent="0.2">
      <c r="A62" s="1255">
        <v>40</v>
      </c>
      <c r="B62" s="1233" t="s">
        <v>5089</v>
      </c>
      <c r="C62" s="693" t="s">
        <v>691</v>
      </c>
      <c r="D62" s="1257" t="s">
        <v>5329</v>
      </c>
      <c r="E62" s="1228" t="s">
        <v>1497</v>
      </c>
      <c r="F62" s="1258">
        <v>6</v>
      </c>
      <c r="G62" s="883"/>
      <c r="H62" s="883"/>
    </row>
    <row r="63" spans="1:9" x14ac:dyDescent="0.2">
      <c r="A63" s="432"/>
      <c r="C63" s="432"/>
      <c r="G63" s="883"/>
      <c r="H63" s="883"/>
      <c r="I63" s="988"/>
    </row>
    <row r="64" spans="1:9" ht="15" customHeight="1" x14ac:dyDescent="0.2">
      <c r="A64" s="1993" t="s">
        <v>2183</v>
      </c>
      <c r="B64" s="1994"/>
      <c r="C64" s="1994"/>
      <c r="D64" s="1994"/>
      <c r="E64" s="1995"/>
      <c r="F64" s="677"/>
      <c r="G64" s="883"/>
      <c r="H64" s="883"/>
    </row>
    <row r="65" spans="1:8" hidden="1" x14ac:dyDescent="0.2">
      <c r="A65" s="1255">
        <v>41</v>
      </c>
      <c r="B65" s="1256" t="s">
        <v>1430</v>
      </c>
      <c r="C65" s="693" t="s">
        <v>36</v>
      </c>
      <c r="D65" s="1257" t="s">
        <v>84</v>
      </c>
      <c r="E65" s="1228" t="s">
        <v>1241</v>
      </c>
      <c r="F65" s="677"/>
      <c r="G65" s="883"/>
      <c r="H65" s="883"/>
    </row>
    <row r="66" spans="1:8" hidden="1" x14ac:dyDescent="0.2">
      <c r="A66" s="1255">
        <v>42</v>
      </c>
      <c r="B66" s="1256" t="s">
        <v>4598</v>
      </c>
      <c r="C66" s="693" t="s">
        <v>68</v>
      </c>
      <c r="D66" s="1257" t="s">
        <v>102</v>
      </c>
      <c r="E66" s="1228" t="s">
        <v>1241</v>
      </c>
      <c r="F66" s="677"/>
      <c r="G66" s="883"/>
      <c r="H66" s="883"/>
    </row>
    <row r="67" spans="1:8" hidden="1" x14ac:dyDescent="0.2">
      <c r="A67" s="1255">
        <v>43</v>
      </c>
      <c r="B67" s="1256" t="s">
        <v>1433</v>
      </c>
      <c r="C67" s="693" t="s">
        <v>180</v>
      </c>
      <c r="D67" s="1257" t="s">
        <v>5145</v>
      </c>
      <c r="E67" s="1228" t="s">
        <v>1434</v>
      </c>
      <c r="F67" s="1258">
        <v>3</v>
      </c>
      <c r="G67" s="883"/>
      <c r="H67" s="883"/>
    </row>
    <row r="68" spans="1:8" x14ac:dyDescent="0.2">
      <c r="A68" s="678"/>
      <c r="B68" s="686"/>
      <c r="C68" s="687"/>
      <c r="D68" s="686"/>
      <c r="E68" s="686"/>
      <c r="F68" s="677"/>
      <c r="G68" s="883"/>
      <c r="H68" s="883"/>
    </row>
    <row r="69" spans="1:8" ht="15" customHeight="1" x14ac:dyDescent="0.2">
      <c r="A69" s="1993" t="s">
        <v>864</v>
      </c>
      <c r="B69" s="1994"/>
      <c r="C69" s="1994"/>
      <c r="D69" s="1994"/>
      <c r="E69" s="1995"/>
      <c r="F69" s="677"/>
      <c r="G69" s="883"/>
      <c r="H69" s="883"/>
    </row>
    <row r="70" spans="1:8" x14ac:dyDescent="0.2">
      <c r="A70" s="1255">
        <v>44</v>
      </c>
      <c r="B70" s="1256" t="s">
        <v>1443</v>
      </c>
      <c r="C70" s="693" t="s">
        <v>319</v>
      </c>
      <c r="D70" s="1257" t="s">
        <v>4510</v>
      </c>
      <c r="E70" s="1228" t="s">
        <v>1439</v>
      </c>
      <c r="F70" s="677"/>
      <c r="G70" s="883">
        <v>1</v>
      </c>
      <c r="H70" s="883"/>
    </row>
    <row r="71" spans="1:8" x14ac:dyDescent="0.2">
      <c r="A71" s="1255">
        <v>45</v>
      </c>
      <c r="B71" s="1256" t="s">
        <v>639</v>
      </c>
      <c r="C71" s="693" t="s">
        <v>319</v>
      </c>
      <c r="D71" s="1260" t="s">
        <v>5145</v>
      </c>
      <c r="E71" s="1228" t="s">
        <v>1439</v>
      </c>
      <c r="F71" s="677"/>
      <c r="G71" s="883">
        <v>3</v>
      </c>
      <c r="H71" s="883"/>
    </row>
    <row r="72" spans="1:8" hidden="1" x14ac:dyDescent="0.2">
      <c r="A72" s="1255">
        <v>46</v>
      </c>
      <c r="B72" s="1256" t="s">
        <v>1436</v>
      </c>
      <c r="C72" s="693" t="s">
        <v>319</v>
      </c>
      <c r="D72" s="1260" t="s">
        <v>5145</v>
      </c>
      <c r="E72" s="1261" t="s">
        <v>1437</v>
      </c>
      <c r="F72" s="677"/>
      <c r="G72" s="883">
        <v>2</v>
      </c>
      <c r="H72" s="883"/>
    </row>
    <row r="73" spans="1:8" hidden="1" x14ac:dyDescent="0.2">
      <c r="A73" s="1255">
        <v>47</v>
      </c>
      <c r="B73" s="1225" t="s">
        <v>885</v>
      </c>
      <c r="C73" s="1259" t="s">
        <v>525</v>
      </c>
      <c r="D73" s="1257" t="s">
        <v>5145</v>
      </c>
      <c r="E73" s="1261" t="s">
        <v>1437</v>
      </c>
      <c r="F73" s="677"/>
      <c r="G73" s="883">
        <v>4</v>
      </c>
      <c r="H73" s="883"/>
    </row>
    <row r="74" spans="1:8" hidden="1" x14ac:dyDescent="0.2">
      <c r="A74" s="1255">
        <v>48</v>
      </c>
      <c r="B74" s="1256" t="s">
        <v>863</v>
      </c>
      <c r="C74" s="1259" t="s">
        <v>691</v>
      </c>
      <c r="D74" s="1257" t="s">
        <v>296</v>
      </c>
      <c r="E74" s="1261" t="s">
        <v>1437</v>
      </c>
      <c r="F74" s="677"/>
      <c r="G74" s="883">
        <v>5</v>
      </c>
      <c r="H74" s="883"/>
    </row>
    <row r="75" spans="1:8" hidden="1" x14ac:dyDescent="0.2">
      <c r="A75" s="1255">
        <v>49</v>
      </c>
      <c r="B75" s="1225" t="s">
        <v>936</v>
      </c>
      <c r="C75" s="693" t="s">
        <v>691</v>
      </c>
      <c r="D75" s="1257" t="s">
        <v>2720</v>
      </c>
      <c r="E75" s="1261" t="s">
        <v>1437</v>
      </c>
      <c r="F75" s="677"/>
      <c r="G75" s="883">
        <v>6</v>
      </c>
      <c r="H75" s="883"/>
    </row>
    <row r="76" spans="1:8" hidden="1" x14ac:dyDescent="0.2">
      <c r="A76" s="1255">
        <v>50</v>
      </c>
      <c r="B76" s="1225" t="s">
        <v>939</v>
      </c>
      <c r="C76" s="693" t="s">
        <v>691</v>
      </c>
      <c r="D76" s="1257" t="s">
        <v>2720</v>
      </c>
      <c r="E76" s="1261" t="s">
        <v>1437</v>
      </c>
      <c r="F76" s="677"/>
      <c r="G76" s="883">
        <v>7</v>
      </c>
      <c r="H76" s="883"/>
    </row>
    <row r="77" spans="1:8" hidden="1" x14ac:dyDescent="0.2">
      <c r="A77" s="1255">
        <v>51</v>
      </c>
      <c r="B77" s="1225" t="s">
        <v>1450</v>
      </c>
      <c r="C77" s="693" t="s">
        <v>691</v>
      </c>
      <c r="D77" s="1238" t="s">
        <v>5145</v>
      </c>
      <c r="E77" s="1261" t="s">
        <v>1437</v>
      </c>
      <c r="F77" s="677"/>
      <c r="G77" s="883">
        <v>12</v>
      </c>
      <c r="H77" s="883"/>
    </row>
    <row r="78" spans="1:8" x14ac:dyDescent="0.2">
      <c r="A78" s="1255">
        <v>52</v>
      </c>
      <c r="B78" s="1256" t="s">
        <v>877</v>
      </c>
      <c r="C78" s="693" t="s">
        <v>525</v>
      </c>
      <c r="D78" s="1238" t="s">
        <v>5145</v>
      </c>
      <c r="E78" s="1228" t="s">
        <v>1439</v>
      </c>
      <c r="F78" s="677"/>
      <c r="G78" s="883">
        <v>8</v>
      </c>
      <c r="H78" s="883"/>
    </row>
    <row r="79" spans="1:8" x14ac:dyDescent="0.2">
      <c r="A79" s="1255">
        <v>53</v>
      </c>
      <c r="B79" s="1225" t="s">
        <v>1025</v>
      </c>
      <c r="C79" s="693" t="s">
        <v>890</v>
      </c>
      <c r="D79" s="1257" t="s">
        <v>4510</v>
      </c>
      <c r="E79" s="1228" t="s">
        <v>1439</v>
      </c>
      <c r="F79" s="677"/>
      <c r="G79" s="883">
        <v>9</v>
      </c>
      <c r="H79" s="883"/>
    </row>
    <row r="80" spans="1:8" hidden="1" x14ac:dyDescent="0.2">
      <c r="A80" s="1255">
        <v>54</v>
      </c>
      <c r="B80" s="1225" t="s">
        <v>1447</v>
      </c>
      <c r="C80" s="693" t="s">
        <v>691</v>
      </c>
      <c r="D80" s="1257" t="s">
        <v>5145</v>
      </c>
      <c r="E80" s="1261" t="s">
        <v>1437</v>
      </c>
      <c r="F80" s="677"/>
      <c r="G80" s="883">
        <v>10</v>
      </c>
      <c r="H80" s="883"/>
    </row>
    <row r="81" spans="1:9" hidden="1" x14ac:dyDescent="0.2">
      <c r="A81" s="1255">
        <v>55</v>
      </c>
      <c r="B81" s="1225" t="s">
        <v>1002</v>
      </c>
      <c r="C81" s="1262" t="s">
        <v>1006</v>
      </c>
      <c r="D81" s="1238" t="s">
        <v>77</v>
      </c>
      <c r="E81" s="1261" t="s">
        <v>1437</v>
      </c>
      <c r="F81" s="677"/>
      <c r="G81" s="883">
        <v>11</v>
      </c>
      <c r="H81" s="883"/>
    </row>
    <row r="82" spans="1:9" hidden="1" x14ac:dyDescent="0.2">
      <c r="A82" s="1255">
        <v>56</v>
      </c>
      <c r="B82" s="1225" t="s">
        <v>1070</v>
      </c>
      <c r="C82" s="1262" t="s">
        <v>1006</v>
      </c>
      <c r="D82" s="1257" t="s">
        <v>4510</v>
      </c>
      <c r="E82" s="1261" t="s">
        <v>1437</v>
      </c>
      <c r="F82" s="432"/>
      <c r="G82" s="883">
        <v>13</v>
      </c>
      <c r="H82" s="883"/>
    </row>
    <row r="83" spans="1:9" hidden="1" x14ac:dyDescent="0.2">
      <c r="A83" s="1255">
        <v>57</v>
      </c>
      <c r="B83" s="1225" t="s">
        <v>5133</v>
      </c>
      <c r="C83" s="1262" t="s">
        <v>1050</v>
      </c>
      <c r="D83" s="1257" t="s">
        <v>5329</v>
      </c>
      <c r="E83" s="1261" t="s">
        <v>1437</v>
      </c>
      <c r="F83" s="432"/>
      <c r="G83" s="883"/>
      <c r="H83" s="883"/>
    </row>
    <row r="84" spans="1:9" hidden="1" x14ac:dyDescent="0.2">
      <c r="A84" s="1255">
        <v>58</v>
      </c>
      <c r="B84" s="1225" t="s">
        <v>5132</v>
      </c>
      <c r="C84" s="1262" t="s">
        <v>1050</v>
      </c>
      <c r="D84" s="1257" t="s">
        <v>5329</v>
      </c>
      <c r="E84" s="1261" t="s">
        <v>1437</v>
      </c>
      <c r="F84" s="1258">
        <v>15</v>
      </c>
      <c r="G84" s="883"/>
      <c r="H84" s="883"/>
    </row>
    <row r="85" spans="1:9" x14ac:dyDescent="0.2">
      <c r="A85" s="682"/>
      <c r="B85" s="629"/>
      <c r="C85" s="688"/>
      <c r="D85" s="683"/>
      <c r="E85" s="689"/>
      <c r="F85" s="644"/>
      <c r="G85" s="883"/>
      <c r="H85" s="883"/>
    </row>
    <row r="86" spans="1:9" x14ac:dyDescent="0.2">
      <c r="A86" s="682"/>
      <c r="B86" s="629"/>
      <c r="C86" s="688"/>
      <c r="D86" s="683"/>
      <c r="E86" s="689"/>
      <c r="F86" s="644"/>
      <c r="G86" s="883"/>
      <c r="H86" s="883"/>
    </row>
    <row r="87" spans="1:9" ht="15" customHeight="1" x14ac:dyDescent="0.2">
      <c r="A87" s="1996" t="s">
        <v>1766</v>
      </c>
      <c r="B87" s="1997"/>
      <c r="C87" s="1997"/>
      <c r="D87" s="1997"/>
      <c r="E87" s="1998"/>
      <c r="G87" s="883"/>
      <c r="H87" s="1236" t="s">
        <v>4640</v>
      </c>
      <c r="I87" s="1263">
        <v>3</v>
      </c>
    </row>
    <row r="88" spans="1:9" ht="15" x14ac:dyDescent="0.25">
      <c r="A88" s="1255">
        <v>59</v>
      </c>
      <c r="B88" s="1256" t="s">
        <v>119</v>
      </c>
      <c r="C88" s="693" t="s">
        <v>68</v>
      </c>
      <c r="D88" s="1257" t="s">
        <v>2720</v>
      </c>
      <c r="E88" s="1228" t="s">
        <v>1574</v>
      </c>
      <c r="F88" s="677"/>
      <c r="G88" s="883">
        <v>2</v>
      </c>
      <c r="H88" s="1240" t="s">
        <v>480</v>
      </c>
      <c r="I88" s="1263">
        <v>26</v>
      </c>
    </row>
    <row r="89" spans="1:9" ht="15" x14ac:dyDescent="0.25">
      <c r="A89" s="1255">
        <v>60</v>
      </c>
      <c r="B89" s="1256" t="s">
        <v>4782</v>
      </c>
      <c r="C89" s="693" t="s">
        <v>68</v>
      </c>
      <c r="D89" s="1257" t="s">
        <v>5071</v>
      </c>
      <c r="E89" s="1228" t="s">
        <v>1574</v>
      </c>
      <c r="F89" s="677"/>
      <c r="G89" s="883">
        <v>4</v>
      </c>
      <c r="H89" s="1240" t="s">
        <v>4641</v>
      </c>
      <c r="I89" s="1263">
        <v>89</v>
      </c>
    </row>
    <row r="90" spans="1:9" x14ac:dyDescent="0.2">
      <c r="A90" s="1255">
        <v>61</v>
      </c>
      <c r="B90" s="1256" t="s">
        <v>133</v>
      </c>
      <c r="C90" s="693" t="s">
        <v>86</v>
      </c>
      <c r="D90" s="1257" t="s">
        <v>77</v>
      </c>
      <c r="E90" s="1228" t="s">
        <v>1581</v>
      </c>
      <c r="F90" s="677"/>
      <c r="G90" s="883">
        <v>3</v>
      </c>
      <c r="H90" s="1235" t="s">
        <v>4642</v>
      </c>
      <c r="I90" s="1231">
        <v>1</v>
      </c>
    </row>
    <row r="91" spans="1:9" ht="15" x14ac:dyDescent="0.25">
      <c r="A91" s="1255">
        <v>62</v>
      </c>
      <c r="B91" s="1256" t="s">
        <v>4986</v>
      </c>
      <c r="C91" s="693" t="s">
        <v>86</v>
      </c>
      <c r="D91" s="1257" t="s">
        <v>161</v>
      </c>
      <c r="E91" s="1228" t="s">
        <v>1581</v>
      </c>
      <c r="F91" s="677"/>
      <c r="G91" s="883">
        <v>6</v>
      </c>
      <c r="H91" s="1240"/>
      <c r="I91" s="1263">
        <f>SUM(I87:I90)</f>
        <v>119</v>
      </c>
    </row>
    <row r="92" spans="1:9" x14ac:dyDescent="0.2">
      <c r="A92" s="1255">
        <v>63</v>
      </c>
      <c r="B92" s="1256" t="s">
        <v>165</v>
      </c>
      <c r="C92" s="693" t="s">
        <v>86</v>
      </c>
      <c r="D92" s="1257" t="s">
        <v>161</v>
      </c>
      <c r="E92" s="1228" t="s">
        <v>1574</v>
      </c>
      <c r="F92" s="677"/>
      <c r="G92" s="883">
        <v>7</v>
      </c>
      <c r="H92" s="883"/>
    </row>
    <row r="93" spans="1:9" x14ac:dyDescent="0.2">
      <c r="A93" s="1255">
        <v>64</v>
      </c>
      <c r="B93" s="1256" t="s">
        <v>172</v>
      </c>
      <c r="C93" s="693" t="s">
        <v>86</v>
      </c>
      <c r="D93" s="1257" t="s">
        <v>161</v>
      </c>
      <c r="E93" s="1228" t="s">
        <v>1581</v>
      </c>
      <c r="F93" s="677"/>
      <c r="G93" s="883">
        <v>8</v>
      </c>
      <c r="H93" s="883"/>
    </row>
    <row r="94" spans="1:9" x14ac:dyDescent="0.2">
      <c r="A94" s="1255">
        <v>65</v>
      </c>
      <c r="B94" s="1256" t="s">
        <v>4800</v>
      </c>
      <c r="C94" s="693" t="s">
        <v>86</v>
      </c>
      <c r="D94" s="1257" t="s">
        <v>84</v>
      </c>
      <c r="E94" s="1228" t="s">
        <v>1581</v>
      </c>
      <c r="F94" s="677"/>
      <c r="G94" s="883">
        <v>16</v>
      </c>
      <c r="H94" s="883"/>
    </row>
    <row r="95" spans="1:9" x14ac:dyDescent="0.2">
      <c r="A95" s="1255">
        <v>66</v>
      </c>
      <c r="B95" s="1256" t="s">
        <v>4749</v>
      </c>
      <c r="C95" s="693" t="s">
        <v>86</v>
      </c>
      <c r="D95" s="1257" t="s">
        <v>161</v>
      </c>
      <c r="E95" s="1228" t="s">
        <v>1574</v>
      </c>
      <c r="F95" s="677"/>
      <c r="G95" s="883">
        <v>12</v>
      </c>
      <c r="H95" s="883"/>
    </row>
    <row r="96" spans="1:9" x14ac:dyDescent="0.2">
      <c r="A96" s="1255">
        <v>67</v>
      </c>
      <c r="B96" s="1256" t="s">
        <v>4783</v>
      </c>
      <c r="C96" s="693" t="s">
        <v>86</v>
      </c>
      <c r="D96" s="1257" t="s">
        <v>5145</v>
      </c>
      <c r="E96" s="1228" t="s">
        <v>1241</v>
      </c>
      <c r="F96" s="677"/>
      <c r="G96" s="883">
        <v>11</v>
      </c>
      <c r="H96" s="883"/>
    </row>
    <row r="97" spans="1:8" x14ac:dyDescent="0.2">
      <c r="A97" s="1255">
        <v>68</v>
      </c>
      <c r="B97" s="1236" t="s">
        <v>4491</v>
      </c>
      <c r="C97" s="693" t="s">
        <v>86</v>
      </c>
      <c r="D97" s="1257" t="s">
        <v>5611</v>
      </c>
      <c r="E97" s="1228" t="s">
        <v>1633</v>
      </c>
      <c r="F97" s="677"/>
      <c r="G97" s="883">
        <v>19</v>
      </c>
      <c r="H97" s="883"/>
    </row>
    <row r="98" spans="1:8" x14ac:dyDescent="0.2">
      <c r="A98" s="1255">
        <v>69</v>
      </c>
      <c r="B98" s="1256" t="s">
        <v>2793</v>
      </c>
      <c r="C98" s="693" t="s">
        <v>86</v>
      </c>
      <c r="D98" s="1257" t="s">
        <v>5611</v>
      </c>
      <c r="E98" s="1228" t="s">
        <v>1574</v>
      </c>
      <c r="F98" s="677"/>
      <c r="G98" s="883">
        <v>17</v>
      </c>
      <c r="H98" s="883"/>
    </row>
    <row r="99" spans="1:8" x14ac:dyDescent="0.2">
      <c r="A99" s="1255">
        <v>70</v>
      </c>
      <c r="B99" s="1256" t="s">
        <v>205</v>
      </c>
      <c r="C99" s="693" t="s">
        <v>180</v>
      </c>
      <c r="D99" s="1257" t="s">
        <v>102</v>
      </c>
      <c r="E99" s="1228" t="s">
        <v>1574</v>
      </c>
      <c r="F99" s="677"/>
      <c r="G99" s="883">
        <v>9</v>
      </c>
      <c r="H99" s="883"/>
    </row>
    <row r="100" spans="1:8" x14ac:dyDescent="0.2">
      <c r="A100" s="1255">
        <v>71</v>
      </c>
      <c r="B100" s="1256" t="s">
        <v>4793</v>
      </c>
      <c r="C100" s="693" t="s">
        <v>180</v>
      </c>
      <c r="D100" s="1257" t="s">
        <v>77</v>
      </c>
      <c r="E100" s="1228" t="s">
        <v>1574</v>
      </c>
      <c r="F100" s="677"/>
      <c r="G100" s="883">
        <v>10</v>
      </c>
      <c r="H100" s="883"/>
    </row>
    <row r="101" spans="1:8" x14ac:dyDescent="0.2">
      <c r="A101" s="1255">
        <v>72</v>
      </c>
      <c r="B101" s="1256" t="s">
        <v>2797</v>
      </c>
      <c r="C101" s="693" t="s">
        <v>5441</v>
      </c>
      <c r="D101" s="1257" t="s">
        <v>5145</v>
      </c>
      <c r="E101" s="1228" t="s">
        <v>1574</v>
      </c>
      <c r="F101" s="677"/>
      <c r="G101" s="883">
        <v>51</v>
      </c>
      <c r="H101" s="883"/>
    </row>
    <row r="102" spans="1:8" x14ac:dyDescent="0.2">
      <c r="A102" s="1255">
        <v>73</v>
      </c>
      <c r="B102" s="1256" t="s">
        <v>2825</v>
      </c>
      <c r="C102" s="693" t="s">
        <v>5441</v>
      </c>
      <c r="D102" s="1257" t="s">
        <v>5439</v>
      </c>
      <c r="E102" s="1228" t="s">
        <v>1574</v>
      </c>
      <c r="F102" s="677"/>
      <c r="G102" s="883">
        <v>52</v>
      </c>
      <c r="H102" s="883"/>
    </row>
    <row r="103" spans="1:8" x14ac:dyDescent="0.2">
      <c r="A103" s="1255">
        <v>74</v>
      </c>
      <c r="B103" s="1256" t="s">
        <v>2795</v>
      </c>
      <c r="C103" s="693" t="s">
        <v>5441</v>
      </c>
      <c r="D103" s="1257" t="s">
        <v>5145</v>
      </c>
      <c r="E103" s="1228" t="s">
        <v>1574</v>
      </c>
      <c r="F103" s="677"/>
      <c r="G103" s="883">
        <v>44</v>
      </c>
      <c r="H103" s="883"/>
    </row>
    <row r="104" spans="1:8" x14ac:dyDescent="0.2">
      <c r="A104" s="1255">
        <v>75</v>
      </c>
      <c r="B104" s="1256" t="s">
        <v>2824</v>
      </c>
      <c r="C104" s="693" t="s">
        <v>5441</v>
      </c>
      <c r="D104" s="1257" t="s">
        <v>5145</v>
      </c>
      <c r="E104" s="1228" t="s">
        <v>1574</v>
      </c>
      <c r="F104" s="677"/>
      <c r="G104" s="883">
        <v>46</v>
      </c>
      <c r="H104" s="883"/>
    </row>
    <row r="105" spans="1:8" x14ac:dyDescent="0.2">
      <c r="A105" s="1255">
        <v>76</v>
      </c>
      <c r="B105" s="1256" t="s">
        <v>4927</v>
      </c>
      <c r="C105" s="693" t="s">
        <v>5441</v>
      </c>
      <c r="D105" s="1257" t="s">
        <v>5145</v>
      </c>
      <c r="E105" s="1228" t="s">
        <v>1574</v>
      </c>
      <c r="F105" s="677"/>
      <c r="G105" s="883">
        <v>47</v>
      </c>
      <c r="H105" s="883"/>
    </row>
    <row r="106" spans="1:8" x14ac:dyDescent="0.2">
      <c r="A106" s="1255">
        <v>77</v>
      </c>
      <c r="B106" s="1256" t="s">
        <v>4593</v>
      </c>
      <c r="C106" s="693" t="s">
        <v>5441</v>
      </c>
      <c r="D106" s="1257" t="s">
        <v>5145</v>
      </c>
      <c r="E106" s="1228" t="s">
        <v>1574</v>
      </c>
      <c r="F106" s="677"/>
      <c r="G106" s="883">
        <v>49</v>
      </c>
      <c r="H106" s="883"/>
    </row>
    <row r="107" spans="1:8" x14ac:dyDescent="0.2">
      <c r="A107" s="1255">
        <v>78</v>
      </c>
      <c r="B107" s="1256" t="s">
        <v>2823</v>
      </c>
      <c r="C107" s="693" t="s">
        <v>5441</v>
      </c>
      <c r="D107" s="1257" t="s">
        <v>5145</v>
      </c>
      <c r="E107" s="1228" t="s">
        <v>1574</v>
      </c>
      <c r="F107" s="677"/>
      <c r="G107" s="883">
        <v>48</v>
      </c>
      <c r="H107" s="883"/>
    </row>
    <row r="108" spans="1:8" x14ac:dyDescent="0.2">
      <c r="A108" s="1255">
        <v>79</v>
      </c>
      <c r="B108" s="1256" t="s">
        <v>4807</v>
      </c>
      <c r="C108" s="693" t="s">
        <v>5441</v>
      </c>
      <c r="D108" s="1257" t="s">
        <v>5145</v>
      </c>
      <c r="E108" s="1228" t="s">
        <v>1574</v>
      </c>
      <c r="F108" s="677"/>
      <c r="G108" s="883">
        <v>50</v>
      </c>
      <c r="H108" s="883"/>
    </row>
    <row r="109" spans="1:8" x14ac:dyDescent="0.2">
      <c r="A109" s="1255">
        <v>80</v>
      </c>
      <c r="B109" s="1256" t="s">
        <v>1621</v>
      </c>
      <c r="C109" s="693" t="s">
        <v>180</v>
      </c>
      <c r="D109" s="1257" t="s">
        <v>161</v>
      </c>
      <c r="E109" s="1228" t="s">
        <v>1574</v>
      </c>
      <c r="F109" s="677"/>
      <c r="G109" s="883">
        <v>13</v>
      </c>
      <c r="H109" s="883"/>
    </row>
    <row r="110" spans="1:8" x14ac:dyDescent="0.2">
      <c r="A110" s="1255">
        <v>81</v>
      </c>
      <c r="B110" s="1256" t="s">
        <v>274</v>
      </c>
      <c r="C110" s="693" t="s">
        <v>180</v>
      </c>
      <c r="D110" s="1257" t="s">
        <v>161</v>
      </c>
      <c r="E110" s="1228" t="s">
        <v>1581</v>
      </c>
      <c r="F110" s="677"/>
      <c r="G110" s="883">
        <v>14</v>
      </c>
      <c r="H110" s="883"/>
    </row>
    <row r="111" spans="1:8" x14ac:dyDescent="0.2">
      <c r="A111" s="1255">
        <v>82</v>
      </c>
      <c r="B111" s="1256" t="s">
        <v>4797</v>
      </c>
      <c r="C111" s="693" t="s">
        <v>180</v>
      </c>
      <c r="D111" s="1257" t="s">
        <v>84</v>
      </c>
      <c r="E111" s="1228" t="s">
        <v>1574</v>
      </c>
      <c r="F111" s="677"/>
      <c r="G111" s="883">
        <v>15</v>
      </c>
      <c r="H111" s="883"/>
    </row>
    <row r="112" spans="1:8" x14ac:dyDescent="0.2">
      <c r="A112" s="1255">
        <v>83</v>
      </c>
      <c r="B112" s="1256" t="s">
        <v>4784</v>
      </c>
      <c r="C112" s="693" t="s">
        <v>180</v>
      </c>
      <c r="D112" s="1257" t="s">
        <v>161</v>
      </c>
      <c r="E112" s="1228" t="s">
        <v>1574</v>
      </c>
      <c r="F112" s="677"/>
      <c r="G112" s="883">
        <v>18</v>
      </c>
      <c r="H112" s="883"/>
    </row>
    <row r="113" spans="1:8" x14ac:dyDescent="0.2">
      <c r="A113" s="1255">
        <v>84</v>
      </c>
      <c r="B113" s="1256" t="s">
        <v>4926</v>
      </c>
      <c r="C113" s="693" t="s">
        <v>180</v>
      </c>
      <c r="D113" s="1257" t="s">
        <v>2284</v>
      </c>
      <c r="E113" s="1228" t="s">
        <v>1574</v>
      </c>
      <c r="F113" s="677"/>
      <c r="G113" s="883">
        <v>20</v>
      </c>
      <c r="H113" s="883"/>
    </row>
    <row r="114" spans="1:8" x14ac:dyDescent="0.2">
      <c r="A114" s="1255">
        <v>85</v>
      </c>
      <c r="B114" s="1256" t="s">
        <v>2579</v>
      </c>
      <c r="C114" s="693" t="s">
        <v>180</v>
      </c>
      <c r="D114" s="1257" t="s">
        <v>2284</v>
      </c>
      <c r="E114" s="1228" t="s">
        <v>1574</v>
      </c>
      <c r="F114" s="677"/>
      <c r="G114" s="883">
        <v>21</v>
      </c>
      <c r="H114" s="883"/>
    </row>
    <row r="115" spans="1:8" x14ac:dyDescent="0.2">
      <c r="A115" s="1255">
        <v>86</v>
      </c>
      <c r="B115" s="1256" t="s">
        <v>4753</v>
      </c>
      <c r="C115" s="693" t="s">
        <v>180</v>
      </c>
      <c r="D115" s="1257" t="s">
        <v>2284</v>
      </c>
      <c r="E115" s="1228" t="s">
        <v>1574</v>
      </c>
      <c r="F115" s="677"/>
      <c r="G115" s="883">
        <v>22</v>
      </c>
      <c r="H115" s="883"/>
    </row>
    <row r="116" spans="1:8" x14ac:dyDescent="0.2">
      <c r="A116" s="1255">
        <v>87</v>
      </c>
      <c r="B116" s="1256" t="s">
        <v>2578</v>
      </c>
      <c r="C116" s="693" t="s">
        <v>180</v>
      </c>
      <c r="D116" s="1257" t="s">
        <v>2284</v>
      </c>
      <c r="E116" s="1228" t="s">
        <v>1581</v>
      </c>
      <c r="F116" s="677"/>
      <c r="G116" s="883">
        <v>23</v>
      </c>
      <c r="H116" s="883"/>
    </row>
    <row r="117" spans="1:8" x14ac:dyDescent="0.2">
      <c r="A117" s="1255">
        <v>88</v>
      </c>
      <c r="B117" s="1256" t="s">
        <v>375</v>
      </c>
      <c r="C117" s="693" t="s">
        <v>180</v>
      </c>
      <c r="D117" s="1257" t="s">
        <v>2284</v>
      </c>
      <c r="E117" s="1228" t="s">
        <v>1574</v>
      </c>
      <c r="F117" s="677"/>
      <c r="G117" s="883">
        <v>24</v>
      </c>
      <c r="H117" s="883"/>
    </row>
    <row r="118" spans="1:8" x14ac:dyDescent="0.2">
      <c r="A118" s="1255">
        <v>89</v>
      </c>
      <c r="B118" s="1256" t="s">
        <v>5021</v>
      </c>
      <c r="C118" s="693" t="s">
        <v>180</v>
      </c>
      <c r="D118" s="1257" t="s">
        <v>4510</v>
      </c>
      <c r="E118" s="1228" t="s">
        <v>1574</v>
      </c>
      <c r="F118" s="677"/>
      <c r="G118" s="883">
        <v>25</v>
      </c>
      <c r="H118" s="883"/>
    </row>
    <row r="119" spans="1:8" x14ac:dyDescent="0.2">
      <c r="A119" s="1255">
        <v>90</v>
      </c>
      <c r="B119" s="1256" t="s">
        <v>4754</v>
      </c>
      <c r="C119" s="693" t="s">
        <v>180</v>
      </c>
      <c r="D119" s="1257" t="s">
        <v>4510</v>
      </c>
      <c r="E119" s="1228" t="s">
        <v>1574</v>
      </c>
      <c r="F119" s="677"/>
      <c r="G119" s="883">
        <v>26</v>
      </c>
      <c r="H119" s="883"/>
    </row>
    <row r="120" spans="1:8" x14ac:dyDescent="0.2">
      <c r="A120" s="1255">
        <v>91</v>
      </c>
      <c r="B120" s="1256" t="s">
        <v>187</v>
      </c>
      <c r="C120" s="693" t="s">
        <v>180</v>
      </c>
      <c r="D120" s="1257" t="s">
        <v>4510</v>
      </c>
      <c r="E120" s="1228" t="s">
        <v>1581</v>
      </c>
      <c r="F120" s="677"/>
      <c r="G120" s="883">
        <v>27</v>
      </c>
      <c r="H120" s="883"/>
    </row>
    <row r="121" spans="1:8" x14ac:dyDescent="0.2">
      <c r="A121" s="1255">
        <v>92</v>
      </c>
      <c r="B121" s="1256" t="s">
        <v>4925</v>
      </c>
      <c r="C121" s="693" t="s">
        <v>180</v>
      </c>
      <c r="D121" s="1257" t="s">
        <v>4510</v>
      </c>
      <c r="E121" s="1228" t="s">
        <v>1574</v>
      </c>
      <c r="F121" s="677"/>
      <c r="G121" s="883">
        <v>28</v>
      </c>
      <c r="H121" s="883"/>
    </row>
    <row r="122" spans="1:8" x14ac:dyDescent="0.2">
      <c r="A122" s="1255">
        <v>93</v>
      </c>
      <c r="B122" s="1256" t="s">
        <v>4755</v>
      </c>
      <c r="C122" s="693" t="s">
        <v>180</v>
      </c>
      <c r="D122" s="1257" t="s">
        <v>4510</v>
      </c>
      <c r="E122" s="1228" t="s">
        <v>1574</v>
      </c>
      <c r="F122" s="677"/>
      <c r="G122" s="883">
        <v>29</v>
      </c>
      <c r="H122" s="883"/>
    </row>
    <row r="123" spans="1:8" x14ac:dyDescent="0.2">
      <c r="A123" s="1255">
        <v>94</v>
      </c>
      <c r="B123" s="1256" t="s">
        <v>4525</v>
      </c>
      <c r="C123" s="693" t="s">
        <v>180</v>
      </c>
      <c r="D123" s="1257" t="s">
        <v>4510</v>
      </c>
      <c r="E123" s="1228" t="s">
        <v>1581</v>
      </c>
      <c r="F123" s="677"/>
      <c r="G123" s="883">
        <v>30</v>
      </c>
      <c r="H123" s="883"/>
    </row>
    <row r="124" spans="1:8" x14ac:dyDescent="0.2">
      <c r="A124" s="1255">
        <v>95</v>
      </c>
      <c r="B124" s="1256" t="s">
        <v>4756</v>
      </c>
      <c r="C124" s="693" t="s">
        <v>180</v>
      </c>
      <c r="D124" s="1257" t="s">
        <v>77</v>
      </c>
      <c r="E124" s="1228" t="s">
        <v>1574</v>
      </c>
      <c r="F124" s="677"/>
      <c r="G124" s="883">
        <v>31</v>
      </c>
      <c r="H124" s="883"/>
    </row>
    <row r="125" spans="1:8" x14ac:dyDescent="0.2">
      <c r="A125" s="1255">
        <v>96</v>
      </c>
      <c r="B125" s="1256" t="s">
        <v>2794</v>
      </c>
      <c r="C125" s="693" t="s">
        <v>180</v>
      </c>
      <c r="D125" s="1257" t="s">
        <v>5071</v>
      </c>
      <c r="E125" s="1228" t="s">
        <v>1574</v>
      </c>
      <c r="F125" s="677"/>
      <c r="G125" s="883">
        <v>43</v>
      </c>
      <c r="H125" s="883"/>
    </row>
    <row r="126" spans="1:8" x14ac:dyDescent="0.2">
      <c r="A126" s="1255">
        <v>97</v>
      </c>
      <c r="B126" s="1256" t="s">
        <v>2822</v>
      </c>
      <c r="C126" s="693" t="s">
        <v>1382</v>
      </c>
      <c r="D126" s="1257" t="s">
        <v>176</v>
      </c>
      <c r="E126" s="1228" t="s">
        <v>1581</v>
      </c>
      <c r="F126" s="677"/>
      <c r="G126" s="883">
        <v>45</v>
      </c>
      <c r="H126" s="883"/>
    </row>
    <row r="127" spans="1:8" x14ac:dyDescent="0.2">
      <c r="A127" s="1255">
        <v>98</v>
      </c>
      <c r="B127" s="1225" t="s">
        <v>2583</v>
      </c>
      <c r="C127" s="693" t="s">
        <v>1382</v>
      </c>
      <c r="D127" s="1257" t="s">
        <v>2284</v>
      </c>
      <c r="E127" s="1228" t="s">
        <v>1735</v>
      </c>
      <c r="F127" s="677"/>
      <c r="G127" s="883">
        <v>56</v>
      </c>
      <c r="H127" s="883"/>
    </row>
    <row r="128" spans="1:8" x14ac:dyDescent="0.2">
      <c r="A128" s="1255">
        <v>99</v>
      </c>
      <c r="B128" s="1256" t="s">
        <v>4808</v>
      </c>
      <c r="C128" s="693" t="s">
        <v>1382</v>
      </c>
      <c r="D128" s="1257" t="s">
        <v>2284</v>
      </c>
      <c r="E128" s="1228" t="s">
        <v>1735</v>
      </c>
      <c r="F128" s="677"/>
      <c r="G128" s="883">
        <v>57</v>
      </c>
      <c r="H128" s="883"/>
    </row>
    <row r="129" spans="1:8" x14ac:dyDescent="0.2">
      <c r="A129" s="1255">
        <v>100</v>
      </c>
      <c r="B129" s="1256" t="s">
        <v>4989</v>
      </c>
      <c r="C129" s="693" t="s">
        <v>1382</v>
      </c>
      <c r="D129" s="1257" t="s">
        <v>4510</v>
      </c>
      <c r="E129" s="1228" t="s">
        <v>1581</v>
      </c>
      <c r="F129" s="677"/>
      <c r="G129" s="883">
        <v>61</v>
      </c>
      <c r="H129" s="883"/>
    </row>
    <row r="130" spans="1:8" x14ac:dyDescent="0.2">
      <c r="A130" s="1255">
        <v>101</v>
      </c>
      <c r="B130" s="1256" t="s">
        <v>4836</v>
      </c>
      <c r="C130" s="693" t="s">
        <v>1382</v>
      </c>
      <c r="D130" s="1257" t="s">
        <v>77</v>
      </c>
      <c r="E130" s="1228" t="s">
        <v>1574</v>
      </c>
      <c r="F130" s="677"/>
      <c r="G130" s="883">
        <v>62</v>
      </c>
      <c r="H130" s="883"/>
    </row>
    <row r="131" spans="1:8" x14ac:dyDescent="0.2">
      <c r="A131" s="1255">
        <v>102</v>
      </c>
      <c r="B131" s="1232" t="s">
        <v>619</v>
      </c>
      <c r="C131" s="693" t="s">
        <v>1382</v>
      </c>
      <c r="D131" s="1257" t="s">
        <v>161</v>
      </c>
      <c r="E131" s="1228" t="s">
        <v>1574</v>
      </c>
      <c r="F131" s="677"/>
      <c r="G131" s="883">
        <v>63</v>
      </c>
      <c r="H131" s="883"/>
    </row>
    <row r="132" spans="1:8" x14ac:dyDescent="0.2">
      <c r="A132" s="1255">
        <v>103</v>
      </c>
      <c r="B132" s="1256" t="s">
        <v>340</v>
      </c>
      <c r="C132" s="693" t="s">
        <v>319</v>
      </c>
      <c r="D132" s="1257" t="s">
        <v>338</v>
      </c>
      <c r="E132" s="1228" t="s">
        <v>1584</v>
      </c>
      <c r="F132" s="677"/>
      <c r="G132" s="883">
        <v>32</v>
      </c>
      <c r="H132" s="883"/>
    </row>
    <row r="133" spans="1:8" x14ac:dyDescent="0.2">
      <c r="A133" s="1255">
        <v>104</v>
      </c>
      <c r="B133" s="1256" t="s">
        <v>1627</v>
      </c>
      <c r="C133" s="693" t="s">
        <v>319</v>
      </c>
      <c r="D133" s="1257" t="s">
        <v>102</v>
      </c>
      <c r="E133" s="1228" t="s">
        <v>1584</v>
      </c>
      <c r="F133" s="677"/>
      <c r="G133" s="883">
        <v>34</v>
      </c>
      <c r="H133" s="883"/>
    </row>
    <row r="134" spans="1:8" x14ac:dyDescent="0.2">
      <c r="A134" s="1255">
        <v>105</v>
      </c>
      <c r="B134" s="1256" t="s">
        <v>366</v>
      </c>
      <c r="C134" s="693" t="s">
        <v>319</v>
      </c>
      <c r="D134" s="1257" t="s">
        <v>102</v>
      </c>
      <c r="E134" s="1228" t="s">
        <v>1584</v>
      </c>
      <c r="F134" s="677"/>
      <c r="G134" s="883">
        <v>35</v>
      </c>
      <c r="H134" s="883"/>
    </row>
    <row r="135" spans="1:8" x14ac:dyDescent="0.2">
      <c r="A135" s="1255">
        <v>106</v>
      </c>
      <c r="B135" s="1256" t="s">
        <v>1637</v>
      </c>
      <c r="C135" s="693" t="s">
        <v>319</v>
      </c>
      <c r="D135" s="1257" t="s">
        <v>77</v>
      </c>
      <c r="E135" s="1228" t="s">
        <v>1584</v>
      </c>
      <c r="F135" s="677"/>
      <c r="G135" s="883">
        <v>36</v>
      </c>
      <c r="H135" s="883"/>
    </row>
    <row r="136" spans="1:8" x14ac:dyDescent="0.2">
      <c r="A136" s="1255">
        <v>107</v>
      </c>
      <c r="B136" s="1256" t="s">
        <v>1643</v>
      </c>
      <c r="C136" s="693" t="s">
        <v>319</v>
      </c>
      <c r="D136" s="1257" t="s">
        <v>77</v>
      </c>
      <c r="E136" s="1228" t="s">
        <v>1584</v>
      </c>
      <c r="F136" s="677"/>
      <c r="G136" s="883">
        <v>37</v>
      </c>
      <c r="H136" s="883"/>
    </row>
    <row r="137" spans="1:8" x14ac:dyDescent="0.2">
      <c r="A137" s="1255">
        <v>108</v>
      </c>
      <c r="B137" s="1256" t="s">
        <v>1645</v>
      </c>
      <c r="C137" s="693" t="s">
        <v>319</v>
      </c>
      <c r="D137" s="1257" t="s">
        <v>77</v>
      </c>
      <c r="E137" s="1228" t="s">
        <v>1584</v>
      </c>
      <c r="F137" s="677"/>
      <c r="G137" s="883">
        <v>38</v>
      </c>
      <c r="H137" s="883"/>
    </row>
    <row r="138" spans="1:8" x14ac:dyDescent="0.2">
      <c r="A138" s="1255">
        <v>109</v>
      </c>
      <c r="B138" s="1256" t="s">
        <v>413</v>
      </c>
      <c r="C138" s="693" t="s">
        <v>319</v>
      </c>
      <c r="D138" s="1257" t="s">
        <v>77</v>
      </c>
      <c r="E138" s="1228" t="s">
        <v>1584</v>
      </c>
      <c r="F138" s="677"/>
      <c r="G138" s="883">
        <v>39</v>
      </c>
      <c r="H138" s="883"/>
    </row>
    <row r="139" spans="1:8" x14ac:dyDescent="0.2">
      <c r="A139" s="1255">
        <v>110</v>
      </c>
      <c r="B139" s="1256" t="s">
        <v>1648</v>
      </c>
      <c r="C139" s="693" t="s">
        <v>319</v>
      </c>
      <c r="D139" s="1257" t="s">
        <v>77</v>
      </c>
      <c r="E139" s="1228" t="s">
        <v>1584</v>
      </c>
      <c r="F139" s="677"/>
      <c r="G139" s="883">
        <v>40</v>
      </c>
      <c r="H139" s="883"/>
    </row>
    <row r="140" spans="1:8" x14ac:dyDescent="0.2">
      <c r="A140" s="1255">
        <v>111</v>
      </c>
      <c r="B140" s="1256" t="s">
        <v>1639</v>
      </c>
      <c r="C140" s="693" t="s">
        <v>319</v>
      </c>
      <c r="D140" s="1257" t="s">
        <v>84</v>
      </c>
      <c r="E140" s="1228" t="s">
        <v>1584</v>
      </c>
      <c r="F140" s="677"/>
      <c r="G140" s="883">
        <v>41</v>
      </c>
      <c r="H140" s="883"/>
    </row>
    <row r="141" spans="1:8" x14ac:dyDescent="0.2">
      <c r="A141" s="1255">
        <v>112</v>
      </c>
      <c r="B141" s="1256" t="s">
        <v>1650</v>
      </c>
      <c r="C141" s="693" t="s">
        <v>1382</v>
      </c>
      <c r="D141" s="1257" t="s">
        <v>84</v>
      </c>
      <c r="E141" s="1228" t="s">
        <v>1584</v>
      </c>
      <c r="F141" s="677"/>
      <c r="G141" s="883">
        <v>42</v>
      </c>
      <c r="H141" s="883"/>
    </row>
    <row r="142" spans="1:8" x14ac:dyDescent="0.2">
      <c r="A142" s="1255">
        <v>113</v>
      </c>
      <c r="B142" s="1256" t="s">
        <v>4806</v>
      </c>
      <c r="C142" s="693" t="s">
        <v>1382</v>
      </c>
      <c r="D142" s="1257" t="s">
        <v>176</v>
      </c>
      <c r="E142" s="1228" t="s">
        <v>1584</v>
      </c>
      <c r="F142" s="677"/>
      <c r="G142" s="883">
        <v>53</v>
      </c>
      <c r="H142" s="883"/>
    </row>
    <row r="143" spans="1:8" x14ac:dyDescent="0.2">
      <c r="A143" s="1255">
        <v>114</v>
      </c>
      <c r="B143" s="1256" t="s">
        <v>1653</v>
      </c>
      <c r="C143" s="693" t="s">
        <v>1382</v>
      </c>
      <c r="D143" s="1257" t="s">
        <v>176</v>
      </c>
      <c r="E143" s="1228" t="s">
        <v>1584</v>
      </c>
      <c r="F143" s="677"/>
      <c r="G143" s="883">
        <v>54</v>
      </c>
      <c r="H143" s="883"/>
    </row>
    <row r="144" spans="1:8" x14ac:dyDescent="0.2">
      <c r="A144" s="1255">
        <v>115</v>
      </c>
      <c r="B144" s="1256" t="s">
        <v>2557</v>
      </c>
      <c r="C144" s="693" t="s">
        <v>1382</v>
      </c>
      <c r="D144" s="1257" t="s">
        <v>2284</v>
      </c>
      <c r="E144" s="1228" t="s">
        <v>4594</v>
      </c>
      <c r="F144" s="677"/>
      <c r="G144" s="883">
        <v>55</v>
      </c>
      <c r="H144" s="883"/>
    </row>
    <row r="145" spans="1:8" x14ac:dyDescent="0.2">
      <c r="A145" s="1255">
        <v>116</v>
      </c>
      <c r="B145" s="1256" t="s">
        <v>581</v>
      </c>
      <c r="C145" s="693" t="s">
        <v>1382</v>
      </c>
      <c r="D145" s="1257" t="s">
        <v>2284</v>
      </c>
      <c r="E145" s="1228" t="s">
        <v>1584</v>
      </c>
      <c r="F145" s="677"/>
      <c r="G145" s="883">
        <v>58</v>
      </c>
      <c r="H145" s="883"/>
    </row>
    <row r="146" spans="1:8" x14ac:dyDescent="0.2">
      <c r="A146" s="1255">
        <v>117</v>
      </c>
      <c r="B146" s="1256" t="s">
        <v>605</v>
      </c>
      <c r="C146" s="693" t="s">
        <v>1382</v>
      </c>
      <c r="D146" s="1257" t="s">
        <v>4510</v>
      </c>
      <c r="E146" s="1228" t="s">
        <v>1584</v>
      </c>
      <c r="F146" s="677"/>
      <c r="G146" s="883">
        <v>59</v>
      </c>
      <c r="H146" s="883"/>
    </row>
    <row r="147" spans="1:8" x14ac:dyDescent="0.2">
      <c r="A147" s="1255">
        <v>118</v>
      </c>
      <c r="B147" s="1256" t="s">
        <v>5703</v>
      </c>
      <c r="C147" s="693" t="s">
        <v>1382</v>
      </c>
      <c r="D147" s="1257" t="s">
        <v>4510</v>
      </c>
      <c r="E147" s="1228" t="s">
        <v>1584</v>
      </c>
      <c r="F147" s="677"/>
      <c r="G147" s="883">
        <v>60</v>
      </c>
      <c r="H147" s="883"/>
    </row>
    <row r="148" spans="1:8" x14ac:dyDescent="0.2">
      <c r="A148" s="1255">
        <v>119</v>
      </c>
      <c r="B148" s="1256" t="s">
        <v>1686</v>
      </c>
      <c r="C148" s="693" t="s">
        <v>1382</v>
      </c>
      <c r="D148" s="1257" t="s">
        <v>5145</v>
      </c>
      <c r="E148" s="1228" t="s">
        <v>1584</v>
      </c>
      <c r="F148" s="677"/>
      <c r="G148" s="883">
        <v>68</v>
      </c>
      <c r="H148" s="883"/>
    </row>
    <row r="149" spans="1:8" x14ac:dyDescent="0.2">
      <c r="A149" s="1255">
        <v>120</v>
      </c>
      <c r="B149" s="1256" t="s">
        <v>1689</v>
      </c>
      <c r="C149" s="693" t="s">
        <v>1382</v>
      </c>
      <c r="D149" s="1257" t="s">
        <v>5145</v>
      </c>
      <c r="E149" s="1228" t="s">
        <v>1584</v>
      </c>
      <c r="F149" s="677"/>
      <c r="G149" s="883">
        <v>69</v>
      </c>
      <c r="H149" s="883"/>
    </row>
    <row r="150" spans="1:8" x14ac:dyDescent="0.2">
      <c r="A150" s="1255">
        <v>121</v>
      </c>
      <c r="B150" s="1256" t="s">
        <v>1692</v>
      </c>
      <c r="C150" s="693" t="s">
        <v>1382</v>
      </c>
      <c r="D150" s="1257" t="s">
        <v>5145</v>
      </c>
      <c r="E150" s="1228" t="s">
        <v>1584</v>
      </c>
      <c r="F150" s="677"/>
      <c r="G150" s="883">
        <v>70</v>
      </c>
      <c r="H150" s="883"/>
    </row>
    <row r="151" spans="1:8" x14ac:dyDescent="0.2">
      <c r="A151" s="1255">
        <v>122</v>
      </c>
      <c r="B151" s="1256" t="s">
        <v>1695</v>
      </c>
      <c r="C151" s="693" t="s">
        <v>1382</v>
      </c>
      <c r="D151" s="1257" t="s">
        <v>5145</v>
      </c>
      <c r="E151" s="1228" t="s">
        <v>1584</v>
      </c>
      <c r="F151" s="677"/>
      <c r="G151" s="883">
        <v>71</v>
      </c>
      <c r="H151" s="883"/>
    </row>
    <row r="152" spans="1:8" x14ac:dyDescent="0.2">
      <c r="A152" s="1255">
        <v>123</v>
      </c>
      <c r="B152" s="1256" t="s">
        <v>1698</v>
      </c>
      <c r="C152" s="693" t="s">
        <v>1382</v>
      </c>
      <c r="D152" s="1257" t="s">
        <v>5145</v>
      </c>
      <c r="E152" s="1228" t="s">
        <v>1584</v>
      </c>
      <c r="F152" s="677"/>
      <c r="G152" s="883">
        <v>72</v>
      </c>
      <c r="H152" s="883"/>
    </row>
    <row r="153" spans="1:8" x14ac:dyDescent="0.2">
      <c r="A153" s="1255">
        <v>124</v>
      </c>
      <c r="B153" s="1256" t="s">
        <v>1704</v>
      </c>
      <c r="C153" s="693" t="s">
        <v>1382</v>
      </c>
      <c r="D153" s="1257" t="s">
        <v>5145</v>
      </c>
      <c r="E153" s="1228" t="s">
        <v>1584</v>
      </c>
      <c r="F153" s="677"/>
      <c r="G153" s="883">
        <v>74</v>
      </c>
      <c r="H153" s="883"/>
    </row>
    <row r="154" spans="1:8" x14ac:dyDescent="0.2">
      <c r="A154" s="1255">
        <v>125</v>
      </c>
      <c r="B154" s="1256" t="s">
        <v>1709</v>
      </c>
      <c r="C154" s="693" t="s">
        <v>1382</v>
      </c>
      <c r="D154" s="1257" t="s">
        <v>5145</v>
      </c>
      <c r="E154" s="1228" t="s">
        <v>1584</v>
      </c>
      <c r="F154" s="677"/>
      <c r="G154" s="883">
        <v>76</v>
      </c>
      <c r="H154" s="883"/>
    </row>
    <row r="155" spans="1:8" x14ac:dyDescent="0.2">
      <c r="A155" s="1255">
        <v>126</v>
      </c>
      <c r="B155" s="1256" t="s">
        <v>1701</v>
      </c>
      <c r="C155" s="693" t="s">
        <v>1382</v>
      </c>
      <c r="D155" s="1257" t="s">
        <v>5145</v>
      </c>
      <c r="E155" s="1228" t="s">
        <v>1584</v>
      </c>
      <c r="F155" s="677"/>
      <c r="G155" s="883">
        <v>73</v>
      </c>
      <c r="H155" s="883"/>
    </row>
    <row r="156" spans="1:8" x14ac:dyDescent="0.2">
      <c r="A156" s="1255">
        <v>127</v>
      </c>
      <c r="B156" s="1256" t="s">
        <v>5701</v>
      </c>
      <c r="C156" s="693" t="s">
        <v>1382</v>
      </c>
      <c r="D156" s="1257" t="s">
        <v>5145</v>
      </c>
      <c r="E156" s="1228" t="s">
        <v>1574</v>
      </c>
      <c r="F156" s="677"/>
      <c r="G156" s="883">
        <v>75</v>
      </c>
      <c r="H156" s="883"/>
    </row>
    <row r="157" spans="1:8" x14ac:dyDescent="0.2">
      <c r="A157" s="1255">
        <v>128</v>
      </c>
      <c r="B157" s="1256" t="s">
        <v>1624</v>
      </c>
      <c r="C157" s="693" t="s">
        <v>319</v>
      </c>
      <c r="D157" s="1257" t="s">
        <v>65</v>
      </c>
      <c r="E157" s="1228" t="s">
        <v>354</v>
      </c>
      <c r="F157" s="677"/>
      <c r="G157" s="883"/>
      <c r="H157" s="883"/>
    </row>
    <row r="158" spans="1:8" x14ac:dyDescent="0.2">
      <c r="A158" s="1255">
        <v>129</v>
      </c>
      <c r="B158" s="1256" t="s">
        <v>823</v>
      </c>
      <c r="C158" s="693" t="s">
        <v>319</v>
      </c>
      <c r="D158" s="1257" t="s">
        <v>5611</v>
      </c>
      <c r="E158" s="1228" t="s">
        <v>1584</v>
      </c>
      <c r="F158" s="677"/>
      <c r="G158" s="883">
        <v>79</v>
      </c>
      <c r="H158" s="883"/>
    </row>
    <row r="159" spans="1:8" x14ac:dyDescent="0.2">
      <c r="A159" s="1255">
        <v>130</v>
      </c>
      <c r="B159" s="1256" t="s">
        <v>791</v>
      </c>
      <c r="C159" s="693" t="s">
        <v>319</v>
      </c>
      <c r="D159" s="1257" t="s">
        <v>5611</v>
      </c>
      <c r="E159" s="1228" t="s">
        <v>1574</v>
      </c>
      <c r="F159" s="677"/>
      <c r="G159" s="883">
        <v>78</v>
      </c>
      <c r="H159" s="883"/>
    </row>
    <row r="160" spans="1:8" x14ac:dyDescent="0.2">
      <c r="A160" s="1255">
        <v>131</v>
      </c>
      <c r="B160" s="1256" t="s">
        <v>1680</v>
      </c>
      <c r="C160" s="693" t="s">
        <v>1395</v>
      </c>
      <c r="D160" s="1257" t="s">
        <v>176</v>
      </c>
      <c r="E160" s="1228" t="s">
        <v>1584</v>
      </c>
      <c r="F160" s="677"/>
      <c r="G160" s="883">
        <v>66</v>
      </c>
      <c r="H160" s="883"/>
    </row>
    <row r="161" spans="1:8" x14ac:dyDescent="0.2">
      <c r="A161" s="1255">
        <v>132</v>
      </c>
      <c r="B161" s="1256" t="s">
        <v>1683</v>
      </c>
      <c r="C161" s="693" t="s">
        <v>1395</v>
      </c>
      <c r="D161" s="1257" t="s">
        <v>176</v>
      </c>
      <c r="E161" s="1228" t="s">
        <v>1584</v>
      </c>
      <c r="F161" s="677"/>
      <c r="G161" s="883">
        <v>67</v>
      </c>
      <c r="H161" s="883"/>
    </row>
    <row r="162" spans="1:8" x14ac:dyDescent="0.2">
      <c r="A162" s="1255">
        <v>133</v>
      </c>
      <c r="B162" s="1256" t="s">
        <v>1720</v>
      </c>
      <c r="C162" s="693" t="s">
        <v>525</v>
      </c>
      <c r="D162" s="1257" t="s">
        <v>2284</v>
      </c>
      <c r="E162" s="1228" t="s">
        <v>1584</v>
      </c>
      <c r="F162" s="677"/>
      <c r="G162" s="883">
        <v>81</v>
      </c>
      <c r="H162" s="883"/>
    </row>
    <row r="163" spans="1:8" x14ac:dyDescent="0.2">
      <c r="A163" s="1255">
        <v>134</v>
      </c>
      <c r="B163" s="1256" t="s">
        <v>820</v>
      </c>
      <c r="C163" s="693" t="s">
        <v>525</v>
      </c>
      <c r="D163" s="1257" t="s">
        <v>2284</v>
      </c>
      <c r="E163" s="1228" t="s">
        <v>1584</v>
      </c>
      <c r="F163" s="677"/>
      <c r="G163" s="883">
        <v>82</v>
      </c>
      <c r="H163" s="883"/>
    </row>
    <row r="164" spans="1:8" x14ac:dyDescent="0.2">
      <c r="A164" s="1255">
        <v>135</v>
      </c>
      <c r="B164" s="1256" t="s">
        <v>1586</v>
      </c>
      <c r="C164" s="693" t="s">
        <v>1395</v>
      </c>
      <c r="D164" s="1257" t="s">
        <v>4510</v>
      </c>
      <c r="E164" s="1228" t="s">
        <v>1584</v>
      </c>
      <c r="F164" s="677"/>
      <c r="G164" s="883">
        <v>83</v>
      </c>
      <c r="H164" s="883"/>
    </row>
    <row r="165" spans="1:8" x14ac:dyDescent="0.2">
      <c r="A165" s="1255">
        <v>136</v>
      </c>
      <c r="B165" s="1256" t="s">
        <v>4837</v>
      </c>
      <c r="C165" s="693" t="s">
        <v>1395</v>
      </c>
      <c r="D165" s="1257" t="s">
        <v>4510</v>
      </c>
      <c r="E165" s="1228" t="s">
        <v>1584</v>
      </c>
      <c r="F165" s="677"/>
      <c r="G165" s="883">
        <v>85</v>
      </c>
      <c r="H165" s="883"/>
    </row>
    <row r="166" spans="1:8" x14ac:dyDescent="0.2">
      <c r="A166" s="1255">
        <v>137</v>
      </c>
      <c r="B166" s="1256" t="s">
        <v>1727</v>
      </c>
      <c r="C166" s="693" t="s">
        <v>525</v>
      </c>
      <c r="D166" s="1257" t="s">
        <v>4510</v>
      </c>
      <c r="E166" s="1228" t="s">
        <v>1584</v>
      </c>
      <c r="F166" s="677"/>
      <c r="G166" s="883">
        <v>86</v>
      </c>
      <c r="H166" s="883"/>
    </row>
    <row r="167" spans="1:8" x14ac:dyDescent="0.2">
      <c r="A167" s="1255">
        <v>138</v>
      </c>
      <c r="B167" s="1256" t="s">
        <v>1737</v>
      </c>
      <c r="C167" s="693" t="s">
        <v>525</v>
      </c>
      <c r="D167" s="1257" t="s">
        <v>2720</v>
      </c>
      <c r="E167" s="1228" t="s">
        <v>1584</v>
      </c>
      <c r="F167" s="677"/>
      <c r="G167" s="883">
        <v>87</v>
      </c>
      <c r="H167" s="883"/>
    </row>
    <row r="168" spans="1:8" x14ac:dyDescent="0.2">
      <c r="A168" s="1255">
        <v>139</v>
      </c>
      <c r="B168" s="1256" t="s">
        <v>1732</v>
      </c>
      <c r="C168" s="693" t="s">
        <v>525</v>
      </c>
      <c r="D168" s="1257" t="s">
        <v>5145</v>
      </c>
      <c r="E168" s="1228" t="s">
        <v>1584</v>
      </c>
      <c r="F168" s="677"/>
      <c r="G168" s="883">
        <v>94</v>
      </c>
      <c r="H168" s="883"/>
    </row>
    <row r="169" spans="1:8" x14ac:dyDescent="0.2">
      <c r="A169" s="1255">
        <v>140</v>
      </c>
      <c r="B169" s="1256" t="s">
        <v>2402</v>
      </c>
      <c r="C169" s="693" t="s">
        <v>525</v>
      </c>
      <c r="D169" s="1257" t="s">
        <v>5145</v>
      </c>
      <c r="E169" s="1228" t="s">
        <v>1584</v>
      </c>
      <c r="F169" s="677"/>
      <c r="G169" s="883">
        <v>95</v>
      </c>
      <c r="H169" s="883"/>
    </row>
    <row r="170" spans="1:8" x14ac:dyDescent="0.2">
      <c r="A170" s="1255">
        <v>141</v>
      </c>
      <c r="B170" s="1256" t="s">
        <v>868</v>
      </c>
      <c r="C170" s="693" t="s">
        <v>525</v>
      </c>
      <c r="D170" s="1257" t="s">
        <v>5145</v>
      </c>
      <c r="E170" s="1228" t="s">
        <v>1584</v>
      </c>
      <c r="F170" s="677"/>
      <c r="G170" s="883">
        <v>93</v>
      </c>
      <c r="H170" s="883"/>
    </row>
    <row r="171" spans="1:8" x14ac:dyDescent="0.2">
      <c r="A171" s="1255">
        <v>142</v>
      </c>
      <c r="B171" s="1256" t="s">
        <v>2803</v>
      </c>
      <c r="C171" s="693" t="s">
        <v>525</v>
      </c>
      <c r="D171" s="1257" t="s">
        <v>84</v>
      </c>
      <c r="E171" s="1228" t="s">
        <v>1735</v>
      </c>
      <c r="F171" s="677"/>
      <c r="G171" s="883">
        <v>65</v>
      </c>
      <c r="H171" s="883"/>
    </row>
    <row r="172" spans="1:8" x14ac:dyDescent="0.2">
      <c r="A172" s="1255">
        <v>143</v>
      </c>
      <c r="B172" s="1256" t="s">
        <v>682</v>
      </c>
      <c r="C172" s="693" t="s">
        <v>1395</v>
      </c>
      <c r="D172" s="1257" t="s">
        <v>176</v>
      </c>
      <c r="E172" s="1228" t="s">
        <v>1574</v>
      </c>
      <c r="F172" s="677"/>
      <c r="G172" s="883">
        <v>77</v>
      </c>
      <c r="H172" s="883"/>
    </row>
    <row r="173" spans="1:8" x14ac:dyDescent="0.2">
      <c r="A173" s="1255">
        <v>144</v>
      </c>
      <c r="B173" s="1256" t="s">
        <v>2798</v>
      </c>
      <c r="C173" s="693" t="s">
        <v>1395</v>
      </c>
      <c r="D173" s="1257" t="s">
        <v>4510</v>
      </c>
      <c r="E173" s="1228" t="s">
        <v>1574</v>
      </c>
      <c r="F173" s="677"/>
      <c r="G173" s="883">
        <v>84</v>
      </c>
      <c r="H173" s="883"/>
    </row>
    <row r="174" spans="1:8" x14ac:dyDescent="0.2">
      <c r="A174" s="1255">
        <v>145</v>
      </c>
      <c r="B174" s="1227" t="s">
        <v>2412</v>
      </c>
      <c r="C174" s="693" t="s">
        <v>525</v>
      </c>
      <c r="D174" s="1257" t="s">
        <v>2284</v>
      </c>
      <c r="E174" s="1228" t="s">
        <v>1574</v>
      </c>
      <c r="F174" s="677"/>
      <c r="G174" s="883">
        <v>80</v>
      </c>
      <c r="H174" s="883"/>
    </row>
    <row r="175" spans="1:8" x14ac:dyDescent="0.2">
      <c r="A175" s="1255">
        <v>146</v>
      </c>
      <c r="B175" s="1256" t="s">
        <v>2799</v>
      </c>
      <c r="C175" s="693" t="s">
        <v>525</v>
      </c>
      <c r="D175" s="1257" t="s">
        <v>2720</v>
      </c>
      <c r="E175" s="1228" t="s">
        <v>1574</v>
      </c>
      <c r="F175" s="677"/>
      <c r="G175" s="883">
        <v>88</v>
      </c>
      <c r="H175" s="883"/>
    </row>
    <row r="176" spans="1:8" x14ac:dyDescent="0.2">
      <c r="A176" s="1255">
        <v>147</v>
      </c>
      <c r="B176" s="1225" t="s">
        <v>4929</v>
      </c>
      <c r="C176" s="693" t="s">
        <v>525</v>
      </c>
      <c r="D176" s="1257" t="s">
        <v>5145</v>
      </c>
      <c r="E176" s="1228" t="s">
        <v>1574</v>
      </c>
      <c r="F176" s="677"/>
      <c r="G176" s="883">
        <v>96</v>
      </c>
      <c r="H176" s="883"/>
    </row>
    <row r="177" spans="1:10" x14ac:dyDescent="0.2">
      <c r="A177" s="1255">
        <v>148</v>
      </c>
      <c r="B177" s="1256" t="s">
        <v>5351</v>
      </c>
      <c r="C177" s="693" t="s">
        <v>525</v>
      </c>
      <c r="D177" s="1257" t="s">
        <v>5340</v>
      </c>
      <c r="E177" s="1228" t="s">
        <v>5353</v>
      </c>
      <c r="F177" s="677"/>
      <c r="G177" s="883"/>
      <c r="H177" s="883"/>
    </row>
    <row r="178" spans="1:10" x14ac:dyDescent="0.2">
      <c r="A178" s="1255">
        <v>149</v>
      </c>
      <c r="B178" s="861" t="s">
        <v>5573</v>
      </c>
      <c r="C178" s="693" t="s">
        <v>525</v>
      </c>
      <c r="D178" s="1665" t="s">
        <v>5145</v>
      </c>
      <c r="E178" s="1228" t="s">
        <v>1574</v>
      </c>
      <c r="F178" s="677"/>
      <c r="G178" s="883"/>
      <c r="H178" s="883"/>
    </row>
    <row r="179" spans="1:10" x14ac:dyDescent="0.2">
      <c r="A179" s="1255">
        <v>150</v>
      </c>
      <c r="B179" s="1256" t="s">
        <v>1729</v>
      </c>
      <c r="C179" s="693" t="s">
        <v>691</v>
      </c>
      <c r="D179" s="1257" t="s">
        <v>161</v>
      </c>
      <c r="E179" s="1228" t="s">
        <v>1574</v>
      </c>
      <c r="F179" s="677"/>
      <c r="G179" s="883">
        <v>89</v>
      </c>
      <c r="H179" s="883"/>
    </row>
    <row r="180" spans="1:10" x14ac:dyDescent="0.2">
      <c r="A180" s="1255">
        <v>151</v>
      </c>
      <c r="B180" s="1225" t="s">
        <v>2378</v>
      </c>
      <c r="C180" s="693" t="s">
        <v>691</v>
      </c>
      <c r="D180" s="1257" t="s">
        <v>161</v>
      </c>
      <c r="E180" s="1228" t="s">
        <v>1735</v>
      </c>
      <c r="F180" s="677"/>
      <c r="G180" s="883">
        <v>90</v>
      </c>
      <c r="H180" s="883"/>
    </row>
    <row r="181" spans="1:10" x14ac:dyDescent="0.2">
      <c r="A181" s="1255">
        <v>152</v>
      </c>
      <c r="B181" s="1225" t="s">
        <v>4838</v>
      </c>
      <c r="C181" s="693" t="s">
        <v>691</v>
      </c>
      <c r="D181" s="1257" t="s">
        <v>4510</v>
      </c>
      <c r="E181" s="1228" t="s">
        <v>1574</v>
      </c>
      <c r="F181" s="677"/>
      <c r="G181" s="883">
        <v>102</v>
      </c>
      <c r="H181" s="883"/>
    </row>
    <row r="182" spans="1:10" x14ac:dyDescent="0.2">
      <c r="A182" s="1255">
        <v>153</v>
      </c>
      <c r="B182" s="1225" t="s">
        <v>4987</v>
      </c>
      <c r="C182" s="693" t="s">
        <v>691</v>
      </c>
      <c r="D182" s="1257" t="s">
        <v>4510</v>
      </c>
      <c r="E182" s="1228" t="s">
        <v>1574</v>
      </c>
      <c r="F182" s="677"/>
      <c r="G182" s="883">
        <v>104</v>
      </c>
      <c r="H182" s="883"/>
    </row>
    <row r="183" spans="1:10" x14ac:dyDescent="0.2">
      <c r="A183" s="1255">
        <v>154</v>
      </c>
      <c r="B183" s="1256" t="s">
        <v>5615</v>
      </c>
      <c r="C183" s="693" t="s">
        <v>691</v>
      </c>
      <c r="D183" s="1257" t="s">
        <v>296</v>
      </c>
      <c r="E183" s="1228" t="s">
        <v>1574</v>
      </c>
      <c r="F183" s="677"/>
      <c r="G183" s="883">
        <v>91</v>
      </c>
      <c r="H183" s="883"/>
    </row>
    <row r="184" spans="1:10" x14ac:dyDescent="0.2">
      <c r="A184" s="1255">
        <v>155</v>
      </c>
      <c r="B184" s="1256" t="s">
        <v>860</v>
      </c>
      <c r="C184" s="693" t="s">
        <v>691</v>
      </c>
      <c r="D184" s="1257" t="s">
        <v>296</v>
      </c>
      <c r="E184" s="1228" t="s">
        <v>1584</v>
      </c>
      <c r="F184" s="677"/>
      <c r="G184" s="883">
        <v>92</v>
      </c>
      <c r="H184" s="883"/>
    </row>
    <row r="185" spans="1:10" x14ac:dyDescent="0.2">
      <c r="A185" s="1255">
        <v>156</v>
      </c>
      <c r="B185" s="1256" t="s">
        <v>908</v>
      </c>
      <c r="C185" s="693" t="s">
        <v>691</v>
      </c>
      <c r="D185" s="1257" t="s">
        <v>2284</v>
      </c>
      <c r="E185" s="1228" t="s">
        <v>1584</v>
      </c>
      <c r="F185" s="677"/>
      <c r="G185" s="883">
        <v>98</v>
      </c>
      <c r="H185" s="883"/>
    </row>
    <row r="186" spans="1:10" x14ac:dyDescent="0.2">
      <c r="A186" s="1255">
        <v>157</v>
      </c>
      <c r="B186" s="1256" t="s">
        <v>911</v>
      </c>
      <c r="C186" s="693" t="s">
        <v>691</v>
      </c>
      <c r="D186" s="1257" t="s">
        <v>2284</v>
      </c>
      <c r="E186" s="1228" t="s">
        <v>1584</v>
      </c>
      <c r="F186" s="677"/>
      <c r="G186" s="883">
        <v>99</v>
      </c>
      <c r="H186" s="883"/>
    </row>
    <row r="187" spans="1:10" x14ac:dyDescent="0.2">
      <c r="A187" s="1255">
        <v>158</v>
      </c>
      <c r="B187" s="1256" t="s">
        <v>914</v>
      </c>
      <c r="C187" s="693" t="s">
        <v>691</v>
      </c>
      <c r="D187" s="1257" t="s">
        <v>2284</v>
      </c>
      <c r="E187" s="1228" t="s">
        <v>1584</v>
      </c>
      <c r="F187" s="677"/>
      <c r="G187" s="883">
        <v>100</v>
      </c>
      <c r="H187" s="883"/>
    </row>
    <row r="188" spans="1:10" x14ac:dyDescent="0.2">
      <c r="A188" s="1255">
        <v>159</v>
      </c>
      <c r="B188" s="1256" t="s">
        <v>903</v>
      </c>
      <c r="C188" s="693" t="s">
        <v>691</v>
      </c>
      <c r="D188" s="1257" t="s">
        <v>4510</v>
      </c>
      <c r="E188" s="1228" t="s">
        <v>1584</v>
      </c>
      <c r="F188" s="677"/>
      <c r="G188" s="883">
        <v>101</v>
      </c>
      <c r="H188" s="883"/>
    </row>
    <row r="189" spans="1:10" x14ac:dyDescent="0.2">
      <c r="A189" s="1255">
        <v>160</v>
      </c>
      <c r="B189" s="1225" t="s">
        <v>917</v>
      </c>
      <c r="C189" s="693" t="s">
        <v>691</v>
      </c>
      <c r="D189" s="1257" t="s">
        <v>4510</v>
      </c>
      <c r="E189" s="1228" t="s">
        <v>1584</v>
      </c>
      <c r="F189" s="677"/>
      <c r="G189" s="883">
        <v>103</v>
      </c>
      <c r="H189" s="883"/>
    </row>
    <row r="190" spans="1:10" x14ac:dyDescent="0.2">
      <c r="A190" s="1255">
        <v>161</v>
      </c>
      <c r="B190" s="1225" t="s">
        <v>924</v>
      </c>
      <c r="C190" s="693" t="s">
        <v>691</v>
      </c>
      <c r="D190" s="1257" t="s">
        <v>4510</v>
      </c>
      <c r="E190" s="1228" t="s">
        <v>1584</v>
      </c>
      <c r="F190" s="677"/>
      <c r="G190" s="883">
        <v>105</v>
      </c>
      <c r="H190" s="883"/>
      <c r="I190" s="985"/>
      <c r="J190" s="989"/>
    </row>
    <row r="191" spans="1:10" x14ac:dyDescent="0.2">
      <c r="A191" s="1255">
        <v>162</v>
      </c>
      <c r="B191" s="1225" t="s">
        <v>4815</v>
      </c>
      <c r="C191" s="1262" t="s">
        <v>691</v>
      </c>
      <c r="D191" s="1257" t="s">
        <v>2720</v>
      </c>
      <c r="E191" s="1228" t="s">
        <v>1584</v>
      </c>
      <c r="F191" s="677"/>
      <c r="G191" s="883">
        <v>106</v>
      </c>
      <c r="H191" s="883"/>
    </row>
    <row r="192" spans="1:10" x14ac:dyDescent="0.2">
      <c r="A192" s="1255">
        <v>163</v>
      </c>
      <c r="B192" s="1225" t="s">
        <v>947</v>
      </c>
      <c r="C192" s="1262" t="s">
        <v>691</v>
      </c>
      <c r="D192" s="1257" t="s">
        <v>5145</v>
      </c>
      <c r="E192" s="1228" t="s">
        <v>1584</v>
      </c>
      <c r="F192" s="677"/>
      <c r="G192" s="883">
        <v>107</v>
      </c>
      <c r="H192" s="883"/>
    </row>
    <row r="193" spans="1:9" x14ac:dyDescent="0.2">
      <c r="A193" s="1255">
        <v>164</v>
      </c>
      <c r="B193" s="1225" t="s">
        <v>1746</v>
      </c>
      <c r="C193" s="1262" t="s">
        <v>691</v>
      </c>
      <c r="D193" s="1257" t="s">
        <v>5071</v>
      </c>
      <c r="E193" s="1228" t="s">
        <v>1584</v>
      </c>
      <c r="F193" s="677"/>
      <c r="G193" s="883">
        <v>108</v>
      </c>
      <c r="H193" s="883"/>
    </row>
    <row r="194" spans="1:9" x14ac:dyDescent="0.2">
      <c r="A194" s="1255">
        <v>165</v>
      </c>
      <c r="B194" s="1225" t="s">
        <v>958</v>
      </c>
      <c r="C194" s="1262" t="s">
        <v>691</v>
      </c>
      <c r="D194" s="1257" t="s">
        <v>5071</v>
      </c>
      <c r="E194" s="1228" t="s">
        <v>1584</v>
      </c>
      <c r="F194" s="677"/>
      <c r="G194" s="883">
        <v>109</v>
      </c>
      <c r="H194" s="883"/>
    </row>
    <row r="195" spans="1:9" x14ac:dyDescent="0.2">
      <c r="A195" s="1255">
        <v>166</v>
      </c>
      <c r="B195" s="1225" t="s">
        <v>975</v>
      </c>
      <c r="C195" s="1262" t="s">
        <v>691</v>
      </c>
      <c r="D195" s="1257" t="s">
        <v>5071</v>
      </c>
      <c r="E195" s="1228" t="s">
        <v>1584</v>
      </c>
      <c r="F195" s="677"/>
      <c r="G195" s="883">
        <v>110</v>
      </c>
      <c r="H195" s="883"/>
    </row>
    <row r="196" spans="1:9" x14ac:dyDescent="0.2">
      <c r="A196" s="1255">
        <v>167</v>
      </c>
      <c r="B196" s="1225" t="s">
        <v>978</v>
      </c>
      <c r="C196" s="1262" t="s">
        <v>691</v>
      </c>
      <c r="D196" s="1257" t="s">
        <v>5071</v>
      </c>
      <c r="E196" s="1228" t="s">
        <v>1584</v>
      </c>
      <c r="F196" s="677"/>
      <c r="G196" s="883">
        <v>111</v>
      </c>
      <c r="H196" s="883"/>
    </row>
    <row r="197" spans="1:9" x14ac:dyDescent="0.2">
      <c r="A197" s="1255">
        <v>168</v>
      </c>
      <c r="B197" s="1225" t="s">
        <v>961</v>
      </c>
      <c r="C197" s="1262" t="s">
        <v>691</v>
      </c>
      <c r="D197" s="1257" t="s">
        <v>5071</v>
      </c>
      <c r="E197" s="1228" t="s">
        <v>1584</v>
      </c>
      <c r="F197" s="677"/>
      <c r="G197" s="883">
        <v>112</v>
      </c>
      <c r="H197" s="883"/>
    </row>
    <row r="198" spans="1:9" x14ac:dyDescent="0.2">
      <c r="A198" s="1255">
        <v>169</v>
      </c>
      <c r="B198" s="1225" t="s">
        <v>964</v>
      </c>
      <c r="C198" s="1262" t="s">
        <v>691</v>
      </c>
      <c r="D198" s="1257" t="s">
        <v>5071</v>
      </c>
      <c r="E198" s="1228" t="s">
        <v>1584</v>
      </c>
      <c r="F198" s="677"/>
      <c r="G198" s="883">
        <v>113</v>
      </c>
      <c r="H198" s="883"/>
    </row>
    <row r="199" spans="1:9" x14ac:dyDescent="0.2">
      <c r="A199" s="1255">
        <v>170</v>
      </c>
      <c r="B199" s="1225" t="s">
        <v>5695</v>
      </c>
      <c r="C199" s="1262" t="s">
        <v>691</v>
      </c>
      <c r="D199" s="1257" t="s">
        <v>5071</v>
      </c>
      <c r="E199" s="1228" t="s">
        <v>1574</v>
      </c>
      <c r="F199" s="677"/>
      <c r="G199" s="883">
        <v>114</v>
      </c>
      <c r="H199" s="883"/>
    </row>
    <row r="200" spans="1:9" x14ac:dyDescent="0.2">
      <c r="A200" s="1255">
        <v>171</v>
      </c>
      <c r="B200" s="992" t="s">
        <v>5519</v>
      </c>
      <c r="C200" s="1262" t="s">
        <v>691</v>
      </c>
      <c r="D200" s="1257" t="s">
        <v>5145</v>
      </c>
      <c r="E200" s="1228" t="s">
        <v>1584</v>
      </c>
      <c r="F200" s="677"/>
      <c r="G200" s="883"/>
      <c r="H200" s="883"/>
      <c r="I200" s="988"/>
    </row>
    <row r="201" spans="1:9" x14ac:dyDescent="0.2">
      <c r="A201" s="1255">
        <v>172</v>
      </c>
      <c r="B201" s="1225" t="s">
        <v>4824</v>
      </c>
      <c r="C201" s="1262" t="s">
        <v>691</v>
      </c>
      <c r="D201" s="1238" t="s">
        <v>5611</v>
      </c>
      <c r="E201" s="1228" t="s">
        <v>1584</v>
      </c>
      <c r="F201" s="677"/>
      <c r="G201" s="883">
        <v>115</v>
      </c>
      <c r="H201" s="883"/>
    </row>
    <row r="202" spans="1:9" x14ac:dyDescent="0.2">
      <c r="A202" s="1255">
        <v>173</v>
      </c>
      <c r="B202" s="1225" t="s">
        <v>1012</v>
      </c>
      <c r="C202" s="1262" t="s">
        <v>691</v>
      </c>
      <c r="D202" s="1238" t="s">
        <v>5611</v>
      </c>
      <c r="E202" s="1228" t="s">
        <v>1584</v>
      </c>
      <c r="F202" s="677"/>
      <c r="G202" s="883">
        <v>116</v>
      </c>
      <c r="H202" s="883"/>
    </row>
    <row r="203" spans="1:9" x14ac:dyDescent="0.2">
      <c r="A203" s="1255">
        <v>174</v>
      </c>
      <c r="B203" s="1225" t="s">
        <v>1014</v>
      </c>
      <c r="C203" s="1262" t="s">
        <v>691</v>
      </c>
      <c r="D203" s="1238" t="s">
        <v>5611</v>
      </c>
      <c r="E203" s="1228" t="s">
        <v>1584</v>
      </c>
      <c r="F203" s="677"/>
      <c r="G203" s="883">
        <v>117</v>
      </c>
      <c r="H203" s="883"/>
    </row>
    <row r="204" spans="1:9" x14ac:dyDescent="0.2">
      <c r="A204" s="1255">
        <v>175</v>
      </c>
      <c r="B204" s="1225" t="s">
        <v>1019</v>
      </c>
      <c r="C204" s="1262" t="s">
        <v>691</v>
      </c>
      <c r="D204" s="1238" t="s">
        <v>5611</v>
      </c>
      <c r="E204" s="1228" t="s">
        <v>1584</v>
      </c>
      <c r="F204" s="677"/>
      <c r="G204" s="883">
        <v>119</v>
      </c>
      <c r="H204" s="883"/>
    </row>
    <row r="205" spans="1:9" x14ac:dyDescent="0.2">
      <c r="A205" s="1255">
        <v>176</v>
      </c>
      <c r="B205" s="1425" t="s">
        <v>5515</v>
      </c>
      <c r="C205" s="1262" t="s">
        <v>691</v>
      </c>
      <c r="D205" s="1238" t="s">
        <v>5611</v>
      </c>
      <c r="E205" s="1228" t="s">
        <v>1584</v>
      </c>
      <c r="F205" s="677"/>
      <c r="G205" s="883"/>
      <c r="H205" s="883"/>
      <c r="I205" s="988"/>
    </row>
    <row r="206" spans="1:9" x14ac:dyDescent="0.2">
      <c r="A206" s="1255">
        <v>177</v>
      </c>
      <c r="B206" s="1225" t="s">
        <v>1016</v>
      </c>
      <c r="C206" s="1262" t="s">
        <v>691</v>
      </c>
      <c r="D206" s="1238" t="s">
        <v>5611</v>
      </c>
      <c r="E206" s="1228" t="s">
        <v>1584</v>
      </c>
      <c r="F206" s="677"/>
      <c r="G206" s="883">
        <v>118</v>
      </c>
      <c r="H206" s="883"/>
    </row>
    <row r="207" spans="1:9" x14ac:dyDescent="0.2">
      <c r="A207" s="1255">
        <v>178</v>
      </c>
      <c r="B207" s="1741" t="s">
        <v>5522</v>
      </c>
      <c r="C207" s="1262" t="s">
        <v>691</v>
      </c>
      <c r="D207" s="1238" t="s">
        <v>5611</v>
      </c>
      <c r="E207" s="1228" t="s">
        <v>1584</v>
      </c>
      <c r="F207" s="677"/>
      <c r="G207" s="883"/>
      <c r="H207" s="883"/>
      <c r="I207" s="988"/>
    </row>
    <row r="208" spans="1:9" x14ac:dyDescent="0.2">
      <c r="A208" s="1255">
        <v>179</v>
      </c>
      <c r="B208" s="1789" t="s">
        <v>5639</v>
      </c>
      <c r="C208" s="1262" t="s">
        <v>890</v>
      </c>
      <c r="D208" s="1238" t="s">
        <v>4510</v>
      </c>
      <c r="E208" s="1228" t="s">
        <v>1584</v>
      </c>
      <c r="F208" s="677"/>
      <c r="G208" s="883"/>
      <c r="H208" s="883"/>
      <c r="I208" s="988"/>
    </row>
    <row r="209" spans="1:16" s="433" customFormat="1" x14ac:dyDescent="0.2">
      <c r="A209" s="1255">
        <v>180</v>
      </c>
      <c r="B209" s="1233" t="s">
        <v>1010</v>
      </c>
      <c r="C209" s="1262" t="s">
        <v>890</v>
      </c>
      <c r="D209" s="1238" t="s">
        <v>2284</v>
      </c>
      <c r="E209" s="1228" t="s">
        <v>1584</v>
      </c>
      <c r="F209" s="677"/>
      <c r="G209" s="883">
        <v>120</v>
      </c>
      <c r="H209" s="986"/>
      <c r="I209" s="909"/>
      <c r="K209" s="1264" t="s">
        <v>4889</v>
      </c>
      <c r="L209" s="1265" t="s">
        <v>4888</v>
      </c>
      <c r="M209" s="1232" t="s">
        <v>2442</v>
      </c>
      <c r="N209" s="1226" t="s">
        <v>4510</v>
      </c>
      <c r="O209" s="1261" t="s">
        <v>1574</v>
      </c>
      <c r="P209" s="1266" t="s">
        <v>943</v>
      </c>
    </row>
    <row r="210" spans="1:16" ht="13.5" customHeight="1" x14ac:dyDescent="0.2">
      <c r="A210" s="1255">
        <v>181</v>
      </c>
      <c r="B210" s="1225" t="s">
        <v>1763</v>
      </c>
      <c r="C210" s="1262" t="s">
        <v>890</v>
      </c>
      <c r="D210" s="1238" t="s">
        <v>2284</v>
      </c>
      <c r="E210" s="1228" t="s">
        <v>1584</v>
      </c>
      <c r="F210" s="677"/>
      <c r="G210" s="883">
        <v>121</v>
      </c>
      <c r="H210" s="883"/>
    </row>
    <row r="211" spans="1:16" x14ac:dyDescent="0.2">
      <c r="A211" s="1255">
        <v>182</v>
      </c>
      <c r="B211" s="1225" t="s">
        <v>1029</v>
      </c>
      <c r="C211" s="1262" t="s">
        <v>890</v>
      </c>
      <c r="D211" s="1238" t="s">
        <v>4510</v>
      </c>
      <c r="E211" s="1228" t="s">
        <v>1584</v>
      </c>
      <c r="F211" s="677"/>
      <c r="G211" s="883">
        <v>123</v>
      </c>
      <c r="H211" s="883"/>
    </row>
    <row r="212" spans="1:16" x14ac:dyDescent="0.2">
      <c r="A212" s="1255">
        <v>183</v>
      </c>
      <c r="B212" s="1225" t="s">
        <v>2275</v>
      </c>
      <c r="C212" s="1262" t="s">
        <v>890</v>
      </c>
      <c r="D212" s="1238" t="s">
        <v>4510</v>
      </c>
      <c r="E212" s="1228" t="s">
        <v>1584</v>
      </c>
      <c r="F212" s="677"/>
      <c r="G212" s="883">
        <v>124</v>
      </c>
      <c r="H212" s="883"/>
    </row>
    <row r="213" spans="1:16" s="620" customFormat="1" x14ac:dyDescent="0.2">
      <c r="A213" s="1255">
        <v>184</v>
      </c>
      <c r="B213" s="1234" t="s">
        <v>2567</v>
      </c>
      <c r="C213" s="1267" t="s">
        <v>890</v>
      </c>
      <c r="D213" s="1226" t="s">
        <v>5329</v>
      </c>
      <c r="E213" s="1261" t="s">
        <v>1574</v>
      </c>
      <c r="F213" s="987"/>
      <c r="G213" s="694"/>
      <c r="H213" s="694"/>
      <c r="I213" s="909"/>
    </row>
    <row r="214" spans="1:16" s="620" customFormat="1" x14ac:dyDescent="0.2">
      <c r="A214" s="1255">
        <v>185</v>
      </c>
      <c r="B214" s="1234" t="s">
        <v>5077</v>
      </c>
      <c r="C214" s="1267" t="s">
        <v>890</v>
      </c>
      <c r="D214" s="1226" t="s">
        <v>5329</v>
      </c>
      <c r="E214" s="1261" t="s">
        <v>1574</v>
      </c>
      <c r="F214" s="987"/>
      <c r="G214" s="694"/>
      <c r="H214" s="694"/>
      <c r="I214" s="909"/>
    </row>
    <row r="215" spans="1:16" s="620" customFormat="1" x14ac:dyDescent="0.2">
      <c r="A215" s="1255">
        <v>186</v>
      </c>
      <c r="B215" s="1237" t="s">
        <v>5090</v>
      </c>
      <c r="C215" s="1267" t="s">
        <v>890</v>
      </c>
      <c r="D215" s="1226" t="s">
        <v>5329</v>
      </c>
      <c r="E215" s="1261" t="s">
        <v>1574</v>
      </c>
      <c r="F215" s="987"/>
      <c r="G215" s="694"/>
      <c r="H215" s="694"/>
      <c r="I215" s="909"/>
    </row>
    <row r="216" spans="1:16" s="620" customFormat="1" x14ac:dyDescent="0.2">
      <c r="A216" s="1255">
        <v>187</v>
      </c>
      <c r="B216" s="1241" t="s">
        <v>5227</v>
      </c>
      <c r="C216" s="1267" t="s">
        <v>890</v>
      </c>
      <c r="D216" s="1226" t="s">
        <v>5329</v>
      </c>
      <c r="E216" s="1261" t="s">
        <v>1574</v>
      </c>
      <c r="F216" s="987"/>
      <c r="G216" s="694"/>
      <c r="H216" s="694"/>
      <c r="I216" s="909"/>
    </row>
    <row r="217" spans="1:16" s="620" customFormat="1" x14ac:dyDescent="0.2">
      <c r="A217" s="1255">
        <v>188</v>
      </c>
      <c r="B217" s="1234" t="s">
        <v>5230</v>
      </c>
      <c r="C217" s="1267" t="s">
        <v>890</v>
      </c>
      <c r="D217" s="1226" t="s">
        <v>5329</v>
      </c>
      <c r="E217" s="1261" t="s">
        <v>1574</v>
      </c>
      <c r="F217" s="987"/>
      <c r="G217" s="694"/>
      <c r="H217" s="694"/>
      <c r="I217" s="909"/>
    </row>
    <row r="218" spans="1:16" s="620" customFormat="1" x14ac:dyDescent="0.2">
      <c r="A218" s="1255">
        <v>189</v>
      </c>
      <c r="B218" s="1234" t="s">
        <v>5234</v>
      </c>
      <c r="C218" s="1267" t="s">
        <v>890</v>
      </c>
      <c r="D218" s="1226" t="s">
        <v>5329</v>
      </c>
      <c r="E218" s="1261" t="s">
        <v>1574</v>
      </c>
      <c r="F218" s="987"/>
      <c r="G218" s="694"/>
      <c r="H218" s="694"/>
      <c r="I218" s="909"/>
    </row>
    <row r="219" spans="1:16" s="620" customFormat="1" x14ac:dyDescent="0.2">
      <c r="A219" s="1255">
        <v>190</v>
      </c>
      <c r="B219" s="1234" t="s">
        <v>5238</v>
      </c>
      <c r="C219" s="1267" t="s">
        <v>890</v>
      </c>
      <c r="D219" s="1226" t="s">
        <v>5329</v>
      </c>
      <c r="E219" s="1261" t="s">
        <v>1574</v>
      </c>
      <c r="F219" s="987"/>
      <c r="G219" s="694"/>
      <c r="H219" s="694"/>
      <c r="I219" s="909"/>
    </row>
    <row r="220" spans="1:16" s="620" customFormat="1" x14ac:dyDescent="0.2">
      <c r="A220" s="1255">
        <v>191</v>
      </c>
      <c r="B220" s="1237" t="s">
        <v>5241</v>
      </c>
      <c r="C220" s="1267" t="s">
        <v>890</v>
      </c>
      <c r="D220" s="1226" t="s">
        <v>5329</v>
      </c>
      <c r="E220" s="1261" t="s">
        <v>1574</v>
      </c>
      <c r="F220" s="987"/>
      <c r="G220" s="694"/>
      <c r="H220" s="694"/>
      <c r="I220" s="909"/>
    </row>
    <row r="221" spans="1:16" s="620" customFormat="1" x14ac:dyDescent="0.2">
      <c r="A221" s="1255">
        <v>192</v>
      </c>
      <c r="B221" s="1237" t="s">
        <v>5244</v>
      </c>
      <c r="C221" s="1267" t="s">
        <v>890</v>
      </c>
      <c r="D221" s="1226" t="s">
        <v>5329</v>
      </c>
      <c r="E221" s="1261" t="s">
        <v>1574</v>
      </c>
      <c r="F221" s="987"/>
      <c r="G221" s="694"/>
      <c r="H221" s="694"/>
      <c r="I221" s="909"/>
    </row>
    <row r="222" spans="1:16" s="620" customFormat="1" x14ac:dyDescent="0.2">
      <c r="A222" s="1255">
        <v>193</v>
      </c>
      <c r="B222" s="1237" t="s">
        <v>5247</v>
      </c>
      <c r="C222" s="1267" t="s">
        <v>890</v>
      </c>
      <c r="D222" s="1226" t="s">
        <v>5329</v>
      </c>
      <c r="E222" s="1261" t="s">
        <v>1574</v>
      </c>
      <c r="F222" s="987"/>
      <c r="G222" s="694"/>
      <c r="H222" s="694"/>
      <c r="I222" s="909"/>
    </row>
    <row r="223" spans="1:16" s="620" customFormat="1" x14ac:dyDescent="0.2">
      <c r="A223" s="1255">
        <v>194</v>
      </c>
      <c r="B223" s="1237" t="s">
        <v>5250</v>
      </c>
      <c r="C223" s="1267" t="s">
        <v>890</v>
      </c>
      <c r="D223" s="1226" t="s">
        <v>5329</v>
      </c>
      <c r="E223" s="1261" t="s">
        <v>1574</v>
      </c>
      <c r="F223" s="987"/>
      <c r="G223" s="694"/>
      <c r="H223" s="694"/>
      <c r="I223" s="909"/>
    </row>
    <row r="224" spans="1:16" s="620" customFormat="1" x14ac:dyDescent="0.2">
      <c r="A224" s="1255">
        <v>195</v>
      </c>
      <c r="B224" s="1237" t="s">
        <v>5253</v>
      </c>
      <c r="C224" s="1267" t="s">
        <v>890</v>
      </c>
      <c r="D224" s="1226" t="s">
        <v>5329</v>
      </c>
      <c r="E224" s="1261" t="s">
        <v>1574</v>
      </c>
      <c r="F224" s="987"/>
      <c r="G224" s="694"/>
      <c r="H224" s="694"/>
      <c r="I224" s="909"/>
    </row>
    <row r="225" spans="1:9" s="620" customFormat="1" x14ac:dyDescent="0.2">
      <c r="A225" s="1255">
        <v>196</v>
      </c>
      <c r="B225" s="1237" t="s">
        <v>5256</v>
      </c>
      <c r="C225" s="1267" t="s">
        <v>890</v>
      </c>
      <c r="D225" s="1226" t="s">
        <v>5329</v>
      </c>
      <c r="E225" s="1261" t="s">
        <v>1574</v>
      </c>
      <c r="F225" s="987"/>
      <c r="G225" s="694"/>
      <c r="H225" s="694"/>
      <c r="I225" s="909"/>
    </row>
    <row r="226" spans="1:9" s="620" customFormat="1" x14ac:dyDescent="0.2">
      <c r="A226" s="1255">
        <v>197</v>
      </c>
      <c r="B226" s="1237" t="s">
        <v>5259</v>
      </c>
      <c r="C226" s="1267" t="s">
        <v>890</v>
      </c>
      <c r="D226" s="1226" t="s">
        <v>5329</v>
      </c>
      <c r="E226" s="1261" t="s">
        <v>1574</v>
      </c>
      <c r="F226" s="987"/>
      <c r="G226" s="694"/>
      <c r="H226" s="694"/>
      <c r="I226" s="909"/>
    </row>
    <row r="227" spans="1:9" s="620" customFormat="1" x14ac:dyDescent="0.2">
      <c r="A227" s="1255">
        <v>198</v>
      </c>
      <c r="B227" s="1237" t="s">
        <v>5262</v>
      </c>
      <c r="C227" s="1267" t="s">
        <v>890</v>
      </c>
      <c r="D227" s="1226" t="s">
        <v>5329</v>
      </c>
      <c r="E227" s="1261" t="s">
        <v>1574</v>
      </c>
      <c r="F227" s="987"/>
      <c r="G227" s="694"/>
      <c r="H227" s="694"/>
      <c r="I227" s="909"/>
    </row>
    <row r="228" spans="1:9" s="620" customFormat="1" x14ac:dyDescent="0.2">
      <c r="A228" s="1255">
        <v>199</v>
      </c>
      <c r="B228" s="1237" t="s">
        <v>5265</v>
      </c>
      <c r="C228" s="1267" t="s">
        <v>890</v>
      </c>
      <c r="D228" s="1226" t="s">
        <v>5329</v>
      </c>
      <c r="E228" s="1261" t="s">
        <v>1574</v>
      </c>
      <c r="F228" s="987"/>
      <c r="G228" s="694"/>
      <c r="H228" s="694"/>
      <c r="I228" s="909"/>
    </row>
    <row r="229" spans="1:9" s="620" customFormat="1" x14ac:dyDescent="0.2">
      <c r="A229" s="1255">
        <v>200</v>
      </c>
      <c r="B229" s="1237" t="s">
        <v>5268</v>
      </c>
      <c r="C229" s="1267" t="s">
        <v>890</v>
      </c>
      <c r="D229" s="1226" t="s">
        <v>5329</v>
      </c>
      <c r="E229" s="1261" t="s">
        <v>1574</v>
      </c>
      <c r="F229" s="987"/>
      <c r="G229" s="694"/>
      <c r="H229" s="694"/>
      <c r="I229" s="909"/>
    </row>
    <row r="230" spans="1:9" s="620" customFormat="1" x14ac:dyDescent="0.2">
      <c r="A230" s="1255">
        <v>201</v>
      </c>
      <c r="B230" s="1237" t="s">
        <v>5271</v>
      </c>
      <c r="C230" s="1267" t="s">
        <v>890</v>
      </c>
      <c r="D230" s="1226" t="s">
        <v>5329</v>
      </c>
      <c r="E230" s="1261" t="s">
        <v>1574</v>
      </c>
      <c r="F230" s="987"/>
      <c r="G230" s="694"/>
      <c r="H230" s="694"/>
      <c r="I230" s="909"/>
    </row>
    <row r="231" spans="1:9" x14ac:dyDescent="0.2">
      <c r="A231" s="1255">
        <v>202</v>
      </c>
      <c r="B231" s="1225" t="s">
        <v>4889</v>
      </c>
      <c r="C231" s="1267" t="s">
        <v>890</v>
      </c>
      <c r="D231" s="1226" t="s">
        <v>4510</v>
      </c>
      <c r="E231" s="1228" t="s">
        <v>1574</v>
      </c>
      <c r="F231" s="677"/>
      <c r="G231" s="883">
        <v>122</v>
      </c>
      <c r="H231" s="883"/>
    </row>
    <row r="232" spans="1:9" x14ac:dyDescent="0.2">
      <c r="A232" s="1255">
        <v>203</v>
      </c>
      <c r="B232" s="992" t="s">
        <v>5566</v>
      </c>
      <c r="C232" s="1262" t="s">
        <v>890</v>
      </c>
      <c r="D232" s="1740" t="s">
        <v>5071</v>
      </c>
      <c r="E232" s="1228" t="s">
        <v>1584</v>
      </c>
      <c r="F232" s="677"/>
      <c r="G232" s="883"/>
      <c r="H232" s="883"/>
      <c r="I232" s="988"/>
    </row>
    <row r="233" spans="1:9" x14ac:dyDescent="0.2">
      <c r="A233" s="1255">
        <v>204</v>
      </c>
      <c r="B233" s="992" t="s">
        <v>5577</v>
      </c>
      <c r="C233" s="1262" t="s">
        <v>890</v>
      </c>
      <c r="D233" s="1740" t="s">
        <v>4510</v>
      </c>
      <c r="E233" s="1228" t="s">
        <v>1584</v>
      </c>
      <c r="F233" s="677"/>
      <c r="G233" s="883"/>
      <c r="H233" s="883"/>
      <c r="I233" s="988"/>
    </row>
    <row r="234" spans="1:9" x14ac:dyDescent="0.2">
      <c r="A234" s="1255">
        <v>205</v>
      </c>
      <c r="B234" s="1225" t="s">
        <v>5367</v>
      </c>
      <c r="C234" s="1267" t="s">
        <v>890</v>
      </c>
      <c r="D234" s="1238" t="s">
        <v>5611</v>
      </c>
      <c r="E234" s="1228" t="s">
        <v>1735</v>
      </c>
      <c r="F234" s="677"/>
      <c r="G234" s="883">
        <v>129</v>
      </c>
      <c r="H234" s="883"/>
    </row>
    <row r="235" spans="1:9" x14ac:dyDescent="0.2">
      <c r="A235" s="1255">
        <v>206</v>
      </c>
      <c r="B235" s="1225" t="s">
        <v>1062</v>
      </c>
      <c r="C235" s="1267" t="s">
        <v>890</v>
      </c>
      <c r="D235" s="1238" t="s">
        <v>5611</v>
      </c>
      <c r="E235" s="1228" t="s">
        <v>1584</v>
      </c>
      <c r="F235" s="677"/>
      <c r="G235" s="883">
        <v>125</v>
      </c>
      <c r="H235" s="883"/>
    </row>
    <row r="236" spans="1:9" x14ac:dyDescent="0.2">
      <c r="A236" s="1255">
        <v>207</v>
      </c>
      <c r="B236" s="1225" t="s">
        <v>1066</v>
      </c>
      <c r="C236" s="1267" t="s">
        <v>890</v>
      </c>
      <c r="D236" s="1238" t="s">
        <v>5611</v>
      </c>
      <c r="E236" s="1228" t="s">
        <v>1584</v>
      </c>
      <c r="F236" s="677"/>
      <c r="G236" s="883">
        <v>126</v>
      </c>
      <c r="H236" s="883"/>
    </row>
    <row r="237" spans="1:9" x14ac:dyDescent="0.2">
      <c r="A237" s="1255">
        <v>208</v>
      </c>
      <c r="B237" s="1225" t="s">
        <v>1077</v>
      </c>
      <c r="C237" s="1267" t="s">
        <v>890</v>
      </c>
      <c r="D237" s="1238" t="s">
        <v>5611</v>
      </c>
      <c r="E237" s="1228" t="s">
        <v>1584</v>
      </c>
      <c r="F237" s="677"/>
      <c r="G237" s="883">
        <v>127</v>
      </c>
      <c r="H237" s="883"/>
    </row>
    <row r="238" spans="1:9" x14ac:dyDescent="0.2">
      <c r="A238" s="1255">
        <v>209</v>
      </c>
      <c r="B238" s="1225" t="s">
        <v>1091</v>
      </c>
      <c r="C238" s="1267" t="s">
        <v>890</v>
      </c>
      <c r="D238" s="1238" t="s">
        <v>5611</v>
      </c>
      <c r="E238" s="1228" t="s">
        <v>1584</v>
      </c>
      <c r="F238" s="677"/>
      <c r="G238" s="883">
        <v>130</v>
      </c>
      <c r="H238" s="883"/>
    </row>
    <row r="239" spans="1:9" x14ac:dyDescent="0.2">
      <c r="A239" s="1255">
        <v>210</v>
      </c>
      <c r="B239" s="1225" t="s">
        <v>1095</v>
      </c>
      <c r="C239" s="1267" t="s">
        <v>890</v>
      </c>
      <c r="D239" s="1238" t="s">
        <v>5611</v>
      </c>
      <c r="E239" s="1228" t="s">
        <v>1584</v>
      </c>
      <c r="F239" s="677"/>
      <c r="G239" s="883">
        <v>131</v>
      </c>
      <c r="H239" s="883"/>
    </row>
    <row r="240" spans="1:9" x14ac:dyDescent="0.2">
      <c r="A240" s="1255">
        <v>211</v>
      </c>
      <c r="B240" s="1225" t="s">
        <v>1102</v>
      </c>
      <c r="C240" s="1267" t="s">
        <v>890</v>
      </c>
      <c r="D240" s="1238" t="s">
        <v>5611</v>
      </c>
      <c r="E240" s="1228" t="s">
        <v>1584</v>
      </c>
      <c r="F240" s="677"/>
      <c r="G240" s="883">
        <v>132</v>
      </c>
      <c r="H240" s="883"/>
    </row>
    <row r="241" spans="1:8" x14ac:dyDescent="0.2">
      <c r="A241" s="1255">
        <v>212</v>
      </c>
      <c r="B241" s="1225" t="s">
        <v>1111</v>
      </c>
      <c r="C241" s="1267" t="s">
        <v>890</v>
      </c>
      <c r="D241" s="1238" t="s">
        <v>5611</v>
      </c>
      <c r="E241" s="1228" t="s">
        <v>1584</v>
      </c>
      <c r="F241" s="677"/>
      <c r="G241" s="883">
        <v>134</v>
      </c>
      <c r="H241" s="883"/>
    </row>
    <row r="242" spans="1:8" x14ac:dyDescent="0.2">
      <c r="A242" s="1255">
        <v>213</v>
      </c>
      <c r="B242" s="1225" t="s">
        <v>1115</v>
      </c>
      <c r="C242" s="1267" t="s">
        <v>890</v>
      </c>
      <c r="D242" s="1238" t="s">
        <v>5611</v>
      </c>
      <c r="E242" s="1228" t="s">
        <v>1584</v>
      </c>
      <c r="F242" s="677"/>
      <c r="G242" s="883">
        <v>135</v>
      </c>
      <c r="H242" s="883"/>
    </row>
    <row r="243" spans="1:8" x14ac:dyDescent="0.2">
      <c r="A243" s="1255">
        <v>214</v>
      </c>
      <c r="B243" s="1225" t="s">
        <v>4818</v>
      </c>
      <c r="C243" s="1267" t="s">
        <v>890</v>
      </c>
      <c r="D243" s="1238" t="s">
        <v>5611</v>
      </c>
      <c r="E243" s="1228" t="s">
        <v>1584</v>
      </c>
      <c r="F243" s="677"/>
      <c r="G243" s="883">
        <v>136</v>
      </c>
      <c r="H243" s="883"/>
    </row>
    <row r="244" spans="1:8" x14ac:dyDescent="0.2">
      <c r="A244" s="1255">
        <v>215</v>
      </c>
      <c r="B244" s="1225" t="s">
        <v>1081</v>
      </c>
      <c r="C244" s="1267" t="s">
        <v>890</v>
      </c>
      <c r="D244" s="1238" t="s">
        <v>5611</v>
      </c>
      <c r="E244" s="1228" t="s">
        <v>1584</v>
      </c>
      <c r="F244" s="677"/>
      <c r="G244" s="883">
        <v>128</v>
      </c>
      <c r="H244" s="883"/>
    </row>
    <row r="245" spans="1:8" x14ac:dyDescent="0.2">
      <c r="A245" s="1255">
        <v>216</v>
      </c>
      <c r="B245" s="1225" t="s">
        <v>1108</v>
      </c>
      <c r="C245" s="1267" t="s">
        <v>890</v>
      </c>
      <c r="D245" s="1238" t="s">
        <v>5611</v>
      </c>
      <c r="E245" s="1228" t="s">
        <v>1584</v>
      </c>
      <c r="F245" s="677"/>
      <c r="G245" s="883">
        <v>133</v>
      </c>
      <c r="H245" s="883"/>
    </row>
    <row r="246" spans="1:8" x14ac:dyDescent="0.2">
      <c r="A246" s="1255">
        <v>217</v>
      </c>
      <c r="B246" s="1225" t="s">
        <v>970</v>
      </c>
      <c r="C246" s="1262" t="s">
        <v>1006</v>
      </c>
      <c r="D246" s="1238" t="s">
        <v>2840</v>
      </c>
      <c r="E246" s="1228" t="s">
        <v>1584</v>
      </c>
      <c r="F246" s="677"/>
      <c r="G246" s="883">
        <v>137</v>
      </c>
      <c r="H246" s="883"/>
    </row>
    <row r="247" spans="1:8" x14ac:dyDescent="0.2">
      <c r="A247" s="1255">
        <v>218</v>
      </c>
      <c r="B247" s="1225" t="s">
        <v>1127</v>
      </c>
      <c r="C247" s="1262" t="s">
        <v>1006</v>
      </c>
      <c r="D247" s="1238" t="s">
        <v>4510</v>
      </c>
      <c r="E247" s="1228" t="s">
        <v>1584</v>
      </c>
      <c r="F247" s="677"/>
      <c r="G247" s="883">
        <v>138</v>
      </c>
      <c r="H247" s="883"/>
    </row>
    <row r="248" spans="1:8" x14ac:dyDescent="0.2">
      <c r="A248" s="1255">
        <v>219</v>
      </c>
      <c r="B248" s="1225" t="s">
        <v>1130</v>
      </c>
      <c r="C248" s="1262" t="s">
        <v>1006</v>
      </c>
      <c r="D248" s="1238" t="s">
        <v>4510</v>
      </c>
      <c r="E248" s="1228" t="s">
        <v>1584</v>
      </c>
      <c r="F248" s="677"/>
      <c r="G248" s="883">
        <v>139</v>
      </c>
      <c r="H248" s="883"/>
    </row>
    <row r="249" spans="1:8" x14ac:dyDescent="0.2">
      <c r="A249" s="1255">
        <v>220</v>
      </c>
      <c r="B249" s="1225" t="s">
        <v>1134</v>
      </c>
      <c r="C249" s="1262" t="s">
        <v>1006</v>
      </c>
      <c r="D249" s="1238" t="s">
        <v>4510</v>
      </c>
      <c r="E249" s="1228" t="s">
        <v>1584</v>
      </c>
      <c r="F249" s="677"/>
      <c r="G249" s="883">
        <v>140</v>
      </c>
      <c r="H249" s="883"/>
    </row>
    <row r="250" spans="1:8" x14ac:dyDescent="0.2">
      <c r="A250" s="1255">
        <v>221</v>
      </c>
      <c r="B250" s="1225" t="s">
        <v>1138</v>
      </c>
      <c r="C250" s="1262" t="s">
        <v>1006</v>
      </c>
      <c r="D250" s="1238" t="s">
        <v>4510</v>
      </c>
      <c r="E250" s="1228" t="s">
        <v>1584</v>
      </c>
      <c r="F250" s="677"/>
      <c r="G250" s="883">
        <v>141</v>
      </c>
      <c r="H250" s="883"/>
    </row>
    <row r="251" spans="1:8" x14ac:dyDescent="0.2">
      <c r="A251" s="1255">
        <v>222</v>
      </c>
      <c r="B251" s="1225" t="s">
        <v>1782</v>
      </c>
      <c r="C251" s="1262" t="s">
        <v>1006</v>
      </c>
      <c r="D251" s="1238" t="s">
        <v>4510</v>
      </c>
      <c r="E251" s="1228" t="s">
        <v>1584</v>
      </c>
      <c r="F251" s="677"/>
      <c r="G251" s="883">
        <v>142</v>
      </c>
      <c r="H251" s="883"/>
    </row>
    <row r="252" spans="1:8" x14ac:dyDescent="0.2">
      <c r="A252" s="1255">
        <v>223</v>
      </c>
      <c r="B252" s="1225" t="s">
        <v>1144</v>
      </c>
      <c r="C252" s="1262" t="s">
        <v>1006</v>
      </c>
      <c r="D252" s="1238" t="s">
        <v>4510</v>
      </c>
      <c r="E252" s="1228" t="s">
        <v>1584</v>
      </c>
      <c r="F252" s="677"/>
      <c r="G252" s="883">
        <v>143</v>
      </c>
      <c r="H252" s="883"/>
    </row>
    <row r="253" spans="1:8" x14ac:dyDescent="0.2">
      <c r="A253" s="1255">
        <v>224</v>
      </c>
      <c r="B253" s="1225" t="s">
        <v>1148</v>
      </c>
      <c r="C253" s="1262" t="s">
        <v>1006</v>
      </c>
      <c r="D253" s="1238" t="s">
        <v>4510</v>
      </c>
      <c r="E253" s="1228" t="s">
        <v>1584</v>
      </c>
      <c r="F253" s="677"/>
      <c r="G253" s="883">
        <v>144</v>
      </c>
      <c r="H253" s="883"/>
    </row>
    <row r="254" spans="1:8" x14ac:dyDescent="0.2">
      <c r="A254" s="1255">
        <v>225</v>
      </c>
      <c r="B254" s="1225" t="s">
        <v>1785</v>
      </c>
      <c r="C254" s="1262" t="s">
        <v>1006</v>
      </c>
      <c r="D254" s="1238" t="s">
        <v>4510</v>
      </c>
      <c r="E254" s="1228" t="s">
        <v>1584</v>
      </c>
      <c r="F254" s="432"/>
      <c r="G254" s="883">
        <v>145</v>
      </c>
      <c r="H254" s="883"/>
    </row>
    <row r="255" spans="1:8" x14ac:dyDescent="0.2">
      <c r="A255" s="1255">
        <v>226</v>
      </c>
      <c r="B255" s="1793" t="s">
        <v>5653</v>
      </c>
      <c r="C255" s="1262" t="s">
        <v>1006</v>
      </c>
      <c r="D255" s="1238" t="s">
        <v>4510</v>
      </c>
      <c r="E255" s="1228" t="s">
        <v>1584</v>
      </c>
      <c r="F255" s="432"/>
      <c r="G255" s="883"/>
      <c r="H255" s="883"/>
    </row>
    <row r="256" spans="1:8" x14ac:dyDescent="0.2">
      <c r="A256" s="1255">
        <v>227</v>
      </c>
      <c r="B256" s="1225" t="s">
        <v>1830</v>
      </c>
      <c r="C256" s="1262" t="s">
        <v>1050</v>
      </c>
      <c r="D256" s="1238" t="s">
        <v>5329</v>
      </c>
      <c r="E256" s="1228" t="s">
        <v>1584</v>
      </c>
      <c r="F256" s="432"/>
      <c r="G256" s="883"/>
      <c r="H256" s="883"/>
    </row>
    <row r="257" spans="1:8" x14ac:dyDescent="0.2">
      <c r="A257" s="1255">
        <v>228</v>
      </c>
      <c r="B257" s="1230" t="s">
        <v>5274</v>
      </c>
      <c r="C257" s="1262" t="s">
        <v>1050</v>
      </c>
      <c r="D257" s="1238" t="s">
        <v>5329</v>
      </c>
      <c r="E257" s="1228" t="s">
        <v>1584</v>
      </c>
      <c r="F257" s="432"/>
      <c r="G257" s="883"/>
      <c r="H257" s="883"/>
    </row>
    <row r="258" spans="1:8" x14ac:dyDescent="0.2">
      <c r="A258" s="1255">
        <v>229</v>
      </c>
      <c r="B258" s="1230" t="s">
        <v>5277</v>
      </c>
      <c r="C258" s="1262" t="s">
        <v>1050</v>
      </c>
      <c r="D258" s="1238" t="s">
        <v>5329</v>
      </c>
      <c r="E258" s="1228" t="s">
        <v>1584</v>
      </c>
      <c r="F258" s="432"/>
      <c r="G258" s="883"/>
      <c r="H258" s="883"/>
    </row>
    <row r="259" spans="1:8" x14ac:dyDescent="0.2">
      <c r="A259" s="1255">
        <v>230</v>
      </c>
      <c r="B259" s="1230" t="s">
        <v>5281</v>
      </c>
      <c r="C259" s="1262" t="s">
        <v>1050</v>
      </c>
      <c r="D259" s="1238" t="s">
        <v>5329</v>
      </c>
      <c r="E259" s="1228" t="s">
        <v>1584</v>
      </c>
      <c r="F259" s="432"/>
      <c r="G259" s="883"/>
      <c r="H259" s="883"/>
    </row>
    <row r="260" spans="1:8" x14ac:dyDescent="0.2">
      <c r="A260" s="1255">
        <v>231</v>
      </c>
      <c r="B260" s="1237" t="s">
        <v>5284</v>
      </c>
      <c r="C260" s="1262" t="s">
        <v>1050</v>
      </c>
      <c r="D260" s="1238" t="s">
        <v>5329</v>
      </c>
      <c r="E260" s="1228" t="s">
        <v>1584</v>
      </c>
      <c r="F260" s="432"/>
      <c r="G260" s="883"/>
      <c r="H260" s="883"/>
    </row>
    <row r="261" spans="1:8" x14ac:dyDescent="0.2">
      <c r="A261" s="1255">
        <v>232</v>
      </c>
      <c r="B261" s="1237" t="s">
        <v>5288</v>
      </c>
      <c r="C261" s="1262" t="s">
        <v>1050</v>
      </c>
      <c r="D261" s="1238" t="s">
        <v>5329</v>
      </c>
      <c r="E261" s="1228" t="s">
        <v>1584</v>
      </c>
      <c r="F261" s="432"/>
      <c r="G261" s="883"/>
      <c r="H261" s="883"/>
    </row>
    <row r="262" spans="1:8" x14ac:dyDescent="0.2">
      <c r="A262" s="1255">
        <v>233</v>
      </c>
      <c r="B262" s="1237" t="s">
        <v>5291</v>
      </c>
      <c r="C262" s="1262" t="s">
        <v>1050</v>
      </c>
      <c r="D262" s="1238" t="s">
        <v>5329</v>
      </c>
      <c r="E262" s="1228" t="s">
        <v>1584</v>
      </c>
      <c r="F262" s="432"/>
      <c r="G262" s="883"/>
      <c r="H262" s="883"/>
    </row>
    <row r="263" spans="1:8" x14ac:dyDescent="0.2">
      <c r="A263" s="1255">
        <v>234</v>
      </c>
      <c r="B263" s="1237" t="s">
        <v>5294</v>
      </c>
      <c r="C263" s="1262" t="s">
        <v>1050</v>
      </c>
      <c r="D263" s="1238" t="s">
        <v>5329</v>
      </c>
      <c r="E263" s="1228" t="s">
        <v>1584</v>
      </c>
      <c r="F263" s="432"/>
      <c r="G263" s="883"/>
      <c r="H263" s="883"/>
    </row>
    <row r="264" spans="1:8" x14ac:dyDescent="0.2">
      <c r="A264" s="1255">
        <v>235</v>
      </c>
      <c r="B264" s="1237" t="s">
        <v>5297</v>
      </c>
      <c r="C264" s="1262" t="s">
        <v>1050</v>
      </c>
      <c r="D264" s="1238" t="s">
        <v>5329</v>
      </c>
      <c r="E264" s="1228" t="s">
        <v>1584</v>
      </c>
      <c r="F264" s="432"/>
      <c r="G264" s="883"/>
      <c r="H264" s="883"/>
    </row>
    <row r="265" spans="1:8" x14ac:dyDescent="0.2">
      <c r="A265" s="1255">
        <v>236</v>
      </c>
      <c r="B265" s="1237" t="s">
        <v>5300</v>
      </c>
      <c r="C265" s="1262" t="s">
        <v>1050</v>
      </c>
      <c r="D265" s="1238" t="s">
        <v>5329</v>
      </c>
      <c r="E265" s="1228" t="s">
        <v>1584</v>
      </c>
      <c r="F265" s="432"/>
      <c r="G265" s="883"/>
      <c r="H265" s="883"/>
    </row>
    <row r="266" spans="1:8" x14ac:dyDescent="0.2">
      <c r="A266" s="1255">
        <v>237</v>
      </c>
      <c r="B266" s="1237" t="s">
        <v>5303</v>
      </c>
      <c r="C266" s="1262" t="s">
        <v>1050</v>
      </c>
      <c r="D266" s="1238" t="s">
        <v>5329</v>
      </c>
      <c r="E266" s="1228" t="s">
        <v>1584</v>
      </c>
      <c r="F266" s="432"/>
      <c r="G266" s="883"/>
      <c r="H266" s="883"/>
    </row>
    <row r="267" spans="1:8" x14ac:dyDescent="0.2">
      <c r="A267" s="1255">
        <v>238</v>
      </c>
      <c r="B267" s="1237" t="s">
        <v>5307</v>
      </c>
      <c r="C267" s="1262" t="s">
        <v>1050</v>
      </c>
      <c r="D267" s="1238" t="s">
        <v>5329</v>
      </c>
      <c r="E267" s="1228" t="s">
        <v>1584</v>
      </c>
      <c r="F267" s="432"/>
      <c r="G267" s="883"/>
      <c r="H267" s="883"/>
    </row>
    <row r="268" spans="1:8" x14ac:dyDescent="0.2">
      <c r="A268" s="1255">
        <v>239</v>
      </c>
      <c r="B268" s="1237" t="s">
        <v>5310</v>
      </c>
      <c r="C268" s="1262" t="s">
        <v>1050</v>
      </c>
      <c r="D268" s="1238" t="s">
        <v>5329</v>
      </c>
      <c r="E268" s="1228" t="s">
        <v>1584</v>
      </c>
      <c r="F268" s="432"/>
      <c r="G268" s="883"/>
      <c r="H268" s="883"/>
    </row>
    <row r="269" spans="1:8" x14ac:dyDescent="0.2">
      <c r="A269" s="1255">
        <v>240</v>
      </c>
      <c r="B269" s="1237" t="s">
        <v>5313</v>
      </c>
      <c r="C269" s="1262" t="s">
        <v>1050</v>
      </c>
      <c r="D269" s="1238" t="s">
        <v>5329</v>
      </c>
      <c r="E269" s="1228" t="s">
        <v>1584</v>
      </c>
      <c r="F269" s="432"/>
      <c r="G269" s="883"/>
      <c r="H269" s="883"/>
    </row>
    <row r="270" spans="1:8" x14ac:dyDescent="0.2">
      <c r="A270" s="1255">
        <v>241</v>
      </c>
      <c r="B270" s="1237" t="s">
        <v>5317</v>
      </c>
      <c r="C270" s="1262" t="s">
        <v>1050</v>
      </c>
      <c r="D270" s="1238" t="s">
        <v>5329</v>
      </c>
      <c r="E270" s="1228" t="s">
        <v>1584</v>
      </c>
      <c r="F270" s="432"/>
      <c r="G270" s="883"/>
      <c r="H270" s="883"/>
    </row>
    <row r="271" spans="1:8" x14ac:dyDescent="0.2">
      <c r="A271" s="1255">
        <v>242</v>
      </c>
      <c r="B271" s="1237" t="s">
        <v>5321</v>
      </c>
      <c r="C271" s="1262" t="s">
        <v>1050</v>
      </c>
      <c r="D271" s="1238" t="s">
        <v>5329</v>
      </c>
      <c r="E271" s="1228" t="s">
        <v>1584</v>
      </c>
      <c r="F271" s="432"/>
      <c r="G271" s="883"/>
      <c r="H271" s="883"/>
    </row>
    <row r="272" spans="1:8" x14ac:dyDescent="0.2">
      <c r="A272" s="1255">
        <v>243</v>
      </c>
      <c r="B272" s="1237" t="s">
        <v>5323</v>
      </c>
      <c r="C272" s="1262" t="s">
        <v>1050</v>
      </c>
      <c r="D272" s="1238" t="s">
        <v>5329</v>
      </c>
      <c r="E272" s="1228" t="s">
        <v>1584</v>
      </c>
      <c r="F272" s="1258">
        <v>185</v>
      </c>
      <c r="G272" s="883"/>
      <c r="H272" s="883"/>
    </row>
    <row r="274" spans="1:8" x14ac:dyDescent="0.2">
      <c r="A274" s="1993" t="s">
        <v>5669</v>
      </c>
      <c r="B274" s="1994"/>
      <c r="C274" s="1994"/>
      <c r="D274" s="1994"/>
      <c r="E274" s="1995"/>
      <c r="F274" s="644"/>
      <c r="G274" s="883"/>
      <c r="H274" s="883"/>
    </row>
    <row r="275" spans="1:8" ht="15" customHeight="1" x14ac:dyDescent="0.2">
      <c r="A275" s="1255">
        <v>244</v>
      </c>
      <c r="B275" s="1256" t="s">
        <v>378</v>
      </c>
      <c r="C275" s="1259" t="s">
        <v>319</v>
      </c>
      <c r="D275" s="1260" t="s">
        <v>102</v>
      </c>
      <c r="E275" s="1261" t="s">
        <v>1486</v>
      </c>
      <c r="F275" s="677"/>
      <c r="G275" s="883"/>
      <c r="H275" s="883"/>
    </row>
    <row r="276" spans="1:8" x14ac:dyDescent="0.2">
      <c r="A276" s="1255">
        <v>245</v>
      </c>
      <c r="B276" s="1256" t="s">
        <v>2561</v>
      </c>
      <c r="C276" s="693" t="s">
        <v>525</v>
      </c>
      <c r="D276" s="1257" t="s">
        <v>2284</v>
      </c>
      <c r="E276" s="1228" t="s">
        <v>1488</v>
      </c>
      <c r="F276" s="677"/>
      <c r="G276" s="883"/>
      <c r="H276" s="883"/>
    </row>
    <row r="277" spans="1:8" x14ac:dyDescent="0.2">
      <c r="A277" s="1255">
        <v>246</v>
      </c>
      <c r="B277" s="1392" t="s">
        <v>2562</v>
      </c>
      <c r="C277" s="693" t="s">
        <v>525</v>
      </c>
      <c r="D277" s="1394" t="s">
        <v>5611</v>
      </c>
      <c r="E277" s="1391" t="s">
        <v>1488</v>
      </c>
      <c r="F277" s="1395" t="s">
        <v>56</v>
      </c>
      <c r="G277" s="883"/>
      <c r="H277" s="883"/>
    </row>
    <row r="278" spans="1:8" x14ac:dyDescent="0.2">
      <c r="A278" s="682"/>
      <c r="B278" s="647"/>
      <c r="C278" s="679"/>
      <c r="D278" s="683"/>
      <c r="E278" s="681"/>
      <c r="F278" s="644"/>
      <c r="G278" s="883"/>
      <c r="H278" s="883"/>
    </row>
    <row r="279" spans="1:8" x14ac:dyDescent="0.2">
      <c r="A279" s="1999" t="s">
        <v>5413</v>
      </c>
      <c r="B279" s="2000"/>
      <c r="C279" s="2000"/>
      <c r="D279" s="2000"/>
      <c r="E279" s="2001"/>
      <c r="F279" s="644"/>
      <c r="G279" s="883"/>
      <c r="H279" s="883"/>
    </row>
    <row r="280" spans="1:8" x14ac:dyDescent="0.2">
      <c r="A280" s="1390"/>
      <c r="B280" s="1392"/>
      <c r="C280" s="1393"/>
      <c r="D280" s="1394"/>
      <c r="E280" s="1391"/>
      <c r="F280" s="1395"/>
      <c r="G280" s="883">
        <v>64</v>
      </c>
      <c r="H280" s="883"/>
    </row>
    <row r="281" spans="1:8" x14ac:dyDescent="0.2">
      <c r="A281" s="1755"/>
      <c r="B281" s="1396"/>
      <c r="C281" s="1397"/>
      <c r="D281" s="1398"/>
      <c r="E281" s="1399"/>
      <c r="F281" s="644"/>
      <c r="G281" s="883"/>
      <c r="H281" s="883"/>
    </row>
    <row r="282" spans="1:8" x14ac:dyDescent="0.2">
      <c r="A282" s="1996" t="s">
        <v>1788</v>
      </c>
      <c r="B282" s="1997"/>
      <c r="C282" s="1997"/>
      <c r="D282" s="1997"/>
      <c r="E282" s="1998"/>
      <c r="F282" s="644"/>
      <c r="G282" s="883"/>
      <c r="H282" s="883"/>
    </row>
    <row r="283" spans="1:8" x14ac:dyDescent="0.2">
      <c r="A283" s="1730">
        <v>248</v>
      </c>
      <c r="B283" s="1654" t="s">
        <v>5628</v>
      </c>
      <c r="C283" s="693" t="s">
        <v>691</v>
      </c>
      <c r="D283" s="1429" t="s">
        <v>2284</v>
      </c>
      <c r="E283" s="1228" t="s">
        <v>5112</v>
      </c>
      <c r="F283" s="644"/>
      <c r="G283" s="883"/>
      <c r="H283" s="883"/>
    </row>
    <row r="284" spans="1:8" x14ac:dyDescent="0.2">
      <c r="A284" s="1730">
        <v>249</v>
      </c>
      <c r="B284" s="1654" t="s">
        <v>5563</v>
      </c>
      <c r="C284" s="693" t="s">
        <v>890</v>
      </c>
      <c r="D284" s="1429" t="s">
        <v>2278</v>
      </c>
      <c r="E284" s="1228" t="s">
        <v>1787</v>
      </c>
      <c r="F284" s="644"/>
      <c r="G284" s="883"/>
      <c r="H284" s="883"/>
    </row>
    <row r="285" spans="1:8" x14ac:dyDescent="0.2">
      <c r="A285" s="1730">
        <v>250</v>
      </c>
      <c r="B285" s="1654" t="s">
        <v>5572</v>
      </c>
      <c r="C285" s="693" t="s">
        <v>890</v>
      </c>
      <c r="D285" s="1429" t="s">
        <v>2278</v>
      </c>
      <c r="E285" s="1228" t="s">
        <v>1787</v>
      </c>
      <c r="F285" s="644"/>
      <c r="G285" s="883"/>
      <c r="H285" s="883"/>
    </row>
    <row r="286" spans="1:8" x14ac:dyDescent="0.2">
      <c r="A286" s="1730">
        <v>251</v>
      </c>
      <c r="B286" s="1256" t="s">
        <v>5110</v>
      </c>
      <c r="C286" s="693" t="s">
        <v>890</v>
      </c>
      <c r="D286" s="1257" t="s">
        <v>5329</v>
      </c>
      <c r="E286" s="1228" t="s">
        <v>5112</v>
      </c>
      <c r="F286" s="644"/>
      <c r="G286" s="883"/>
      <c r="H286" s="883"/>
    </row>
    <row r="287" spans="1:8" x14ac:dyDescent="0.2">
      <c r="A287" s="1730">
        <v>252</v>
      </c>
      <c r="B287" s="1256" t="s">
        <v>5144</v>
      </c>
      <c r="C287" s="693" t="s">
        <v>890</v>
      </c>
      <c r="D287" s="1257" t="s">
        <v>5329</v>
      </c>
      <c r="E287" s="1228" t="s">
        <v>5112</v>
      </c>
      <c r="F287" s="644"/>
      <c r="G287" s="883"/>
      <c r="H287" s="883"/>
    </row>
    <row r="288" spans="1:8" ht="14.25" customHeight="1" x14ac:dyDescent="0.2">
      <c r="A288" s="1730">
        <v>254</v>
      </c>
      <c r="B288" s="1227" t="s">
        <v>4876</v>
      </c>
      <c r="C288" s="693" t="s">
        <v>1006</v>
      </c>
      <c r="D288" s="1257" t="s">
        <v>5145</v>
      </c>
      <c r="E288" s="1228" t="s">
        <v>1787</v>
      </c>
      <c r="F288" s="1258"/>
      <c r="G288" s="883"/>
      <c r="H288" s="883"/>
    </row>
    <row r="289" spans="1:8" ht="14.25" customHeight="1" x14ac:dyDescent="0.2">
      <c r="A289" s="1730">
        <v>255</v>
      </c>
      <c r="B289" s="1256" t="s">
        <v>4875</v>
      </c>
      <c r="C289" s="693" t="s">
        <v>1050</v>
      </c>
      <c r="D289" s="1257" t="s">
        <v>77</v>
      </c>
      <c r="E289" s="1228" t="s">
        <v>1787</v>
      </c>
      <c r="F289" s="1258">
        <v>8</v>
      </c>
      <c r="G289" s="883"/>
      <c r="H289" s="883" t="s">
        <v>4846</v>
      </c>
    </row>
    <row r="290" spans="1:8" ht="14.25" customHeight="1" x14ac:dyDescent="0.2">
      <c r="A290" s="682"/>
      <c r="B290" s="647"/>
      <c r="C290" s="679"/>
      <c r="D290" s="683"/>
      <c r="E290" s="681"/>
      <c r="G290" s="883"/>
      <c r="H290" s="883"/>
    </row>
    <row r="291" spans="1:8" x14ac:dyDescent="0.2">
      <c r="A291" s="1993" t="s">
        <v>2188</v>
      </c>
      <c r="B291" s="1994"/>
      <c r="C291" s="1994"/>
      <c r="D291" s="1994"/>
      <c r="E291" s="1995"/>
      <c r="F291" s="644"/>
      <c r="G291" s="883"/>
      <c r="H291" s="883"/>
    </row>
    <row r="292" spans="1:8" ht="15" customHeight="1" x14ac:dyDescent="0.2">
      <c r="A292" s="1255">
        <v>256</v>
      </c>
      <c r="B292" s="1256" t="s">
        <v>392</v>
      </c>
      <c r="C292" s="693" t="s">
        <v>180</v>
      </c>
      <c r="D292" s="1257" t="s">
        <v>4510</v>
      </c>
      <c r="E292" s="1228" t="s">
        <v>1501</v>
      </c>
      <c r="F292" s="677"/>
      <c r="G292" s="883"/>
      <c r="H292" s="883"/>
    </row>
    <row r="293" spans="1:8" x14ac:dyDescent="0.2">
      <c r="A293" s="1255">
        <v>257</v>
      </c>
      <c r="B293" s="1256" t="s">
        <v>4639</v>
      </c>
      <c r="C293" s="693" t="s">
        <v>180</v>
      </c>
      <c r="D293" s="1257" t="s">
        <v>5611</v>
      </c>
      <c r="E293" s="1228" t="s">
        <v>4596</v>
      </c>
      <c r="F293" s="432"/>
      <c r="G293" s="883"/>
      <c r="H293" s="883"/>
    </row>
    <row r="294" spans="1:8" x14ac:dyDescent="0.2">
      <c r="A294" s="1255">
        <v>258</v>
      </c>
      <c r="B294" s="1237" t="s">
        <v>5325</v>
      </c>
      <c r="C294" s="1262" t="s">
        <v>1050</v>
      </c>
      <c r="D294" s="1238" t="s">
        <v>5329</v>
      </c>
      <c r="E294" s="1228" t="s">
        <v>5356</v>
      </c>
      <c r="F294" s="1475">
        <v>3</v>
      </c>
      <c r="G294" s="883"/>
      <c r="H294" s="883"/>
    </row>
    <row r="295" spans="1:8" x14ac:dyDescent="0.2">
      <c r="A295" s="682"/>
      <c r="B295" s="690"/>
      <c r="C295" s="682"/>
      <c r="D295" s="690"/>
      <c r="E295" s="690"/>
      <c r="G295" s="883"/>
      <c r="H295" s="883"/>
    </row>
    <row r="296" spans="1:8" x14ac:dyDescent="0.2">
      <c r="A296" s="1993" t="s">
        <v>1074</v>
      </c>
      <c r="B296" s="1994"/>
      <c r="C296" s="1994"/>
      <c r="D296" s="1994"/>
      <c r="E296" s="1995"/>
      <c r="F296" s="677"/>
      <c r="G296" s="883"/>
      <c r="H296" s="883"/>
    </row>
    <row r="297" spans="1:8" ht="16.5" customHeight="1" x14ac:dyDescent="0.2">
      <c r="A297" s="1255">
        <v>259</v>
      </c>
      <c r="B297" s="1256" t="s">
        <v>4828</v>
      </c>
      <c r="C297" s="1259" t="s">
        <v>319</v>
      </c>
      <c r="D297" s="1257" t="s">
        <v>2284</v>
      </c>
      <c r="E297" s="1228" t="s">
        <v>1507</v>
      </c>
      <c r="F297" s="677"/>
      <c r="G297" s="883"/>
      <c r="H297" s="883"/>
    </row>
    <row r="298" spans="1:8" x14ac:dyDescent="0.2">
      <c r="A298" s="1255">
        <v>260</v>
      </c>
      <c r="B298" s="1225" t="s">
        <v>4829</v>
      </c>
      <c r="C298" s="1259" t="s">
        <v>319</v>
      </c>
      <c r="D298" s="1257" t="s">
        <v>176</v>
      </c>
      <c r="E298" s="1228" t="s">
        <v>1507</v>
      </c>
      <c r="F298" s="677"/>
      <c r="G298" s="883">
        <v>1</v>
      </c>
      <c r="H298" s="883"/>
    </row>
    <row r="299" spans="1:8" x14ac:dyDescent="0.2">
      <c r="A299" s="1255">
        <v>261</v>
      </c>
      <c r="B299" s="1225" t="s">
        <v>981</v>
      </c>
      <c r="C299" s="1262" t="s">
        <v>691</v>
      </c>
      <c r="D299" s="1238" t="s">
        <v>2720</v>
      </c>
      <c r="E299" s="1228" t="s">
        <v>1507</v>
      </c>
      <c r="F299" s="677"/>
      <c r="G299" s="883">
        <v>2</v>
      </c>
      <c r="H299" s="883"/>
    </row>
    <row r="300" spans="1:8" x14ac:dyDescent="0.2">
      <c r="A300" s="1255">
        <v>262</v>
      </c>
      <c r="B300" s="1225" t="s">
        <v>4830</v>
      </c>
      <c r="C300" s="1262" t="s">
        <v>691</v>
      </c>
      <c r="D300" s="1238" t="s">
        <v>176</v>
      </c>
      <c r="E300" s="1228" t="s">
        <v>1507</v>
      </c>
      <c r="F300" s="677"/>
      <c r="G300" s="883">
        <v>3</v>
      </c>
      <c r="H300" s="883"/>
    </row>
    <row r="301" spans="1:8" x14ac:dyDescent="0.2">
      <c r="A301" s="1255">
        <v>263</v>
      </c>
      <c r="B301" s="1225" t="s">
        <v>4831</v>
      </c>
      <c r="C301" s="1262" t="s">
        <v>691</v>
      </c>
      <c r="D301" s="1238" t="s">
        <v>5145</v>
      </c>
      <c r="E301" s="1228" t="s">
        <v>1507</v>
      </c>
      <c r="F301" s="677"/>
      <c r="G301" s="883">
        <v>4</v>
      </c>
      <c r="H301" s="883"/>
    </row>
    <row r="302" spans="1:8" x14ac:dyDescent="0.2">
      <c r="A302" s="1255">
        <v>264</v>
      </c>
      <c r="B302" s="1225" t="s">
        <v>4832</v>
      </c>
      <c r="C302" s="1262" t="s">
        <v>691</v>
      </c>
      <c r="D302" s="1238" t="s">
        <v>5145</v>
      </c>
      <c r="E302" s="1228" t="s">
        <v>1507</v>
      </c>
      <c r="F302" s="677"/>
      <c r="G302" s="883">
        <v>5</v>
      </c>
      <c r="H302" s="883"/>
    </row>
    <row r="303" spans="1:8" x14ac:dyDescent="0.2">
      <c r="A303" s="1255">
        <v>265</v>
      </c>
      <c r="B303" s="1225" t="s">
        <v>4833</v>
      </c>
      <c r="C303" s="1262" t="s">
        <v>691</v>
      </c>
      <c r="D303" s="1238" t="s">
        <v>5145</v>
      </c>
      <c r="E303" s="1228" t="s">
        <v>1507</v>
      </c>
      <c r="F303" s="677"/>
      <c r="G303" s="883">
        <v>6</v>
      </c>
      <c r="H303" s="883"/>
    </row>
    <row r="304" spans="1:8" x14ac:dyDescent="0.2">
      <c r="A304" s="1255">
        <v>266</v>
      </c>
      <c r="B304" s="1225" t="s">
        <v>4827</v>
      </c>
      <c r="C304" s="1262" t="s">
        <v>691</v>
      </c>
      <c r="D304" s="1238" t="s">
        <v>5611</v>
      </c>
      <c r="E304" s="1228" t="s">
        <v>1507</v>
      </c>
      <c r="F304" s="677"/>
      <c r="G304" s="883">
        <v>7</v>
      </c>
      <c r="H304" s="883"/>
    </row>
    <row r="305" spans="1:9" x14ac:dyDescent="0.2">
      <c r="A305" s="1255">
        <v>267</v>
      </c>
      <c r="B305" s="1225" t="s">
        <v>4835</v>
      </c>
      <c r="C305" s="1262" t="s">
        <v>890</v>
      </c>
      <c r="D305" s="1257" t="s">
        <v>5611</v>
      </c>
      <c r="E305" s="1228" t="s">
        <v>1507</v>
      </c>
      <c r="F305" s="677"/>
      <c r="G305" s="883">
        <v>9</v>
      </c>
      <c r="H305" s="883"/>
    </row>
    <row r="306" spans="1:9" x14ac:dyDescent="0.2">
      <c r="A306" s="1255">
        <v>268</v>
      </c>
      <c r="B306" s="1225" t="s">
        <v>4834</v>
      </c>
      <c r="C306" s="1262" t="s">
        <v>890</v>
      </c>
      <c r="D306" s="1257" t="s">
        <v>5611</v>
      </c>
      <c r="E306" s="1228" t="s">
        <v>1507</v>
      </c>
      <c r="F306" s="677"/>
      <c r="G306" s="883">
        <v>8</v>
      </c>
      <c r="H306" s="629"/>
    </row>
    <row r="307" spans="1:9" x14ac:dyDescent="0.2">
      <c r="A307" s="1255">
        <v>269</v>
      </c>
      <c r="B307" s="1225" t="s">
        <v>4848</v>
      </c>
      <c r="C307" s="693" t="s">
        <v>1050</v>
      </c>
      <c r="D307" s="1257" t="s">
        <v>4877</v>
      </c>
      <c r="E307" s="1228" t="s">
        <v>1507</v>
      </c>
      <c r="F307" s="677"/>
      <c r="G307" s="883">
        <v>10</v>
      </c>
      <c r="H307" s="883"/>
    </row>
    <row r="308" spans="1:9" x14ac:dyDescent="0.2">
      <c r="A308" s="1255">
        <v>270</v>
      </c>
      <c r="B308" s="912" t="s">
        <v>5134</v>
      </c>
      <c r="C308" s="693" t="s">
        <v>1050</v>
      </c>
      <c r="D308" s="1257" t="s">
        <v>5329</v>
      </c>
      <c r="E308" s="1228" t="s">
        <v>1507</v>
      </c>
      <c r="F308" s="677"/>
      <c r="G308" s="883">
        <v>10</v>
      </c>
      <c r="H308" s="883"/>
    </row>
    <row r="309" spans="1:9" x14ac:dyDescent="0.2">
      <c r="A309" s="1255">
        <v>271</v>
      </c>
      <c r="B309" s="1225" t="s">
        <v>5135</v>
      </c>
      <c r="C309" s="693" t="s">
        <v>1050</v>
      </c>
      <c r="D309" s="1257" t="s">
        <v>5329</v>
      </c>
      <c r="E309" s="1228" t="s">
        <v>1507</v>
      </c>
      <c r="F309" s="1258">
        <v>13</v>
      </c>
      <c r="G309" s="883">
        <v>10</v>
      </c>
      <c r="H309" s="883"/>
    </row>
    <row r="310" spans="1:9" x14ac:dyDescent="0.2">
      <c r="A310" s="682"/>
      <c r="B310" s="629"/>
      <c r="C310" s="679"/>
      <c r="D310" s="683"/>
      <c r="E310" s="681"/>
      <c r="F310" s="1258"/>
      <c r="G310" s="883">
        <v>11</v>
      </c>
      <c r="H310" s="883"/>
    </row>
    <row r="311" spans="1:9" x14ac:dyDescent="0.2">
      <c r="A311" s="1996" t="s">
        <v>2184</v>
      </c>
      <c r="B311" s="1997"/>
      <c r="C311" s="1997"/>
      <c r="D311" s="1997"/>
      <c r="E311" s="1998"/>
      <c r="F311" s="644"/>
      <c r="G311" s="883"/>
      <c r="H311" s="883"/>
    </row>
    <row r="312" spans="1:9" ht="15" customHeight="1" x14ac:dyDescent="0.2">
      <c r="A312" s="1255">
        <v>272</v>
      </c>
      <c r="B312" s="1256" t="s">
        <v>459</v>
      </c>
      <c r="C312" s="693" t="s">
        <v>1382</v>
      </c>
      <c r="D312" s="1257" t="s">
        <v>296</v>
      </c>
      <c r="E312" s="1228" t="s">
        <v>1456</v>
      </c>
      <c r="F312" s="677"/>
      <c r="G312" s="883"/>
      <c r="H312" s="883"/>
    </row>
    <row r="313" spans="1:9" x14ac:dyDescent="0.2">
      <c r="A313" s="1255">
        <v>273</v>
      </c>
      <c r="B313" s="1256" t="s">
        <v>469</v>
      </c>
      <c r="C313" s="693" t="s">
        <v>1382</v>
      </c>
      <c r="D313" s="1257" t="s">
        <v>296</v>
      </c>
      <c r="E313" s="1228" t="s">
        <v>1372</v>
      </c>
      <c r="F313" s="677"/>
      <c r="G313" s="883"/>
      <c r="H313" s="883"/>
    </row>
    <row r="314" spans="1:9" x14ac:dyDescent="0.2">
      <c r="A314" s="1255">
        <v>274</v>
      </c>
      <c r="B314" s="1256" t="s">
        <v>466</v>
      </c>
      <c r="C314" s="693" t="s">
        <v>1382</v>
      </c>
      <c r="D314" s="1257" t="s">
        <v>296</v>
      </c>
      <c r="E314" s="1228" t="s">
        <v>1456</v>
      </c>
      <c r="F314" s="677"/>
      <c r="G314" s="883"/>
      <c r="H314" s="883"/>
    </row>
    <row r="315" spans="1:9" x14ac:dyDescent="0.2">
      <c r="A315" s="1255">
        <v>275</v>
      </c>
      <c r="B315" s="1256" t="s">
        <v>585</v>
      </c>
      <c r="C315" s="693" t="s">
        <v>1382</v>
      </c>
      <c r="D315" s="1257" t="s">
        <v>2284</v>
      </c>
      <c r="E315" s="1228" t="s">
        <v>1456</v>
      </c>
      <c r="F315" s="677"/>
      <c r="G315" s="883"/>
      <c r="H315" s="883"/>
    </row>
    <row r="316" spans="1:9" x14ac:dyDescent="0.2">
      <c r="A316" s="1255">
        <v>276</v>
      </c>
      <c r="B316" s="1256" t="s">
        <v>1461</v>
      </c>
      <c r="C316" s="693" t="s">
        <v>1382</v>
      </c>
      <c r="D316" s="1257" t="s">
        <v>5071</v>
      </c>
      <c r="E316" s="1228" t="s">
        <v>1456</v>
      </c>
      <c r="F316" s="432"/>
      <c r="G316" s="883"/>
      <c r="H316" s="883"/>
    </row>
    <row r="317" spans="1:9" x14ac:dyDescent="0.2">
      <c r="A317" s="1255">
        <v>277</v>
      </c>
      <c r="B317" s="1752" t="s">
        <v>5549</v>
      </c>
      <c r="C317" s="1684" t="s">
        <v>525</v>
      </c>
      <c r="D317" s="1685" t="s">
        <v>5145</v>
      </c>
      <c r="E317" s="1228" t="s">
        <v>5554</v>
      </c>
      <c r="F317" s="1258"/>
      <c r="G317" s="883"/>
      <c r="H317" s="883"/>
      <c r="I317" s="988"/>
    </row>
    <row r="318" spans="1:9" x14ac:dyDescent="0.2">
      <c r="A318" s="1255">
        <v>278</v>
      </c>
      <c r="B318" s="992" t="s">
        <v>5568</v>
      </c>
      <c r="C318" s="1684" t="s">
        <v>890</v>
      </c>
      <c r="D318" s="1753" t="s">
        <v>4510</v>
      </c>
      <c r="E318" s="1754" t="s">
        <v>1456</v>
      </c>
      <c r="F318" s="1258"/>
      <c r="G318" s="883"/>
      <c r="H318" s="883"/>
      <c r="I318" s="988"/>
    </row>
    <row r="319" spans="1:9" x14ac:dyDescent="0.2">
      <c r="A319" s="1255">
        <v>279</v>
      </c>
      <c r="B319" s="992" t="s">
        <v>5594</v>
      </c>
      <c r="C319" s="1684" t="s">
        <v>890</v>
      </c>
      <c r="D319" s="1753" t="s">
        <v>4510</v>
      </c>
      <c r="E319" s="1754" t="s">
        <v>1456</v>
      </c>
      <c r="F319" s="1258">
        <v>8</v>
      </c>
      <c r="G319" s="883"/>
      <c r="H319" s="883"/>
      <c r="I319" s="988"/>
    </row>
    <row r="320" spans="1:9" x14ac:dyDescent="0.2">
      <c r="A320" s="678"/>
      <c r="B320" s="686"/>
      <c r="C320" s="687"/>
      <c r="D320" s="686"/>
      <c r="E320" s="686"/>
      <c r="G320" s="883"/>
      <c r="H320" s="883"/>
    </row>
    <row r="321" spans="1:8" x14ac:dyDescent="0.2">
      <c r="A321" s="1993" t="s">
        <v>2185</v>
      </c>
      <c r="B321" s="1994"/>
      <c r="C321" s="1994"/>
      <c r="D321" s="1994"/>
      <c r="E321" s="1995"/>
      <c r="F321" s="677"/>
      <c r="G321" s="883"/>
      <c r="H321" s="883"/>
    </row>
    <row r="322" spans="1:8" ht="15" customHeight="1" x14ac:dyDescent="0.2">
      <c r="A322" s="1268">
        <v>280</v>
      </c>
      <c r="B322" s="1256" t="s">
        <v>528</v>
      </c>
      <c r="C322" s="693" t="s">
        <v>1382</v>
      </c>
      <c r="D322" s="1257" t="s">
        <v>2278</v>
      </c>
      <c r="E322" s="1228" t="s">
        <v>1463</v>
      </c>
      <c r="F322" s="677"/>
      <c r="G322" s="883"/>
      <c r="H322" s="883"/>
    </row>
    <row r="323" spans="1:8" x14ac:dyDescent="0.2">
      <c r="A323" s="1268">
        <v>281</v>
      </c>
      <c r="B323" s="1256" t="s">
        <v>524</v>
      </c>
      <c r="C323" s="693" t="s">
        <v>1382</v>
      </c>
      <c r="D323" s="1257" t="s">
        <v>2278</v>
      </c>
      <c r="E323" s="1228" t="s">
        <v>1241</v>
      </c>
      <c r="F323" s="677"/>
      <c r="G323" s="883"/>
      <c r="H323" s="883"/>
    </row>
    <row r="324" spans="1:8" x14ac:dyDescent="0.2">
      <c r="A324" s="1268">
        <v>282</v>
      </c>
      <c r="B324" s="1256" t="s">
        <v>2559</v>
      </c>
      <c r="C324" s="693" t="s">
        <v>525</v>
      </c>
      <c r="D324" s="1257" t="s">
        <v>2284</v>
      </c>
      <c r="E324" s="1228" t="s">
        <v>1466</v>
      </c>
      <c r="F324" s="677"/>
      <c r="G324" s="883"/>
      <c r="H324" s="883"/>
    </row>
    <row r="325" spans="1:8" x14ac:dyDescent="0.2">
      <c r="A325" s="1268">
        <v>283</v>
      </c>
      <c r="B325" s="1256" t="s">
        <v>4522</v>
      </c>
      <c r="C325" s="693" t="s">
        <v>691</v>
      </c>
      <c r="D325" s="1257" t="s">
        <v>2284</v>
      </c>
      <c r="E325" s="1228" t="s">
        <v>1466</v>
      </c>
      <c r="F325" s="677"/>
      <c r="G325" s="883"/>
      <c r="H325" s="883"/>
    </row>
    <row r="326" spans="1:8" x14ac:dyDescent="0.2">
      <c r="A326" s="1268">
        <v>284</v>
      </c>
      <c r="B326" s="1256" t="s">
        <v>2560</v>
      </c>
      <c r="C326" s="693" t="s">
        <v>890</v>
      </c>
      <c r="D326" s="1257" t="s">
        <v>109</v>
      </c>
      <c r="E326" s="1228" t="s">
        <v>1466</v>
      </c>
      <c r="F326" s="677"/>
      <c r="G326" s="883"/>
      <c r="H326" s="883"/>
    </row>
    <row r="327" spans="1:8" x14ac:dyDescent="0.2">
      <c r="A327" s="1268">
        <v>285</v>
      </c>
      <c r="B327" s="1256" t="s">
        <v>1031</v>
      </c>
      <c r="C327" s="1262" t="s">
        <v>890</v>
      </c>
      <c r="D327" s="1238" t="s">
        <v>4510</v>
      </c>
      <c r="E327" s="1228" t="s">
        <v>1469</v>
      </c>
      <c r="F327" s="432"/>
      <c r="G327" s="883"/>
      <c r="H327" s="883"/>
    </row>
    <row r="328" spans="1:8" x14ac:dyDescent="0.2">
      <c r="A328" s="1268">
        <v>286</v>
      </c>
      <c r="B328" s="1256" t="s">
        <v>5694</v>
      </c>
      <c r="C328" s="1262" t="s">
        <v>890</v>
      </c>
      <c r="D328" s="1238" t="s">
        <v>2278</v>
      </c>
      <c r="E328" s="1228" t="s">
        <v>1469</v>
      </c>
      <c r="F328" s="1258">
        <v>7</v>
      </c>
      <c r="G328" s="883"/>
      <c r="H328" s="883"/>
    </row>
    <row r="330" spans="1:8" ht="15" customHeight="1" x14ac:dyDescent="0.2">
      <c r="A330" s="1993" t="s">
        <v>2182</v>
      </c>
      <c r="B330" s="1994"/>
      <c r="C330" s="1994"/>
      <c r="D330" s="1994"/>
      <c r="E330" s="1995"/>
      <c r="F330" s="644"/>
      <c r="G330" s="883"/>
      <c r="H330" s="883"/>
    </row>
    <row r="331" spans="1:8" ht="15" customHeight="1" x14ac:dyDescent="0.2">
      <c r="A331" s="1255">
        <v>287</v>
      </c>
      <c r="B331" s="1256" t="s">
        <v>306</v>
      </c>
      <c r="C331" s="693" t="s">
        <v>180</v>
      </c>
      <c r="D331" s="1257" t="s">
        <v>176</v>
      </c>
      <c r="E331" s="1228" t="s">
        <v>1367</v>
      </c>
      <c r="F331" s="677"/>
      <c r="G331" s="883"/>
      <c r="H331" s="883"/>
    </row>
    <row r="332" spans="1:8" x14ac:dyDescent="0.2">
      <c r="A332" s="1255">
        <v>288</v>
      </c>
      <c r="B332" s="1256" t="s">
        <v>484</v>
      </c>
      <c r="C332" s="693" t="s">
        <v>180</v>
      </c>
      <c r="D332" s="1257" t="s">
        <v>5611</v>
      </c>
      <c r="E332" s="1228" t="s">
        <v>1367</v>
      </c>
      <c r="F332" s="677"/>
      <c r="G332" s="883"/>
      <c r="H332" s="883"/>
    </row>
    <row r="333" spans="1:8" x14ac:dyDescent="0.2">
      <c r="A333" s="1255">
        <v>289</v>
      </c>
      <c r="B333" s="1256" t="s">
        <v>1392</v>
      </c>
      <c r="C333" s="693" t="s">
        <v>319</v>
      </c>
      <c r="D333" s="1257" t="s">
        <v>84</v>
      </c>
      <c r="E333" s="1228" t="s">
        <v>1393</v>
      </c>
      <c r="F333" s="677"/>
      <c r="G333" s="883"/>
      <c r="H333" s="883"/>
    </row>
    <row r="334" spans="1:8" x14ac:dyDescent="0.2">
      <c r="A334" s="1255">
        <v>290</v>
      </c>
      <c r="B334" s="1256" t="s">
        <v>556</v>
      </c>
      <c r="C334" s="693" t="s">
        <v>319</v>
      </c>
      <c r="D334" s="1257" t="s">
        <v>2278</v>
      </c>
      <c r="E334" s="1228" t="s">
        <v>2558</v>
      </c>
      <c r="F334" s="677"/>
      <c r="G334" s="883"/>
      <c r="H334" s="883"/>
    </row>
    <row r="335" spans="1:8" x14ac:dyDescent="0.2">
      <c r="A335" s="682"/>
      <c r="B335" s="647"/>
      <c r="C335" s="679"/>
      <c r="D335" s="683"/>
      <c r="E335" s="681"/>
      <c r="F335" s="1258" t="s">
        <v>67</v>
      </c>
      <c r="G335" s="883"/>
      <c r="H335" s="883"/>
    </row>
    <row r="336" spans="1:8" x14ac:dyDescent="0.2">
      <c r="A336" s="1993" t="s">
        <v>2554</v>
      </c>
      <c r="B336" s="1994"/>
      <c r="C336" s="1994"/>
      <c r="D336" s="1994"/>
      <c r="E336" s="1995"/>
      <c r="F336" s="644"/>
      <c r="G336" s="883"/>
      <c r="H336" s="883"/>
    </row>
    <row r="337" spans="1:8" ht="15" customHeight="1" x14ac:dyDescent="0.2">
      <c r="A337" s="1255">
        <v>291</v>
      </c>
      <c r="B337" s="1256" t="s">
        <v>2563</v>
      </c>
      <c r="C337" s="693" t="s">
        <v>1395</v>
      </c>
      <c r="D337" s="1257" t="s">
        <v>4510</v>
      </c>
      <c r="E337" s="1228" t="s">
        <v>2489</v>
      </c>
      <c r="G337" s="883"/>
      <c r="H337" s="883"/>
    </row>
    <row r="338" spans="1:8" x14ac:dyDescent="0.2">
      <c r="A338" s="1255">
        <v>292</v>
      </c>
      <c r="B338" s="1225" t="s">
        <v>1290</v>
      </c>
      <c r="C338" s="693" t="s">
        <v>691</v>
      </c>
      <c r="D338" s="1257" t="s">
        <v>2720</v>
      </c>
      <c r="E338" s="1228" t="s">
        <v>2488</v>
      </c>
      <c r="F338" s="677"/>
      <c r="G338" s="883"/>
      <c r="H338" s="883"/>
    </row>
    <row r="339" spans="1:8" x14ac:dyDescent="0.2">
      <c r="A339" s="1255">
        <v>293</v>
      </c>
      <c r="B339" s="1225" t="s">
        <v>1292</v>
      </c>
      <c r="C339" s="1269" t="s">
        <v>691</v>
      </c>
      <c r="D339" s="1257" t="s">
        <v>4510</v>
      </c>
      <c r="E339" s="1228" t="s">
        <v>2416</v>
      </c>
      <c r="F339" s="677"/>
      <c r="G339" s="883"/>
      <c r="H339" s="883"/>
    </row>
    <row r="340" spans="1:8" x14ac:dyDescent="0.2">
      <c r="A340" s="678"/>
      <c r="B340" s="686"/>
      <c r="C340" s="687"/>
      <c r="D340" s="686"/>
      <c r="E340" s="686"/>
      <c r="F340" s="1258" t="s">
        <v>56</v>
      </c>
      <c r="G340" s="883"/>
      <c r="H340" s="883"/>
    </row>
    <row r="341" spans="1:8" x14ac:dyDescent="0.2">
      <c r="A341" s="1993" t="s">
        <v>2181</v>
      </c>
      <c r="B341" s="1994"/>
      <c r="C341" s="1994"/>
      <c r="D341" s="1994"/>
      <c r="E341" s="1995"/>
      <c r="F341" s="677"/>
      <c r="G341" s="883"/>
      <c r="H341" s="883"/>
    </row>
    <row r="342" spans="1:8" ht="15" customHeight="1" x14ac:dyDescent="0.2">
      <c r="A342" s="1255">
        <v>294</v>
      </c>
      <c r="B342" s="1256" t="s">
        <v>259</v>
      </c>
      <c r="C342" s="693" t="s">
        <v>86</v>
      </c>
      <c r="D342" s="1257" t="s">
        <v>161</v>
      </c>
      <c r="E342" s="1228" t="s">
        <v>1379</v>
      </c>
      <c r="F342" s="677"/>
      <c r="G342" s="883"/>
      <c r="H342" s="883"/>
    </row>
    <row r="343" spans="1:8" x14ac:dyDescent="0.2">
      <c r="A343" s="1255">
        <v>295</v>
      </c>
      <c r="B343" s="1256" t="s">
        <v>266</v>
      </c>
      <c r="C343" s="693" t="s">
        <v>86</v>
      </c>
      <c r="D343" s="1257" t="s">
        <v>5145</v>
      </c>
      <c r="E343" s="1228" t="s">
        <v>1379</v>
      </c>
      <c r="F343" s="677"/>
      <c r="G343" s="883">
        <v>1</v>
      </c>
      <c r="H343" s="883"/>
    </row>
    <row r="344" spans="1:8" x14ac:dyDescent="0.2">
      <c r="A344" s="1255">
        <v>296</v>
      </c>
      <c r="B344" s="1256" t="s">
        <v>1375</v>
      </c>
      <c r="C344" s="693" t="s">
        <v>180</v>
      </c>
      <c r="D344" s="1257" t="s">
        <v>176</v>
      </c>
      <c r="E344" s="1228" t="s">
        <v>1376</v>
      </c>
      <c r="F344" s="677"/>
      <c r="G344" s="883">
        <v>2</v>
      </c>
      <c r="H344" s="883"/>
    </row>
    <row r="345" spans="1:8" x14ac:dyDescent="0.2">
      <c r="A345" s="1255">
        <v>297</v>
      </c>
      <c r="B345" s="1256" t="s">
        <v>4595</v>
      </c>
      <c r="C345" s="693" t="s">
        <v>319</v>
      </c>
      <c r="D345" s="1257" t="s">
        <v>5145</v>
      </c>
      <c r="E345" s="1228" t="s">
        <v>1379</v>
      </c>
      <c r="F345" s="677"/>
      <c r="G345" s="883">
        <v>6</v>
      </c>
      <c r="H345" s="883"/>
    </row>
    <row r="346" spans="1:8" x14ac:dyDescent="0.2">
      <c r="A346" s="1255">
        <v>298</v>
      </c>
      <c r="B346" s="1256" t="s">
        <v>678</v>
      </c>
      <c r="C346" s="693" t="s">
        <v>319</v>
      </c>
      <c r="D346" s="1257" t="s">
        <v>5145</v>
      </c>
      <c r="E346" s="1228" t="s">
        <v>1379</v>
      </c>
      <c r="F346" s="677"/>
      <c r="G346" s="883">
        <v>5</v>
      </c>
      <c r="H346" s="883"/>
    </row>
    <row r="347" spans="1:8" x14ac:dyDescent="0.2">
      <c r="A347" s="1255">
        <v>299</v>
      </c>
      <c r="B347" s="1225" t="s">
        <v>1387</v>
      </c>
      <c r="C347" s="693" t="s">
        <v>1395</v>
      </c>
      <c r="D347" s="1257" t="s">
        <v>4510</v>
      </c>
      <c r="E347" s="1228" t="s">
        <v>1377</v>
      </c>
      <c r="F347" s="1258">
        <v>6</v>
      </c>
      <c r="G347" s="883">
        <v>7</v>
      </c>
      <c r="H347" s="883"/>
    </row>
    <row r="348" spans="1:8" x14ac:dyDescent="0.2">
      <c r="A348" s="678"/>
      <c r="B348" s="629"/>
      <c r="C348" s="692"/>
      <c r="D348" s="683"/>
      <c r="E348" s="1228"/>
      <c r="G348" s="883">
        <v>8</v>
      </c>
      <c r="H348" s="883"/>
    </row>
    <row r="349" spans="1:8" x14ac:dyDescent="0.2">
      <c r="A349" s="1993" t="s">
        <v>1099</v>
      </c>
      <c r="B349" s="1994"/>
      <c r="C349" s="1994"/>
      <c r="D349" s="1994"/>
      <c r="E349" s="1995"/>
      <c r="F349" s="644"/>
      <c r="G349" s="883"/>
      <c r="H349" s="883"/>
    </row>
    <row r="350" spans="1:8" ht="15" customHeight="1" x14ac:dyDescent="0.2">
      <c r="A350" s="1255">
        <v>300</v>
      </c>
      <c r="B350" s="1256" t="s">
        <v>4523</v>
      </c>
      <c r="C350" s="693" t="s">
        <v>1006</v>
      </c>
      <c r="D350" s="1270" t="s">
        <v>4510</v>
      </c>
      <c r="E350" s="1228" t="s">
        <v>1505</v>
      </c>
      <c r="F350" s="677"/>
      <c r="G350" s="883"/>
      <c r="H350" s="883"/>
    </row>
    <row r="351" spans="1:8" x14ac:dyDescent="0.2">
      <c r="A351" s="1255">
        <v>301</v>
      </c>
      <c r="B351" s="647" t="s">
        <v>1600</v>
      </c>
      <c r="C351" s="679" t="s">
        <v>1050</v>
      </c>
      <c r="D351" s="1270" t="s">
        <v>5071</v>
      </c>
      <c r="E351" s="1228" t="s">
        <v>1505</v>
      </c>
      <c r="F351" s="990">
        <v>2</v>
      </c>
      <c r="G351" s="883"/>
      <c r="H351" s="883"/>
    </row>
    <row r="352" spans="1:8" x14ac:dyDescent="0.2">
      <c r="A352" s="1993" t="s">
        <v>1086</v>
      </c>
      <c r="B352" s="1994"/>
      <c r="C352" s="1994"/>
      <c r="D352" s="1994"/>
      <c r="E352" s="1995"/>
      <c r="F352" s="644"/>
      <c r="G352" s="883"/>
      <c r="H352" s="883"/>
    </row>
    <row r="353" spans="1:9" ht="15" customHeight="1" x14ac:dyDescent="0.2">
      <c r="A353" s="1255">
        <v>302</v>
      </c>
      <c r="B353" s="1256" t="s">
        <v>4524</v>
      </c>
      <c r="C353" s="693" t="s">
        <v>890</v>
      </c>
      <c r="D353" s="1257" t="s">
        <v>5611</v>
      </c>
      <c r="E353" s="1228" t="s">
        <v>1503</v>
      </c>
      <c r="F353" s="1258" t="s">
        <v>34</v>
      </c>
      <c r="G353" s="883"/>
      <c r="H353" s="883"/>
    </row>
    <row r="354" spans="1:9" x14ac:dyDescent="0.2">
      <c r="A354" s="682"/>
      <c r="B354" s="647"/>
      <c r="C354" s="679"/>
      <c r="D354" s="683"/>
      <c r="G354" s="883"/>
      <c r="H354" s="883"/>
    </row>
    <row r="355" spans="1:9" x14ac:dyDescent="0.2">
      <c r="F355" s="432"/>
      <c r="G355" s="432" t="s">
        <v>2194</v>
      </c>
      <c r="H355" s="1475" t="e">
        <f>F12+F15+F20+F23+F42+F45+F48+F54+F62+F84+F67+F272+F277+F288+#REF!+F310+F317+F328+F335+F340+F347+F351+F353</f>
        <v>#REF!</v>
      </c>
    </row>
    <row r="357" spans="1:9" x14ac:dyDescent="0.2">
      <c r="F357" s="432"/>
    </row>
    <row r="359" spans="1:9" s="8" customFormat="1" x14ac:dyDescent="0.2">
      <c r="A359" s="679"/>
      <c r="C359" s="679"/>
      <c r="F359" s="1474"/>
      <c r="I359" s="826"/>
    </row>
    <row r="360" spans="1:9" s="8" customFormat="1" x14ac:dyDescent="0.2">
      <c r="A360" s="679"/>
      <c r="C360" s="679"/>
      <c r="F360" s="1474"/>
      <c r="I360" s="826"/>
    </row>
    <row r="361" spans="1:9" s="835" customFormat="1" x14ac:dyDescent="0.2">
      <c r="A361" s="827"/>
      <c r="B361" s="828"/>
      <c r="C361" s="829"/>
      <c r="D361" s="830"/>
      <c r="E361" s="831"/>
      <c r="F361" s="832"/>
      <c r="G361" s="833"/>
      <c r="H361" s="833"/>
      <c r="I361" s="834"/>
    </row>
    <row r="362" spans="1:9" s="8" customFormat="1" x14ac:dyDescent="0.2">
      <c r="A362" s="679"/>
      <c r="C362" s="679"/>
      <c r="F362" s="1474"/>
      <c r="I362" s="826"/>
    </row>
  </sheetData>
  <autoFilter ref="A3:E84">
    <filterColumn colId="4">
      <filters blank="1">
        <filter val="( S 2 ) MAGISTER KEDOTERAN"/>
        <filter val="( S 2 ) MAGISTER KESEHATAN"/>
        <filter val="( S 2 ) SPESIALIS ANESTESI"/>
        <filter val="( S I ) SP. ANAK"/>
        <filter val="( S I ) SPE. KEBID. DAN KANDUNGAN"/>
        <filter val="( S I ) SPE. RADIOLOGI"/>
        <filter val="( S I ) SPESIALIS ANESTESI"/>
        <filter val="( S I ) SPESIALIS SARAF"/>
        <filter val="( S1 ) KEDOKTERAN GIGI"/>
        <filter val="( S1 ) SPESIALIS JIWA"/>
        <filter val="( S2 ) MAGISTER KESEHATAN"/>
        <filter val="( S2 ) MAGISTER MANAJEMEN"/>
        <filter val="SMF"/>
      </filters>
    </filterColumn>
  </autoFilter>
  <mergeCells count="26">
    <mergeCell ref="A69:E69"/>
    <mergeCell ref="A1:F1"/>
    <mergeCell ref="A4:E4"/>
    <mergeCell ref="A14:E14"/>
    <mergeCell ref="A17:E17"/>
    <mergeCell ref="A22:E22"/>
    <mergeCell ref="A26:E26"/>
    <mergeCell ref="A44:E44"/>
    <mergeCell ref="A47:E47"/>
    <mergeCell ref="A53:E53"/>
    <mergeCell ref="A56:E56"/>
    <mergeCell ref="A64:E64"/>
    <mergeCell ref="A50:E50"/>
    <mergeCell ref="A352:E352"/>
    <mergeCell ref="A87:E87"/>
    <mergeCell ref="A274:E274"/>
    <mergeCell ref="A282:E282"/>
    <mergeCell ref="A291:E291"/>
    <mergeCell ref="A296:E296"/>
    <mergeCell ref="A311:E311"/>
    <mergeCell ref="A321:E321"/>
    <mergeCell ref="A330:E330"/>
    <mergeCell ref="A336:E336"/>
    <mergeCell ref="A341:E341"/>
    <mergeCell ref="A349:E349"/>
    <mergeCell ref="A279:E279"/>
  </mergeCells>
  <printOptions horizontalCentered="1"/>
  <pageMargins left="0.75" right="0" top="0.5" bottom="0.3" header="0.3" footer="0.3"/>
  <pageSetup paperSize="258" scale="88" fitToWidth="5" fitToHeight="5" orientation="portrait" r:id="rId1"/>
  <rowBreaks count="1" manualBreakCount="1">
    <brk id="295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2:C30"/>
  <sheetViews>
    <sheetView workbookViewId="0">
      <selection activeCell="D20" sqref="D20"/>
    </sheetView>
  </sheetViews>
  <sheetFormatPr defaultRowHeight="14.25" x14ac:dyDescent="0.2"/>
  <cols>
    <col min="1" max="1" width="7" style="1" customWidth="1"/>
    <col min="2" max="2" width="43" style="1" customWidth="1"/>
    <col min="3" max="3" width="9.28515625" style="194" customWidth="1"/>
    <col min="4" max="16384" width="9.140625" style="1"/>
  </cols>
  <sheetData>
    <row r="2" spans="1:3" ht="15" x14ac:dyDescent="0.2">
      <c r="A2" s="2009" t="s">
        <v>5475</v>
      </c>
      <c r="B2" s="2009"/>
      <c r="C2" s="2009"/>
    </row>
    <row r="4" spans="1:3" ht="17.100000000000001" customHeight="1" x14ac:dyDescent="0.2">
      <c r="A4" s="972" t="s">
        <v>1235</v>
      </c>
      <c r="B4" s="700" t="s">
        <v>4501</v>
      </c>
      <c r="C4" s="973" t="s">
        <v>2194</v>
      </c>
    </row>
    <row r="5" spans="1:3" x14ac:dyDescent="0.2">
      <c r="A5" s="881" t="s">
        <v>34</v>
      </c>
      <c r="B5" s="882" t="s">
        <v>2204</v>
      </c>
      <c r="C5" s="700">
        <v>8</v>
      </c>
    </row>
    <row r="6" spans="1:3" x14ac:dyDescent="0.2">
      <c r="A6" s="881" t="s">
        <v>50</v>
      </c>
      <c r="B6" s="882" t="s">
        <v>2205</v>
      </c>
      <c r="C6" s="700">
        <v>1</v>
      </c>
    </row>
    <row r="7" spans="1:3" x14ac:dyDescent="0.2">
      <c r="A7" s="881" t="s">
        <v>56</v>
      </c>
      <c r="B7" s="882" t="s">
        <v>2187</v>
      </c>
      <c r="C7" s="700">
        <v>3</v>
      </c>
    </row>
    <row r="8" spans="1:3" x14ac:dyDescent="0.2">
      <c r="A8" s="881" t="s">
        <v>67</v>
      </c>
      <c r="B8" s="882" t="s">
        <v>2191</v>
      </c>
      <c r="C8" s="700">
        <v>2</v>
      </c>
    </row>
    <row r="9" spans="1:3" x14ac:dyDescent="0.2">
      <c r="A9" s="881" t="s">
        <v>75</v>
      </c>
      <c r="B9" s="882" t="s">
        <v>572</v>
      </c>
      <c r="C9" s="700">
        <v>16</v>
      </c>
    </row>
    <row r="10" spans="1:3" x14ac:dyDescent="0.2">
      <c r="A10" s="881" t="s">
        <v>78</v>
      </c>
      <c r="B10" s="882" t="s">
        <v>2206</v>
      </c>
      <c r="C10" s="700">
        <v>1</v>
      </c>
    </row>
    <row r="11" spans="1:3" x14ac:dyDescent="0.2">
      <c r="A11" s="881" t="s">
        <v>85</v>
      </c>
      <c r="B11" s="882" t="s">
        <v>5713</v>
      </c>
      <c r="C11" s="879">
        <v>1</v>
      </c>
    </row>
    <row r="12" spans="1:3" x14ac:dyDescent="0.2">
      <c r="A12" s="881" t="s">
        <v>90</v>
      </c>
      <c r="B12" s="882" t="s">
        <v>4502</v>
      </c>
      <c r="C12" s="974">
        <v>1</v>
      </c>
    </row>
    <row r="13" spans="1:3" x14ac:dyDescent="0.2">
      <c r="A13" s="881" t="s">
        <v>93</v>
      </c>
      <c r="B13" s="882" t="s">
        <v>2817</v>
      </c>
      <c r="C13" s="975">
        <v>1</v>
      </c>
    </row>
    <row r="14" spans="1:3" x14ac:dyDescent="0.2">
      <c r="A14" s="881" t="s">
        <v>39</v>
      </c>
      <c r="B14" s="882" t="s">
        <v>2208</v>
      </c>
      <c r="C14" s="700">
        <v>6</v>
      </c>
    </row>
    <row r="15" spans="1:3" s="80" customFormat="1" x14ac:dyDescent="0.2">
      <c r="A15" s="881" t="s">
        <v>59</v>
      </c>
      <c r="B15" s="882" t="s">
        <v>2183</v>
      </c>
      <c r="C15" s="700">
        <v>3</v>
      </c>
    </row>
    <row r="16" spans="1:3" x14ac:dyDescent="0.2">
      <c r="A16" s="881" t="s">
        <v>111</v>
      </c>
      <c r="B16" s="882" t="s">
        <v>864</v>
      </c>
      <c r="C16" s="700">
        <v>15</v>
      </c>
    </row>
    <row r="17" spans="1:3" x14ac:dyDescent="0.2">
      <c r="A17" s="881" t="s">
        <v>118</v>
      </c>
      <c r="B17" s="882" t="s">
        <v>1766</v>
      </c>
      <c r="C17" s="700">
        <v>185</v>
      </c>
    </row>
    <row r="18" spans="1:3" x14ac:dyDescent="0.2">
      <c r="A18" s="881" t="s">
        <v>127</v>
      </c>
      <c r="B18" s="882" t="s">
        <v>5669</v>
      </c>
      <c r="C18" s="700">
        <v>3</v>
      </c>
    </row>
    <row r="19" spans="1:3" x14ac:dyDescent="0.2">
      <c r="A19" s="881" t="s">
        <v>129</v>
      </c>
      <c r="B19" s="1400" t="s">
        <v>5413</v>
      </c>
      <c r="C19" s="1401">
        <v>0</v>
      </c>
    </row>
    <row r="20" spans="1:3" x14ac:dyDescent="0.2">
      <c r="A20" s="881" t="s">
        <v>132</v>
      </c>
      <c r="B20" s="882" t="s">
        <v>1788</v>
      </c>
      <c r="C20" s="700">
        <v>7</v>
      </c>
    </row>
    <row r="21" spans="1:3" x14ac:dyDescent="0.2">
      <c r="A21" s="881" t="s">
        <v>137</v>
      </c>
      <c r="B21" s="882" t="s">
        <v>1074</v>
      </c>
      <c r="C21" s="700">
        <v>13</v>
      </c>
    </row>
    <row r="22" spans="1:3" x14ac:dyDescent="0.2">
      <c r="A22" s="881" t="s">
        <v>139</v>
      </c>
      <c r="B22" s="882" t="s">
        <v>2184</v>
      </c>
      <c r="C22" s="700">
        <v>8</v>
      </c>
    </row>
    <row r="23" spans="1:3" x14ac:dyDescent="0.2">
      <c r="A23" s="881" t="s">
        <v>147</v>
      </c>
      <c r="B23" s="882" t="s">
        <v>2209</v>
      </c>
      <c r="C23" s="700">
        <v>7</v>
      </c>
    </row>
    <row r="24" spans="1:3" x14ac:dyDescent="0.2">
      <c r="A24" s="881" t="s">
        <v>149</v>
      </c>
      <c r="B24" s="882" t="s">
        <v>2210</v>
      </c>
      <c r="C24" s="700">
        <v>4</v>
      </c>
    </row>
    <row r="25" spans="1:3" x14ac:dyDescent="0.2">
      <c r="A25" s="881" t="s">
        <v>159</v>
      </c>
      <c r="B25" s="882" t="s">
        <v>2207</v>
      </c>
      <c r="C25" s="700">
        <v>3</v>
      </c>
    </row>
    <row r="26" spans="1:3" x14ac:dyDescent="0.2">
      <c r="A26" s="881" t="s">
        <v>105</v>
      </c>
      <c r="B26" s="882" t="s">
        <v>2554</v>
      </c>
      <c r="C26" s="700">
        <v>3</v>
      </c>
    </row>
    <row r="27" spans="1:3" x14ac:dyDescent="0.2">
      <c r="A27" s="881" t="s">
        <v>164</v>
      </c>
      <c r="B27" s="882" t="s">
        <v>2181</v>
      </c>
      <c r="C27" s="700">
        <v>6</v>
      </c>
    </row>
    <row r="28" spans="1:3" x14ac:dyDescent="0.2">
      <c r="A28" s="881" t="s">
        <v>162</v>
      </c>
      <c r="B28" s="882" t="s">
        <v>2387</v>
      </c>
      <c r="C28" s="700">
        <v>2</v>
      </c>
    </row>
    <row r="29" spans="1:3" x14ac:dyDescent="0.2">
      <c r="A29" s="881" t="s">
        <v>171</v>
      </c>
      <c r="B29" s="882" t="s">
        <v>1086</v>
      </c>
      <c r="C29" s="700">
        <v>1</v>
      </c>
    </row>
    <row r="30" spans="1:3" ht="15" customHeight="1" x14ac:dyDescent="0.2">
      <c r="A30" s="2010" t="s">
        <v>2194</v>
      </c>
      <c r="B30" s="1995"/>
      <c r="C30" s="802">
        <f>SUM(C5:C29)</f>
        <v>300</v>
      </c>
    </row>
  </sheetData>
  <mergeCells count="2">
    <mergeCell ref="A2:C2"/>
    <mergeCell ref="A30:B30"/>
  </mergeCells>
  <pageMargins left="2.6" right="0" top="0.75" bottom="0.75" header="0.3" footer="0.3"/>
  <pageSetup paperSize="1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19</vt:i4>
      </vt:variant>
    </vt:vector>
  </HeadingPairs>
  <TitlesOfParts>
    <vt:vector size="37" baseType="lpstr">
      <vt:lpstr>DUK</vt:lpstr>
      <vt:lpstr>SDM</vt:lpstr>
      <vt:lpstr>BLUD &amp; UPAH HAR. JAN</vt:lpstr>
      <vt:lpstr>DOK. MITRA</vt:lpstr>
      <vt:lpstr>JML PNS</vt:lpstr>
      <vt:lpstr>Nama JFU PNS</vt:lpstr>
      <vt:lpstr>JML JFU PNS</vt:lpstr>
      <vt:lpstr>Nama JFT PNS</vt:lpstr>
      <vt:lpstr>JML JFT PNS</vt:lpstr>
      <vt:lpstr>Nama JFU NonPNS </vt:lpstr>
      <vt:lpstr>JFU NonPNS</vt:lpstr>
      <vt:lpstr>NAMA JFT NonPNS</vt:lpstr>
      <vt:lpstr>JFT NON PNS</vt:lpstr>
      <vt:lpstr> Gol.</vt:lpstr>
      <vt:lpstr>PENDIDIKAN</vt:lpstr>
      <vt:lpstr>PER PNDDKN APR'17 BARU</vt:lpstr>
      <vt:lpstr>PER RUANG Renbut Sept '18</vt:lpstr>
      <vt:lpstr>KELET</vt:lpstr>
      <vt:lpstr>' Gol.'!Print_Area</vt:lpstr>
      <vt:lpstr>'BLUD &amp; UPAH HAR. JAN'!Print_Area</vt:lpstr>
      <vt:lpstr>'DOK. MITRA'!Print_Area</vt:lpstr>
      <vt:lpstr>DUK!Print_Area</vt:lpstr>
      <vt:lpstr>'JFT NON PNS'!Print_Area</vt:lpstr>
      <vt:lpstr>'JFU NonPNS'!Print_Area</vt:lpstr>
      <vt:lpstr>'JML JFT PNS'!Print_Area</vt:lpstr>
      <vt:lpstr>'JML JFU PNS'!Print_Area</vt:lpstr>
      <vt:lpstr>'JML PNS'!Print_Area</vt:lpstr>
      <vt:lpstr>'NAMA JFT NonPNS'!Print_Area</vt:lpstr>
      <vt:lpstr>'Nama JFT PNS'!Print_Area</vt:lpstr>
      <vt:lpstr>'Nama JFU NonPNS '!Print_Area</vt:lpstr>
      <vt:lpstr>'Nama JFU PNS'!Print_Area</vt:lpstr>
      <vt:lpstr>PENDIDIKAN!Print_Area</vt:lpstr>
      <vt:lpstr>'PER RUANG Renbut Sept ''18'!Print_Area</vt:lpstr>
      <vt:lpstr>SDM!Print_Area</vt:lpstr>
      <vt:lpstr>'BLUD &amp; UPAH HAR. JAN'!Print_Titles</vt:lpstr>
      <vt:lpstr>DUK!Print_Titles</vt:lpstr>
      <vt:lpstr>SDM!Print_Titles</vt:lpstr>
    </vt:vector>
  </TitlesOfParts>
  <Company>RSJD Dr. Amino Gondohutomo Semarang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2020-10-02T02:31:56Z</cp:lastPrinted>
  <dcterms:created xsi:type="dcterms:W3CDTF">2017-03-31T02:05:37Z</dcterms:created>
  <dcterms:modified xsi:type="dcterms:W3CDTF">2020-12-01T07:11:20Z</dcterms:modified>
</cp:coreProperties>
</file>