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EMANGGUNG" sheetId="1" r:id="rId1"/>
  </sheets>
  <definedNames>
    <definedName name="_xlnm.Print_Titles" localSheetId="0">TEMANGGUNG!$3:$4</definedName>
  </definedNames>
  <calcPr calcId="124519"/>
</workbook>
</file>

<file path=xl/calcChain.xml><?xml version="1.0" encoding="utf-8"?>
<calcChain xmlns="http://schemas.openxmlformats.org/spreadsheetml/2006/main">
  <c r="L124" i="1"/>
  <c r="E120"/>
  <c r="D120"/>
  <c r="AH118"/>
  <c r="AH120" s="1"/>
  <c r="AG118"/>
  <c r="AG120" s="1"/>
  <c r="AF118"/>
  <c r="AE118"/>
  <c r="AD118"/>
  <c r="AD120" s="1"/>
  <c r="AC118"/>
  <c r="AC120" s="1"/>
  <c r="AB118"/>
  <c r="AA118"/>
  <c r="Z118"/>
  <c r="Z120" s="1"/>
  <c r="Y118"/>
  <c r="Y120" s="1"/>
  <c r="X118"/>
  <c r="W118"/>
  <c r="V118"/>
  <c r="V120" s="1"/>
  <c r="U118"/>
  <c r="I118" s="1"/>
  <c r="T118"/>
  <c r="S118"/>
  <c r="R118"/>
  <c r="R120" s="1"/>
  <c r="Q118"/>
  <c r="Q120" s="1"/>
  <c r="P118"/>
  <c r="G118" s="1"/>
  <c r="O118"/>
  <c r="N118"/>
  <c r="N120" s="1"/>
  <c r="M118"/>
  <c r="M120" s="1"/>
  <c r="F118"/>
  <c r="F117"/>
  <c r="F116"/>
  <c r="F115"/>
  <c r="F114"/>
  <c r="F113"/>
  <c r="F112"/>
  <c r="F111"/>
  <c r="F110"/>
  <c r="F109"/>
  <c r="AH108"/>
  <c r="AG108"/>
  <c r="AF108"/>
  <c r="AF120" s="1"/>
  <c r="AE108"/>
  <c r="AE120" s="1"/>
  <c r="AD108"/>
  <c r="AC108"/>
  <c r="AB108"/>
  <c r="AB120" s="1"/>
  <c r="AA108"/>
  <c r="AA120" s="1"/>
  <c r="Z108"/>
  <c r="Y108"/>
  <c r="X108"/>
  <c r="X120" s="1"/>
  <c r="W108"/>
  <c r="W120" s="1"/>
  <c r="V108"/>
  <c r="U108"/>
  <c r="T108"/>
  <c r="T120" s="1"/>
  <c r="S108"/>
  <c r="S120" s="1"/>
  <c r="R108"/>
  <c r="Q108"/>
  <c r="P108"/>
  <c r="G108" s="1"/>
  <c r="O108"/>
  <c r="F108" s="1"/>
  <c r="N108"/>
  <c r="M108"/>
  <c r="I108"/>
  <c r="F107"/>
  <c r="F106"/>
  <c r="F105"/>
  <c r="F104"/>
  <c r="F103"/>
  <c r="F102"/>
  <c r="F101"/>
  <c r="F100"/>
  <c r="F99"/>
  <c r="F98"/>
  <c r="AH97"/>
  <c r="AG97"/>
  <c r="AF97"/>
  <c r="AE97"/>
  <c r="AD97"/>
  <c r="AC97"/>
  <c r="AB97"/>
  <c r="AA97"/>
  <c r="Z97"/>
  <c r="Y97"/>
  <c r="X97"/>
  <c r="W97"/>
  <c r="V97"/>
  <c r="U97"/>
  <c r="I97" s="1"/>
  <c r="T97"/>
  <c r="S97"/>
  <c r="R97"/>
  <c r="Q97"/>
  <c r="P97"/>
  <c r="O97"/>
  <c r="F97" s="1"/>
  <c r="N97"/>
  <c r="M97"/>
  <c r="F96"/>
  <c r="F95"/>
  <c r="F94"/>
  <c r="F93"/>
  <c r="F92"/>
  <c r="F91"/>
  <c r="F90"/>
  <c r="F89"/>
  <c r="F88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G87" s="1"/>
  <c r="O87"/>
  <c r="F87" s="1"/>
  <c r="N87"/>
  <c r="M87"/>
  <c r="I87"/>
  <c r="F86"/>
  <c r="F85"/>
  <c r="F84"/>
  <c r="F83"/>
  <c r="AH82"/>
  <c r="AG82"/>
  <c r="AF82"/>
  <c r="AE82"/>
  <c r="AD82"/>
  <c r="AC82"/>
  <c r="AB82"/>
  <c r="AA82"/>
  <c r="Z82"/>
  <c r="Y82"/>
  <c r="X82"/>
  <c r="W82"/>
  <c r="V82"/>
  <c r="U82"/>
  <c r="I82" s="1"/>
  <c r="T82"/>
  <c r="S82"/>
  <c r="R82"/>
  <c r="Q82"/>
  <c r="P82"/>
  <c r="G82" s="1"/>
  <c r="O82"/>
  <c r="F82" s="1"/>
  <c r="N82"/>
  <c r="M82"/>
  <c r="F81"/>
  <c r="F80"/>
  <c r="F79"/>
  <c r="F78"/>
  <c r="F77"/>
  <c r="F76"/>
  <c r="F75"/>
  <c r="AH74"/>
  <c r="AG74"/>
  <c r="AF74"/>
  <c r="AE74"/>
  <c r="AD74"/>
  <c r="AC74"/>
  <c r="AB74"/>
  <c r="AA74"/>
  <c r="Z74"/>
  <c r="Y74"/>
  <c r="X74"/>
  <c r="W74"/>
  <c r="V74"/>
  <c r="U74"/>
  <c r="I74" s="1"/>
  <c r="T74"/>
  <c r="S74"/>
  <c r="R74"/>
  <c r="Q74"/>
  <c r="P74"/>
  <c r="G74" s="1"/>
  <c r="O74"/>
  <c r="F74" s="1"/>
  <c r="N74"/>
  <c r="M74"/>
  <c r="F73"/>
  <c r="F72"/>
  <c r="F71"/>
  <c r="F70"/>
  <c r="F69"/>
  <c r="F68"/>
  <c r="F67"/>
  <c r="F66"/>
  <c r="AH65"/>
  <c r="AG65"/>
  <c r="AF65"/>
  <c r="AE65"/>
  <c r="AD65"/>
  <c r="AC65"/>
  <c r="AB65"/>
  <c r="AA65"/>
  <c r="Z65"/>
  <c r="Y65"/>
  <c r="X65"/>
  <c r="W65"/>
  <c r="V65"/>
  <c r="U65"/>
  <c r="I65" s="1"/>
  <c r="T65"/>
  <c r="S65"/>
  <c r="R65"/>
  <c r="Q65"/>
  <c r="P65"/>
  <c r="G65" s="1"/>
  <c r="O65"/>
  <c r="N65"/>
  <c r="M65"/>
  <c r="F65"/>
  <c r="F64"/>
  <c r="F63"/>
  <c r="F62"/>
  <c r="AH61"/>
  <c r="AG61"/>
  <c r="AF61"/>
  <c r="AE61"/>
  <c r="AD61"/>
  <c r="AC61"/>
  <c r="AB61"/>
  <c r="AA61"/>
  <c r="Z61"/>
  <c r="Y61"/>
  <c r="X61"/>
  <c r="W61"/>
  <c r="V61"/>
  <c r="U61"/>
  <c r="I61" s="1"/>
  <c r="T61"/>
  <c r="S61"/>
  <c r="R61"/>
  <c r="Q61"/>
  <c r="P61"/>
  <c r="G61" s="1"/>
  <c r="O61"/>
  <c r="N61"/>
  <c r="M61"/>
  <c r="F61"/>
  <c r="F60"/>
  <c r="F59"/>
  <c r="F58"/>
  <c r="F57"/>
  <c r="F56"/>
  <c r="F55"/>
  <c r="AH54"/>
  <c r="AG54"/>
  <c r="AF54"/>
  <c r="AE54"/>
  <c r="AD54"/>
  <c r="AC54"/>
  <c r="AB54"/>
  <c r="AA54"/>
  <c r="Z54"/>
  <c r="Y54"/>
  <c r="X54"/>
  <c r="W54"/>
  <c r="V54"/>
  <c r="U54"/>
  <c r="I54" s="1"/>
  <c r="T54"/>
  <c r="S54"/>
  <c r="R54"/>
  <c r="Q54"/>
  <c r="P54"/>
  <c r="G54" s="1"/>
  <c r="O54"/>
  <c r="F54" s="1"/>
  <c r="N54"/>
  <c r="M54"/>
  <c r="F53"/>
  <c r="F52"/>
  <c r="F51"/>
  <c r="F50"/>
  <c r="F49"/>
  <c r="F48"/>
  <c r="F47"/>
  <c r="F46"/>
  <c r="AH45"/>
  <c r="AG45"/>
  <c r="AF45"/>
  <c r="AE45"/>
  <c r="AD45"/>
  <c r="AC45"/>
  <c r="AB45"/>
  <c r="AA45"/>
  <c r="Z45"/>
  <c r="Y45"/>
  <c r="X45"/>
  <c r="W45"/>
  <c r="V45"/>
  <c r="U45"/>
  <c r="I45" s="1"/>
  <c r="T45"/>
  <c r="S45"/>
  <c r="R45"/>
  <c r="Q45"/>
  <c r="P45"/>
  <c r="G45" s="1"/>
  <c r="O45"/>
  <c r="N45"/>
  <c r="M45"/>
  <c r="F45"/>
  <c r="F44"/>
  <c r="F43"/>
  <c r="F42"/>
  <c r="F41"/>
  <c r="F40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G39" s="1"/>
  <c r="O39"/>
  <c r="F39" s="1"/>
  <c r="N39"/>
  <c r="M39"/>
  <c r="I39"/>
  <c r="F38"/>
  <c r="F37"/>
  <c r="F36"/>
  <c r="F35"/>
  <c r="F34"/>
  <c r="F33"/>
  <c r="AH32"/>
  <c r="AG32"/>
  <c r="AF32"/>
  <c r="AE32"/>
  <c r="AD32"/>
  <c r="AC32"/>
  <c r="AB32"/>
  <c r="AA32"/>
  <c r="Z32"/>
  <c r="Y32"/>
  <c r="X32"/>
  <c r="W32"/>
  <c r="V32"/>
  <c r="U32"/>
  <c r="I32" s="1"/>
  <c r="T32"/>
  <c r="S32"/>
  <c r="R32"/>
  <c r="Q32"/>
  <c r="P32"/>
  <c r="O32"/>
  <c r="F32" s="1"/>
  <c r="N32"/>
  <c r="M32"/>
  <c r="G32"/>
  <c r="F31"/>
  <c r="F30"/>
  <c r="F29"/>
  <c r="F28"/>
  <c r="F27"/>
  <c r="AH26"/>
  <c r="AG26"/>
  <c r="AF26"/>
  <c r="AE26"/>
  <c r="AD26"/>
  <c r="AC26"/>
  <c r="AB26"/>
  <c r="AA26"/>
  <c r="Z26"/>
  <c r="Y26"/>
  <c r="X26"/>
  <c r="W26"/>
  <c r="V26"/>
  <c r="U26"/>
  <c r="I26" s="1"/>
  <c r="T26"/>
  <c r="S26"/>
  <c r="R26"/>
  <c r="Q26"/>
  <c r="P26"/>
  <c r="G26" s="1"/>
  <c r="O26"/>
  <c r="F26" s="1"/>
  <c r="N26"/>
  <c r="M26"/>
  <c r="F25"/>
  <c r="F24"/>
  <c r="F23"/>
  <c r="F22"/>
  <c r="F21"/>
  <c r="F20"/>
  <c r="F19"/>
  <c r="F18"/>
  <c r="AH17"/>
  <c r="AG17"/>
  <c r="AF17"/>
  <c r="AE17"/>
  <c r="AD17"/>
  <c r="AC17"/>
  <c r="AB17"/>
  <c r="AA17"/>
  <c r="Z17"/>
  <c r="Y17"/>
  <c r="X17"/>
  <c r="W17"/>
  <c r="V17"/>
  <c r="U17"/>
  <c r="I17" s="1"/>
  <c r="T17"/>
  <c r="S17"/>
  <c r="R17"/>
  <c r="Q17"/>
  <c r="P17"/>
  <c r="G17" s="1"/>
  <c r="O17"/>
  <c r="N17"/>
  <c r="M17"/>
  <c r="F17"/>
  <c r="F16"/>
  <c r="F15"/>
  <c r="F14"/>
  <c r="F13"/>
  <c r="F12"/>
  <c r="F11"/>
  <c r="F10"/>
  <c r="F9"/>
  <c r="G97" l="1"/>
  <c r="P120"/>
  <c r="P124" s="1"/>
  <c r="U120"/>
  <c r="T124" s="1"/>
  <c r="O120"/>
  <c r="G120" s="1"/>
  <c r="I120" l="1"/>
</calcChain>
</file>

<file path=xl/sharedStrings.xml><?xml version="1.0" encoding="utf-8"?>
<sst xmlns="http://schemas.openxmlformats.org/spreadsheetml/2006/main" count="178" uniqueCount="118">
  <si>
    <t>AKSES AIR BERSIH DAN AKSES JAMBAN</t>
  </si>
  <si>
    <t>NO.</t>
  </si>
  <si>
    <t>NAMA DESA</t>
  </si>
  <si>
    <t>KECAMATAN</t>
  </si>
  <si>
    <t>NAMA DUSUN</t>
  </si>
  <si>
    <t>JML PDDK</t>
  </si>
  <si>
    <t>JML KK</t>
  </si>
  <si>
    <t>JML RMH</t>
  </si>
  <si>
    <t>JML JAMBAN</t>
  </si>
  <si>
    <t>SARANA AIR BERSIH</t>
  </si>
  <si>
    <t>JSP</t>
  </si>
  <si>
    <t>JSSP</t>
  </si>
  <si>
    <t>SHARING</t>
  </si>
  <si>
    <t>OD</t>
  </si>
  <si>
    <t>PDAM</t>
  </si>
  <si>
    <t>PAMSIMAS</t>
  </si>
  <si>
    <t>PP DESA</t>
  </si>
  <si>
    <t>SGL</t>
  </si>
  <si>
    <t>MA</t>
  </si>
  <si>
    <t>KU</t>
  </si>
  <si>
    <t>HU</t>
  </si>
  <si>
    <t>SUNGAI</t>
  </si>
  <si>
    <t>LAIN2</t>
  </si>
  <si>
    <t>BPSPAM</t>
  </si>
  <si>
    <t>MS</t>
  </si>
  <si>
    <t>TMS</t>
  </si>
  <si>
    <t>PUSKESMAS  TEMANGGUNG</t>
  </si>
  <si>
    <t>TEMANGGUNG I</t>
  </si>
  <si>
    <t>-</t>
  </si>
  <si>
    <t>RW I/Brojolan Barat</t>
  </si>
  <si>
    <t>RW II/Brojolan Timur</t>
  </si>
  <si>
    <t>RW III/Padangan</t>
  </si>
  <si>
    <t>RW IV/Gendengan</t>
  </si>
  <si>
    <t>RW V/Batan</t>
  </si>
  <si>
    <t>RW VI/Kemantren</t>
  </si>
  <si>
    <t>RW VII/Distrikan</t>
  </si>
  <si>
    <t>RW VII/Puntuksari</t>
  </si>
  <si>
    <t>TEMANGGUNG II</t>
  </si>
  <si>
    <t>Legoksari</t>
  </si>
  <si>
    <t>Kauman</t>
  </si>
  <si>
    <t>Kepatihan</t>
  </si>
  <si>
    <t>Suronatan</t>
  </si>
  <si>
    <t>Pacarsari</t>
  </si>
  <si>
    <t>Temanggung Lor</t>
  </si>
  <si>
    <t>Banyutarung</t>
  </si>
  <si>
    <t>JAMPIROSO</t>
  </si>
  <si>
    <t>RW I</t>
  </si>
  <si>
    <t>RW II</t>
  </si>
  <si>
    <t>RW III</t>
  </si>
  <si>
    <t>RW IV</t>
  </si>
  <si>
    <t>KERTOSARI</t>
  </si>
  <si>
    <t>RW I/Kertosari</t>
  </si>
  <si>
    <t>RW II/Bendo</t>
  </si>
  <si>
    <t>RW III/Mardisari</t>
  </si>
  <si>
    <t>RW IV/kwaluhan</t>
  </si>
  <si>
    <t>RW V/Bebengan</t>
  </si>
  <si>
    <t>BANYURIP</t>
  </si>
  <si>
    <t>JURANG</t>
  </si>
  <si>
    <t>RW I/Dompon</t>
  </si>
  <si>
    <t>RW II/Kauman</t>
  </si>
  <si>
    <t>RW III/Jurang</t>
  </si>
  <si>
    <t>RW IV/Gendingan</t>
  </si>
  <si>
    <t>RW V/Mlulon</t>
  </si>
  <si>
    <t>RW VI/Mangunsari</t>
  </si>
  <si>
    <t>RW VII/Telaga Mukti</t>
  </si>
  <si>
    <t>TLOGOREJO</t>
  </si>
  <si>
    <t>Karanggeneng</t>
  </si>
  <si>
    <t>Tlogowono</t>
  </si>
  <si>
    <t>Gondangan</t>
  </si>
  <si>
    <t>Krajan</t>
  </si>
  <si>
    <t>Bakungan</t>
  </si>
  <si>
    <t>JOHO</t>
  </si>
  <si>
    <t>KEBONSARI</t>
  </si>
  <si>
    <t>RW I/Krajan</t>
  </si>
  <si>
    <t>RW II/Sokowangi</t>
  </si>
  <si>
    <t>RW III/Tawangsari</t>
  </si>
  <si>
    <t>RW IV/Sukosari</t>
  </si>
  <si>
    <t>RW V/Jinggan</t>
  </si>
  <si>
    <t>RW VI/Prmh. Tawangsari</t>
  </si>
  <si>
    <t>RW VII/Kebonsari</t>
  </si>
  <si>
    <t>MANDING</t>
  </si>
  <si>
    <t>RW I/Karang Wetan</t>
  </si>
  <si>
    <t>RW III/Kliwonan</t>
  </si>
  <si>
    <t>RW IV/Tegaltemu</t>
  </si>
  <si>
    <t>RW V/Puri Kencana</t>
  </si>
  <si>
    <t>RW VI/Kendalsari</t>
  </si>
  <si>
    <t>GILINGSARI</t>
  </si>
  <si>
    <t>SIDOREJO</t>
  </si>
  <si>
    <t>RW I/Maliyan</t>
  </si>
  <si>
    <t>RW II/Maron</t>
  </si>
  <si>
    <t>RW III/Brajan</t>
  </si>
  <si>
    <t>RW IV/Kayogan</t>
  </si>
  <si>
    <t>RW V/Maron Baru</t>
  </si>
  <si>
    <t>RW VI/SKIP Baru</t>
  </si>
  <si>
    <t>RW VII/Tegalsari</t>
  </si>
  <si>
    <t>RW VIII/Maron Permai</t>
  </si>
  <si>
    <t>WALITELON SELATAN</t>
  </si>
  <si>
    <t>RW I/Tepungsari</t>
  </si>
  <si>
    <t>RW II/Sendang</t>
  </si>
  <si>
    <t>RW III/Weru</t>
  </si>
  <si>
    <t>RW IV/Banjaran</t>
  </si>
  <si>
    <t>RW V/Ngrancah</t>
  </si>
  <si>
    <t>RW VI/Pakisan</t>
  </si>
  <si>
    <t>RW VII/Krikil</t>
  </si>
  <si>
    <t>RW VIII/Jetis</t>
  </si>
  <si>
    <t>RW IX/Campursari</t>
  </si>
  <si>
    <t>WALITELON UTARA</t>
  </si>
  <si>
    <t>RW I/Jetisan</t>
  </si>
  <si>
    <t>RW II/Payungan</t>
  </si>
  <si>
    <t>RW III/Gender</t>
  </si>
  <si>
    <t>RW IV/Widoro</t>
  </si>
  <si>
    <t>RW V/Nglangon</t>
  </si>
  <si>
    <t>RW VI/Diwongo</t>
  </si>
  <si>
    <t>RW VII/Ngadipiro</t>
  </si>
  <si>
    <t>RW VIII/Beji Selatan</t>
  </si>
  <si>
    <t>JUMLAH DESA</t>
  </si>
  <si>
    <t>:</t>
  </si>
  <si>
    <t>JUMLAH DUSUN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</si>
</sst>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7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1" borderId="13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1" borderId="6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0" fillId="0" borderId="13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2" fontId="0" fillId="2" borderId="13" xfId="0" applyNumberFormat="1" applyFill="1" applyBorder="1" applyAlignment="1">
      <alignment horizontal="left"/>
    </xf>
    <xf numFmtId="2" fontId="0" fillId="3" borderId="13" xfId="0" applyNumberFormat="1" applyFill="1" applyBorder="1" applyAlignment="1">
      <alignment horizontal="left"/>
    </xf>
    <xf numFmtId="164" fontId="0" fillId="2" borderId="13" xfId="1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0" fillId="0" borderId="6" xfId="0" applyBorder="1"/>
    <xf numFmtId="0" fontId="0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3" fontId="0" fillId="2" borderId="0" xfId="0" applyNumberFormat="1" applyFill="1"/>
  </cellXfs>
  <cellStyles count="38">
    <cellStyle name="Comma [0]" xfId="1" builtinId="6"/>
    <cellStyle name="Comma [0] 2" xfId="2"/>
    <cellStyle name="Comma [0] 2 2" xfId="3"/>
    <cellStyle name="Comma [0] 3" xfId="4"/>
    <cellStyle name="Comma 10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17" xfId="12"/>
    <cellStyle name="Comma 18" xfId="13"/>
    <cellStyle name="Comma 19" xfId="14"/>
    <cellStyle name="Comma 2" xfId="15"/>
    <cellStyle name="Comma 2 2" xfId="16"/>
    <cellStyle name="Comma 20" xfId="17"/>
    <cellStyle name="Comma 3" xfId="18"/>
    <cellStyle name="Comma 4" xfId="19"/>
    <cellStyle name="Comma 5" xfId="20"/>
    <cellStyle name="Comma 6" xfId="21"/>
    <cellStyle name="Comma 7" xfId="22"/>
    <cellStyle name="Comma 8" xfId="23"/>
    <cellStyle name="Comma 9" xfId="24"/>
    <cellStyle name="Normal" xfId="0" builtinId="0"/>
    <cellStyle name="Normal 11" xfId="25"/>
    <cellStyle name="Normal 12" xfId="26"/>
    <cellStyle name="Normal 13" xfId="27"/>
    <cellStyle name="Normal 14" xfId="28"/>
    <cellStyle name="Normal 2" xfId="29"/>
    <cellStyle name="Normal 2 2" xfId="30"/>
    <cellStyle name="Normal 3" xfId="31"/>
    <cellStyle name="Normal 4" xfId="32"/>
    <cellStyle name="Normal 5" xfId="33"/>
    <cellStyle name="Normal 6" xfId="34"/>
    <cellStyle name="Normal 7" xfId="35"/>
    <cellStyle name="Normal 8" xfId="36"/>
    <cellStyle name="Normal 9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I124"/>
  <sheetViews>
    <sheetView tabSelected="1" topLeftCell="A103" zoomScale="105" zoomScaleNormal="105" workbookViewId="0">
      <selection activeCell="I10" sqref="I10"/>
    </sheetView>
  </sheetViews>
  <sheetFormatPr defaultRowHeight="15"/>
  <cols>
    <col min="1" max="1" width="5.140625" customWidth="1"/>
    <col min="2" max="2" width="15" customWidth="1"/>
    <col min="3" max="4" width="8.85546875" customWidth="1"/>
    <col min="5" max="5" width="7.85546875" customWidth="1"/>
    <col min="6" max="10" width="7.7109375" customWidth="1"/>
    <col min="11" max="11" width="1.7109375" customWidth="1"/>
    <col min="12" max="12" width="19.28515625" customWidth="1"/>
    <col min="13" max="13" width="8.5703125" customWidth="1"/>
    <col min="14" max="15" width="8.140625" customWidth="1"/>
    <col min="16" max="18" width="6.7109375" customWidth="1"/>
    <col min="19" max="19" width="6" customWidth="1"/>
    <col min="20" max="25" width="6.7109375" customWidth="1"/>
    <col min="26" max="26" width="6.5703125" customWidth="1"/>
    <col min="27" max="27" width="6.28515625" customWidth="1"/>
    <col min="28" max="28" width="6.7109375" customWidth="1"/>
    <col min="29" max="29" width="6.85546875" customWidth="1"/>
    <col min="30" max="30" width="6.7109375" customWidth="1"/>
    <col min="31" max="31" width="6" customWidth="1"/>
    <col min="32" max="32" width="6.7109375" customWidth="1"/>
    <col min="33" max="33" width="5.85546875" customWidth="1"/>
    <col min="34" max="34" width="5.42578125" customWidth="1"/>
    <col min="35" max="35" width="1" customWidth="1"/>
  </cols>
  <sheetData>
    <row r="1" spans="1:35" ht="18.75">
      <c r="A1" s="1" t="s">
        <v>0</v>
      </c>
    </row>
    <row r="3" spans="1:35" ht="25.5" customHeight="1">
      <c r="A3" s="2" t="s">
        <v>1</v>
      </c>
      <c r="B3" s="2" t="s">
        <v>2</v>
      </c>
      <c r="C3" s="3"/>
      <c r="D3" s="3"/>
      <c r="E3" s="3"/>
      <c r="F3" s="3"/>
      <c r="G3" s="3"/>
      <c r="H3" s="3"/>
      <c r="I3" s="3"/>
      <c r="J3" s="2" t="s">
        <v>3</v>
      </c>
      <c r="K3" s="4" t="s">
        <v>4</v>
      </c>
      <c r="L3" s="5"/>
      <c r="M3" s="2" t="s">
        <v>5</v>
      </c>
      <c r="N3" s="2" t="s">
        <v>6</v>
      </c>
      <c r="O3" s="2" t="s">
        <v>7</v>
      </c>
      <c r="P3" s="6" t="s">
        <v>8</v>
      </c>
      <c r="Q3" s="7"/>
      <c r="R3" s="7"/>
      <c r="S3" s="8"/>
      <c r="T3" s="9" t="s">
        <v>9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1"/>
      <c r="AI3" s="12"/>
    </row>
    <row r="4" spans="1:35" ht="23.25" customHeight="1">
      <c r="A4" s="13"/>
      <c r="B4" s="13"/>
      <c r="C4" s="14"/>
      <c r="D4" s="14"/>
      <c r="E4" s="14"/>
      <c r="F4" s="14"/>
      <c r="G4" s="14"/>
      <c r="H4" s="14"/>
      <c r="I4" s="14"/>
      <c r="J4" s="13"/>
      <c r="K4" s="15"/>
      <c r="L4" s="16"/>
      <c r="M4" s="13"/>
      <c r="N4" s="13"/>
      <c r="O4" s="13"/>
      <c r="P4" s="2" t="s">
        <v>10</v>
      </c>
      <c r="Q4" s="2" t="s">
        <v>11</v>
      </c>
      <c r="R4" s="2" t="s">
        <v>12</v>
      </c>
      <c r="S4" s="2" t="s">
        <v>13</v>
      </c>
      <c r="T4" s="2" t="s">
        <v>14</v>
      </c>
      <c r="U4" s="2" t="s">
        <v>15</v>
      </c>
      <c r="V4" s="9" t="s">
        <v>16</v>
      </c>
      <c r="W4" s="11"/>
      <c r="X4" s="9" t="s">
        <v>17</v>
      </c>
      <c r="Y4" s="11"/>
      <c r="Z4" s="9" t="s">
        <v>18</v>
      </c>
      <c r="AA4" s="11"/>
      <c r="AB4" s="9" t="s">
        <v>19</v>
      </c>
      <c r="AC4" s="11"/>
      <c r="AD4" s="9" t="s">
        <v>20</v>
      </c>
      <c r="AE4" s="11"/>
      <c r="AF4" s="17" t="s">
        <v>21</v>
      </c>
      <c r="AG4" s="17" t="s">
        <v>22</v>
      </c>
      <c r="AH4" s="17" t="s">
        <v>23</v>
      </c>
      <c r="AI4" s="12"/>
    </row>
    <row r="5" spans="1:35" ht="23.25" customHeight="1">
      <c r="A5" s="18"/>
      <c r="B5" s="18"/>
      <c r="C5" s="19"/>
      <c r="D5" s="19"/>
      <c r="E5" s="19"/>
      <c r="F5" s="19"/>
      <c r="G5" s="19"/>
      <c r="H5" s="19"/>
      <c r="I5" s="19"/>
      <c r="J5" s="18"/>
      <c r="K5" s="20"/>
      <c r="L5" s="21"/>
      <c r="M5" s="18"/>
      <c r="N5" s="18"/>
      <c r="O5" s="18"/>
      <c r="P5" s="18"/>
      <c r="Q5" s="18"/>
      <c r="R5" s="18"/>
      <c r="S5" s="18"/>
      <c r="T5" s="18"/>
      <c r="U5" s="18"/>
      <c r="V5" s="22" t="s">
        <v>24</v>
      </c>
      <c r="W5" s="22" t="s">
        <v>25</v>
      </c>
      <c r="X5" s="22" t="s">
        <v>24</v>
      </c>
      <c r="Y5" s="22" t="s">
        <v>25</v>
      </c>
      <c r="Z5" s="22" t="s">
        <v>24</v>
      </c>
      <c r="AA5" s="22" t="s">
        <v>25</v>
      </c>
      <c r="AB5" s="22" t="s">
        <v>24</v>
      </c>
      <c r="AC5" s="22" t="s">
        <v>25</v>
      </c>
      <c r="AD5" s="22" t="s">
        <v>24</v>
      </c>
      <c r="AE5" s="22" t="s">
        <v>25</v>
      </c>
      <c r="AF5" s="23"/>
      <c r="AG5" s="23"/>
      <c r="AH5" s="23"/>
      <c r="AI5" s="12"/>
    </row>
    <row r="6" spans="1:35">
      <c r="A6" s="24">
        <v>1</v>
      </c>
      <c r="B6" s="24">
        <v>2</v>
      </c>
      <c r="C6" s="24"/>
      <c r="D6" s="24"/>
      <c r="E6" s="24"/>
      <c r="F6" s="24"/>
      <c r="G6" s="24"/>
      <c r="H6" s="24"/>
      <c r="I6" s="24"/>
      <c r="J6" s="24">
        <v>3</v>
      </c>
      <c r="K6" s="25">
        <v>4</v>
      </c>
      <c r="L6" s="26"/>
      <c r="M6" s="24">
        <v>5</v>
      </c>
      <c r="N6" s="27">
        <v>6</v>
      </c>
      <c r="O6" s="24">
        <v>7</v>
      </c>
      <c r="P6" s="24">
        <v>8</v>
      </c>
      <c r="Q6" s="24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4">
        <v>15</v>
      </c>
      <c r="X6" s="24">
        <v>16</v>
      </c>
      <c r="Y6" s="24">
        <v>17</v>
      </c>
      <c r="Z6" s="24">
        <v>18</v>
      </c>
      <c r="AA6" s="24">
        <v>19</v>
      </c>
      <c r="AB6" s="24">
        <v>20</v>
      </c>
      <c r="AC6" s="24">
        <v>21</v>
      </c>
      <c r="AD6" s="24">
        <v>22</v>
      </c>
      <c r="AE6" s="24">
        <v>23</v>
      </c>
      <c r="AF6" s="24">
        <v>24</v>
      </c>
      <c r="AG6" s="24">
        <v>25</v>
      </c>
      <c r="AH6" s="24">
        <v>26</v>
      </c>
    </row>
    <row r="7" spans="1:35">
      <c r="A7" s="28"/>
      <c r="B7" s="29"/>
      <c r="C7" s="30"/>
      <c r="D7" s="30"/>
      <c r="E7" s="30"/>
      <c r="F7" s="30"/>
      <c r="G7" s="30"/>
      <c r="H7" s="30"/>
      <c r="I7" s="30"/>
      <c r="J7" s="30"/>
      <c r="K7" s="31"/>
      <c r="L7" s="32"/>
      <c r="M7" s="33"/>
      <c r="N7" s="34"/>
      <c r="O7" s="34"/>
      <c r="P7" s="34"/>
      <c r="Q7" s="34"/>
      <c r="R7" s="34"/>
      <c r="S7" s="34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5" ht="18.75">
      <c r="A8" s="36" t="s">
        <v>26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8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5">
      <c r="A9" s="28">
        <v>1</v>
      </c>
      <c r="B9" s="29" t="s">
        <v>27</v>
      </c>
      <c r="C9" s="29"/>
      <c r="D9" s="29">
        <v>1</v>
      </c>
      <c r="E9" s="29">
        <v>1</v>
      </c>
      <c r="F9" s="29">
        <f>SUM(P9:R9)-O9</f>
        <v>64</v>
      </c>
      <c r="G9" s="29"/>
      <c r="H9" s="29"/>
      <c r="I9" s="29"/>
      <c r="J9" s="39"/>
      <c r="K9" s="40" t="s">
        <v>28</v>
      </c>
      <c r="L9" s="30" t="s">
        <v>29</v>
      </c>
      <c r="M9" s="41">
        <v>695</v>
      </c>
      <c r="N9" s="34">
        <v>265</v>
      </c>
      <c r="O9" s="34">
        <v>175</v>
      </c>
      <c r="P9" s="34">
        <v>232</v>
      </c>
      <c r="Q9" s="34"/>
      <c r="R9" s="34">
        <v>7</v>
      </c>
      <c r="S9" s="34">
        <v>26</v>
      </c>
      <c r="T9" s="34">
        <v>226</v>
      </c>
      <c r="U9" s="34"/>
      <c r="V9" s="34"/>
      <c r="W9" s="34"/>
      <c r="X9" s="34">
        <v>39</v>
      </c>
      <c r="Y9" s="34"/>
      <c r="Z9" s="34"/>
      <c r="AA9" s="34"/>
      <c r="AB9" s="34"/>
      <c r="AC9" s="34"/>
      <c r="AD9" s="34"/>
      <c r="AE9" s="34"/>
      <c r="AF9" s="34"/>
      <c r="AG9" s="34"/>
      <c r="AH9" s="34"/>
    </row>
    <row r="10" spans="1:35">
      <c r="A10" s="28"/>
      <c r="B10" s="29"/>
      <c r="C10" s="29"/>
      <c r="D10" s="29">
        <v>1</v>
      </c>
      <c r="E10" s="29">
        <v>1</v>
      </c>
      <c r="F10" s="29">
        <f t="shared" ref="F10:F73" si="0">SUM(P10:R10)-O10</f>
        <v>17</v>
      </c>
      <c r="G10" s="29"/>
      <c r="H10" s="29"/>
      <c r="I10" s="29"/>
      <c r="J10" s="39"/>
      <c r="K10" s="40" t="s">
        <v>28</v>
      </c>
      <c r="L10" s="30" t="s">
        <v>30</v>
      </c>
      <c r="M10" s="41">
        <v>440</v>
      </c>
      <c r="N10" s="34">
        <v>129</v>
      </c>
      <c r="O10" s="34">
        <v>103</v>
      </c>
      <c r="P10" s="34">
        <v>98</v>
      </c>
      <c r="Q10" s="34"/>
      <c r="R10" s="34">
        <v>22</v>
      </c>
      <c r="S10" s="34">
        <v>9</v>
      </c>
      <c r="T10" s="34">
        <v>111</v>
      </c>
      <c r="U10" s="34"/>
      <c r="V10" s="34"/>
      <c r="W10" s="34"/>
      <c r="X10" s="34">
        <v>18</v>
      </c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1:35">
      <c r="A11" s="28"/>
      <c r="B11" s="29"/>
      <c r="C11" s="29"/>
      <c r="D11" s="29">
        <v>1</v>
      </c>
      <c r="E11" s="29">
        <v>1</v>
      </c>
      <c r="F11" s="29">
        <f t="shared" si="0"/>
        <v>6</v>
      </c>
      <c r="G11" s="29"/>
      <c r="H11" s="29"/>
      <c r="I11" s="29"/>
      <c r="J11" s="39"/>
      <c r="K11" s="40" t="s">
        <v>28</v>
      </c>
      <c r="L11" s="30" t="s">
        <v>31</v>
      </c>
      <c r="M11" s="41">
        <v>1097</v>
      </c>
      <c r="N11" s="34">
        <v>316</v>
      </c>
      <c r="O11" s="34">
        <v>280</v>
      </c>
      <c r="P11" s="34">
        <v>252</v>
      </c>
      <c r="Q11" s="34"/>
      <c r="R11" s="34">
        <v>34</v>
      </c>
      <c r="S11" s="34">
        <v>30</v>
      </c>
      <c r="T11" s="34">
        <v>272</v>
      </c>
      <c r="U11" s="34"/>
      <c r="V11" s="34"/>
      <c r="W11" s="34"/>
      <c r="X11" s="34">
        <v>44</v>
      </c>
      <c r="Y11" s="34"/>
      <c r="Z11" s="34"/>
      <c r="AA11" s="34"/>
      <c r="AB11" s="34"/>
      <c r="AC11" s="34"/>
      <c r="AD11" s="34"/>
      <c r="AE11" s="34"/>
      <c r="AF11" s="34"/>
      <c r="AG11" s="34"/>
      <c r="AH11" s="34"/>
    </row>
    <row r="12" spans="1:35">
      <c r="A12" s="28"/>
      <c r="B12" s="29"/>
      <c r="C12" s="29"/>
      <c r="D12" s="29"/>
      <c r="E12" s="29">
        <v>1</v>
      </c>
      <c r="F12" s="29">
        <f t="shared" si="0"/>
        <v>-41</v>
      </c>
      <c r="G12" s="29"/>
      <c r="H12" s="29"/>
      <c r="I12" s="29"/>
      <c r="J12" s="39"/>
      <c r="K12" s="40" t="s">
        <v>28</v>
      </c>
      <c r="L12" s="30" t="s">
        <v>32</v>
      </c>
      <c r="M12" s="41">
        <v>576</v>
      </c>
      <c r="N12" s="34">
        <v>147</v>
      </c>
      <c r="O12" s="34">
        <v>132</v>
      </c>
      <c r="P12" s="34">
        <v>59</v>
      </c>
      <c r="Q12" s="34"/>
      <c r="R12" s="34">
        <v>32</v>
      </c>
      <c r="S12" s="34">
        <v>56</v>
      </c>
      <c r="T12" s="34">
        <v>135</v>
      </c>
      <c r="U12" s="34"/>
      <c r="V12" s="34"/>
      <c r="W12" s="34"/>
      <c r="X12" s="34">
        <v>12</v>
      </c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5">
      <c r="A13" s="28"/>
      <c r="B13" s="29"/>
      <c r="C13" s="29"/>
      <c r="D13" s="29"/>
      <c r="E13" s="29">
        <v>1</v>
      </c>
      <c r="F13" s="29">
        <f t="shared" si="0"/>
        <v>-5</v>
      </c>
      <c r="G13" s="29"/>
      <c r="H13" s="29"/>
      <c r="I13" s="29"/>
      <c r="J13" s="42"/>
      <c r="K13" s="40" t="s">
        <v>28</v>
      </c>
      <c r="L13" s="30" t="s">
        <v>33</v>
      </c>
      <c r="M13" s="41">
        <v>176</v>
      </c>
      <c r="N13" s="34">
        <v>57</v>
      </c>
      <c r="O13" s="34">
        <v>55</v>
      </c>
      <c r="P13" s="34">
        <v>50</v>
      </c>
      <c r="Q13" s="34"/>
      <c r="R13" s="34"/>
      <c r="S13" s="34">
        <v>7</v>
      </c>
      <c r="T13" s="34">
        <v>57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1:35">
      <c r="A14" s="28"/>
      <c r="B14" s="29"/>
      <c r="C14" s="29"/>
      <c r="D14" s="29">
        <v>1</v>
      </c>
      <c r="E14" s="29">
        <v>1</v>
      </c>
      <c r="F14" s="29">
        <f t="shared" si="0"/>
        <v>97</v>
      </c>
      <c r="G14" s="29"/>
      <c r="H14" s="29"/>
      <c r="I14" s="29"/>
      <c r="J14" s="42"/>
      <c r="K14" s="40" t="s">
        <v>28</v>
      </c>
      <c r="L14" s="30" t="s">
        <v>34</v>
      </c>
      <c r="M14" s="41">
        <v>143</v>
      </c>
      <c r="N14" s="34">
        <v>147</v>
      </c>
      <c r="O14" s="34">
        <v>47</v>
      </c>
      <c r="P14" s="34">
        <v>144</v>
      </c>
      <c r="Q14" s="34"/>
      <c r="R14" s="34"/>
      <c r="S14" s="34">
        <v>3</v>
      </c>
      <c r="T14" s="34">
        <v>147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</row>
    <row r="15" spans="1:35">
      <c r="A15" s="28"/>
      <c r="B15" s="29"/>
      <c r="C15" s="29"/>
      <c r="D15" s="29">
        <v>1</v>
      </c>
      <c r="E15" s="29">
        <v>1</v>
      </c>
      <c r="F15" s="29">
        <f t="shared" si="0"/>
        <v>0</v>
      </c>
      <c r="G15" s="29"/>
      <c r="H15" s="29"/>
      <c r="I15" s="29"/>
      <c r="J15" s="42"/>
      <c r="K15" s="40" t="s">
        <v>28</v>
      </c>
      <c r="L15" s="30" t="s">
        <v>35</v>
      </c>
      <c r="M15" s="41">
        <v>278</v>
      </c>
      <c r="N15" s="34">
        <v>84</v>
      </c>
      <c r="O15" s="34">
        <v>84</v>
      </c>
      <c r="P15" s="34">
        <v>84</v>
      </c>
      <c r="Q15" s="34"/>
      <c r="R15" s="34"/>
      <c r="S15" s="34"/>
      <c r="T15" s="34">
        <v>84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</row>
    <row r="16" spans="1:35">
      <c r="A16" s="28"/>
      <c r="B16" s="29"/>
      <c r="C16" s="29"/>
      <c r="D16" s="29">
        <v>1</v>
      </c>
      <c r="E16" s="29">
        <v>1</v>
      </c>
      <c r="F16" s="29">
        <f t="shared" si="0"/>
        <v>0</v>
      </c>
      <c r="G16" s="29"/>
      <c r="H16" s="29"/>
      <c r="I16" s="29"/>
      <c r="J16" s="42"/>
      <c r="K16" s="40" t="s">
        <v>28</v>
      </c>
      <c r="L16" s="30" t="s">
        <v>36</v>
      </c>
      <c r="M16" s="41">
        <v>326</v>
      </c>
      <c r="N16" s="34">
        <v>97</v>
      </c>
      <c r="O16" s="34">
        <v>80</v>
      </c>
      <c r="P16" s="34">
        <v>72</v>
      </c>
      <c r="Q16" s="34"/>
      <c r="R16" s="34">
        <v>8</v>
      </c>
      <c r="S16" s="34">
        <v>17</v>
      </c>
      <c r="T16" s="34">
        <v>63</v>
      </c>
      <c r="U16" s="34"/>
      <c r="V16" s="34"/>
      <c r="W16" s="34"/>
      <c r="X16" s="34">
        <v>34</v>
      </c>
      <c r="Y16" s="34"/>
      <c r="Z16" s="34"/>
      <c r="AA16" s="34"/>
      <c r="AB16" s="34"/>
      <c r="AC16" s="34"/>
      <c r="AD16" s="34"/>
      <c r="AE16" s="34"/>
      <c r="AF16" s="34"/>
      <c r="AG16" s="34"/>
      <c r="AH16" s="34"/>
    </row>
    <row r="17" spans="1:34">
      <c r="A17" s="28"/>
      <c r="B17" s="29"/>
      <c r="C17" s="29"/>
      <c r="D17" s="29"/>
      <c r="E17" s="29"/>
      <c r="F17" s="29">
        <f t="shared" si="0"/>
        <v>138</v>
      </c>
      <c r="G17" s="43">
        <f>(SUM(P17:R17)/O17)*100</f>
        <v>114.43514644351464</v>
      </c>
      <c r="H17" s="44"/>
      <c r="I17" s="45">
        <f>((T17+U17+V17+X17+Z17)/O17)*100</f>
        <v>129.91631799163179</v>
      </c>
      <c r="J17" s="42"/>
      <c r="K17" s="28"/>
      <c r="L17" s="30"/>
      <c r="M17" s="46">
        <f>SUM(M9:M16)</f>
        <v>3731</v>
      </c>
      <c r="N17" s="46">
        <f t="shared" ref="N17:AH17" si="1">SUM(N9:N16)</f>
        <v>1242</v>
      </c>
      <c r="O17" s="46">
        <f t="shared" si="1"/>
        <v>956</v>
      </c>
      <c r="P17" s="46">
        <f t="shared" si="1"/>
        <v>991</v>
      </c>
      <c r="Q17" s="46">
        <f t="shared" si="1"/>
        <v>0</v>
      </c>
      <c r="R17" s="46">
        <f t="shared" si="1"/>
        <v>103</v>
      </c>
      <c r="S17" s="46">
        <f t="shared" si="1"/>
        <v>148</v>
      </c>
      <c r="T17" s="46">
        <f t="shared" si="1"/>
        <v>1095</v>
      </c>
      <c r="U17" s="46">
        <f t="shared" si="1"/>
        <v>0</v>
      </c>
      <c r="V17" s="46">
        <f t="shared" si="1"/>
        <v>0</v>
      </c>
      <c r="W17" s="46">
        <f t="shared" si="1"/>
        <v>0</v>
      </c>
      <c r="X17" s="46">
        <f t="shared" si="1"/>
        <v>147</v>
      </c>
      <c r="Y17" s="46">
        <f t="shared" si="1"/>
        <v>0</v>
      </c>
      <c r="Z17" s="46">
        <f t="shared" si="1"/>
        <v>0</v>
      </c>
      <c r="AA17" s="46">
        <f t="shared" si="1"/>
        <v>0</v>
      </c>
      <c r="AB17" s="46">
        <f t="shared" si="1"/>
        <v>0</v>
      </c>
      <c r="AC17" s="46">
        <f t="shared" si="1"/>
        <v>0</v>
      </c>
      <c r="AD17" s="46">
        <f t="shared" si="1"/>
        <v>0</v>
      </c>
      <c r="AE17" s="46">
        <f t="shared" si="1"/>
        <v>0</v>
      </c>
      <c r="AF17" s="46">
        <f t="shared" si="1"/>
        <v>0</v>
      </c>
      <c r="AG17" s="46">
        <f t="shared" si="1"/>
        <v>0</v>
      </c>
      <c r="AH17" s="46">
        <f t="shared" si="1"/>
        <v>0</v>
      </c>
    </row>
    <row r="18" spans="1:34">
      <c r="A18" s="28"/>
      <c r="B18" s="29"/>
      <c r="C18" s="29"/>
      <c r="D18" s="29"/>
      <c r="E18" s="29"/>
      <c r="F18" s="29">
        <f t="shared" si="0"/>
        <v>0</v>
      </c>
      <c r="G18" s="29"/>
      <c r="H18" s="29"/>
      <c r="I18" s="29"/>
      <c r="J18" s="42"/>
      <c r="K18" s="28"/>
      <c r="L18" s="3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1:34">
      <c r="A19" s="28">
        <v>2</v>
      </c>
      <c r="B19" s="29" t="s">
        <v>37</v>
      </c>
      <c r="C19" s="29"/>
      <c r="D19" s="29">
        <v>1</v>
      </c>
      <c r="E19" s="29">
        <v>1</v>
      </c>
      <c r="F19" s="29">
        <f t="shared" si="0"/>
        <v>7</v>
      </c>
      <c r="G19" s="29"/>
      <c r="H19" s="29"/>
      <c r="I19" s="29"/>
      <c r="J19" s="42"/>
      <c r="K19" s="40" t="s">
        <v>28</v>
      </c>
      <c r="L19" s="30" t="s">
        <v>38</v>
      </c>
      <c r="M19" s="41">
        <v>824</v>
      </c>
      <c r="N19" s="34">
        <v>249</v>
      </c>
      <c r="O19" s="34">
        <v>238</v>
      </c>
      <c r="P19" s="34">
        <v>209</v>
      </c>
      <c r="Q19" s="34"/>
      <c r="R19" s="34">
        <v>36</v>
      </c>
      <c r="S19" s="34">
        <v>4</v>
      </c>
      <c r="T19" s="34">
        <v>189</v>
      </c>
      <c r="U19" s="34"/>
      <c r="V19" s="34"/>
      <c r="W19" s="34"/>
      <c r="X19" s="34">
        <v>58</v>
      </c>
      <c r="Y19" s="34">
        <v>1</v>
      </c>
      <c r="Z19" s="34"/>
      <c r="AA19" s="34">
        <v>1</v>
      </c>
      <c r="AB19" s="34"/>
      <c r="AC19" s="34"/>
      <c r="AD19" s="34"/>
      <c r="AE19" s="34"/>
      <c r="AF19" s="34"/>
      <c r="AG19" s="34"/>
      <c r="AH19" s="34"/>
    </row>
    <row r="20" spans="1:34">
      <c r="A20" s="28"/>
      <c r="B20" s="29"/>
      <c r="C20" s="29"/>
      <c r="D20" s="29">
        <v>1</v>
      </c>
      <c r="E20" s="29">
        <v>1</v>
      </c>
      <c r="F20" s="29">
        <f t="shared" si="0"/>
        <v>0</v>
      </c>
      <c r="G20" s="29"/>
      <c r="H20" s="29"/>
      <c r="I20" s="29"/>
      <c r="J20" s="42"/>
      <c r="K20" s="40" t="s">
        <v>28</v>
      </c>
      <c r="L20" s="30" t="s">
        <v>39</v>
      </c>
      <c r="M20" s="41">
        <v>497</v>
      </c>
      <c r="N20" s="34">
        <v>134</v>
      </c>
      <c r="O20" s="34">
        <v>134</v>
      </c>
      <c r="P20" s="34">
        <v>126</v>
      </c>
      <c r="Q20" s="34"/>
      <c r="R20" s="34">
        <v>8</v>
      </c>
      <c r="S20" s="34"/>
      <c r="T20" s="34">
        <v>112</v>
      </c>
      <c r="U20" s="34"/>
      <c r="V20" s="34"/>
      <c r="W20" s="34"/>
      <c r="X20" s="34">
        <v>16</v>
      </c>
      <c r="Y20" s="34"/>
      <c r="Z20" s="34"/>
      <c r="AA20" s="34">
        <v>6</v>
      </c>
      <c r="AB20" s="34"/>
      <c r="AC20" s="34"/>
      <c r="AD20" s="34"/>
      <c r="AE20" s="34"/>
      <c r="AF20" s="34"/>
      <c r="AG20" s="34"/>
      <c r="AH20" s="34"/>
    </row>
    <row r="21" spans="1:34">
      <c r="A21" s="28"/>
      <c r="B21" s="29"/>
      <c r="C21" s="29"/>
      <c r="D21" s="29"/>
      <c r="E21" s="29">
        <v>1</v>
      </c>
      <c r="F21" s="29">
        <f t="shared" si="0"/>
        <v>-3</v>
      </c>
      <c r="G21" s="29"/>
      <c r="H21" s="29"/>
      <c r="I21" s="29"/>
      <c r="J21" s="42"/>
      <c r="K21" s="40" t="s">
        <v>28</v>
      </c>
      <c r="L21" s="30" t="s">
        <v>40</v>
      </c>
      <c r="M21" s="41">
        <v>311</v>
      </c>
      <c r="N21" s="34">
        <v>100</v>
      </c>
      <c r="O21" s="34">
        <v>100</v>
      </c>
      <c r="P21" s="34">
        <v>86</v>
      </c>
      <c r="Q21" s="34"/>
      <c r="R21" s="34">
        <v>11</v>
      </c>
      <c r="S21" s="34">
        <v>3</v>
      </c>
      <c r="T21" s="34">
        <v>93</v>
      </c>
      <c r="U21" s="34"/>
      <c r="V21" s="34"/>
      <c r="W21" s="34"/>
      <c r="X21" s="34">
        <v>1</v>
      </c>
      <c r="Y21" s="34"/>
      <c r="Z21" s="34"/>
      <c r="AA21" s="34">
        <v>6</v>
      </c>
      <c r="AB21" s="34"/>
      <c r="AC21" s="34"/>
      <c r="AD21" s="34"/>
      <c r="AE21" s="34"/>
      <c r="AF21" s="34"/>
      <c r="AG21" s="34"/>
      <c r="AH21" s="34"/>
    </row>
    <row r="22" spans="1:34">
      <c r="A22" s="28"/>
      <c r="B22" s="29"/>
      <c r="C22" s="29"/>
      <c r="D22" s="29"/>
      <c r="E22" s="29">
        <v>1</v>
      </c>
      <c r="F22" s="29">
        <f t="shared" si="0"/>
        <v>0</v>
      </c>
      <c r="G22" s="29"/>
      <c r="H22" s="29"/>
      <c r="I22" s="29"/>
      <c r="J22" s="42"/>
      <c r="K22" s="40" t="s">
        <v>28</v>
      </c>
      <c r="L22" s="30" t="s">
        <v>41</v>
      </c>
      <c r="M22" s="41">
        <v>328</v>
      </c>
      <c r="N22" s="34">
        <v>107</v>
      </c>
      <c r="O22" s="34">
        <v>103</v>
      </c>
      <c r="P22" s="34">
        <v>94</v>
      </c>
      <c r="Q22" s="34"/>
      <c r="R22" s="34">
        <v>9</v>
      </c>
      <c r="S22" s="34">
        <v>4</v>
      </c>
      <c r="T22" s="34">
        <v>56</v>
      </c>
      <c r="U22" s="34"/>
      <c r="V22" s="34"/>
      <c r="W22" s="34"/>
      <c r="X22" s="34">
        <v>41</v>
      </c>
      <c r="Y22" s="34"/>
      <c r="Z22" s="34"/>
      <c r="AA22" s="34">
        <v>10</v>
      </c>
      <c r="AB22" s="34"/>
      <c r="AC22" s="34"/>
      <c r="AD22" s="34"/>
      <c r="AE22" s="34"/>
      <c r="AF22" s="34"/>
      <c r="AG22" s="34"/>
      <c r="AH22" s="34"/>
    </row>
    <row r="23" spans="1:34">
      <c r="A23" s="28"/>
      <c r="B23" s="29"/>
      <c r="C23" s="29"/>
      <c r="D23" s="29"/>
      <c r="E23" s="29">
        <v>1</v>
      </c>
      <c r="F23" s="29">
        <f t="shared" si="0"/>
        <v>-17</v>
      </c>
      <c r="G23" s="29"/>
      <c r="H23" s="29"/>
      <c r="I23" s="29"/>
      <c r="J23" s="42"/>
      <c r="K23" s="40" t="s">
        <v>28</v>
      </c>
      <c r="L23" s="30" t="s">
        <v>42</v>
      </c>
      <c r="M23" s="41">
        <v>302</v>
      </c>
      <c r="N23" s="34">
        <v>82</v>
      </c>
      <c r="O23" s="34">
        <v>94</v>
      </c>
      <c r="P23" s="34">
        <v>69</v>
      </c>
      <c r="Q23" s="34"/>
      <c r="R23" s="34">
        <v>8</v>
      </c>
      <c r="S23" s="34">
        <v>5</v>
      </c>
      <c r="T23" s="34">
        <v>78</v>
      </c>
      <c r="U23" s="34"/>
      <c r="V23" s="34"/>
      <c r="W23" s="34"/>
      <c r="X23" s="34">
        <v>4</v>
      </c>
      <c r="Y23" s="34"/>
      <c r="Z23" s="34"/>
      <c r="AA23" s="34"/>
      <c r="AB23" s="34"/>
      <c r="AC23" s="34"/>
      <c r="AD23" s="34"/>
      <c r="AE23" s="34"/>
      <c r="AF23" s="34"/>
      <c r="AG23" s="34"/>
      <c r="AH23" s="34"/>
    </row>
    <row r="24" spans="1:34">
      <c r="A24" s="28"/>
      <c r="B24" s="29"/>
      <c r="C24" s="29"/>
      <c r="D24" s="29"/>
      <c r="E24" s="29">
        <v>1</v>
      </c>
      <c r="F24" s="29">
        <f t="shared" si="0"/>
        <v>-30</v>
      </c>
      <c r="G24" s="29"/>
      <c r="H24" s="29"/>
      <c r="I24" s="29"/>
      <c r="J24" s="42"/>
      <c r="K24" s="40" t="s">
        <v>28</v>
      </c>
      <c r="L24" s="47" t="s">
        <v>43</v>
      </c>
      <c r="M24" s="41">
        <v>679</v>
      </c>
      <c r="N24" s="34">
        <v>168</v>
      </c>
      <c r="O24" s="48">
        <v>178</v>
      </c>
      <c r="P24" s="34">
        <v>145</v>
      </c>
      <c r="Q24" s="34"/>
      <c r="R24" s="34">
        <v>3</v>
      </c>
      <c r="S24" s="34">
        <v>20</v>
      </c>
      <c r="T24" s="34">
        <v>132</v>
      </c>
      <c r="U24" s="34"/>
      <c r="V24" s="34"/>
      <c r="W24" s="34"/>
      <c r="X24" s="34">
        <v>29</v>
      </c>
      <c r="Y24" s="34"/>
      <c r="Z24" s="34"/>
      <c r="AA24" s="34">
        <v>7</v>
      </c>
      <c r="AB24" s="34"/>
      <c r="AC24" s="34"/>
      <c r="AD24" s="34"/>
      <c r="AE24" s="34"/>
      <c r="AF24" s="34"/>
      <c r="AG24" s="34"/>
      <c r="AH24" s="34"/>
    </row>
    <row r="25" spans="1:34">
      <c r="A25" s="28"/>
      <c r="B25" s="29"/>
      <c r="C25" s="29"/>
      <c r="D25" s="29"/>
      <c r="E25" s="29">
        <v>1</v>
      </c>
      <c r="F25" s="29">
        <f t="shared" si="0"/>
        <v>-23</v>
      </c>
      <c r="G25" s="29"/>
      <c r="H25" s="29"/>
      <c r="I25" s="29"/>
      <c r="J25" s="42"/>
      <c r="K25" s="40" t="s">
        <v>28</v>
      </c>
      <c r="L25" s="47" t="s">
        <v>44</v>
      </c>
      <c r="M25" s="41">
        <v>216</v>
      </c>
      <c r="N25" s="34">
        <v>180</v>
      </c>
      <c r="O25" s="48">
        <v>182</v>
      </c>
      <c r="P25" s="34">
        <v>136</v>
      </c>
      <c r="Q25" s="34"/>
      <c r="R25" s="34">
        <v>23</v>
      </c>
      <c r="S25" s="34">
        <v>21</v>
      </c>
      <c r="T25" s="34">
        <v>101</v>
      </c>
      <c r="U25" s="34"/>
      <c r="V25" s="34"/>
      <c r="W25" s="34"/>
      <c r="X25" s="34">
        <v>65</v>
      </c>
      <c r="Y25" s="34"/>
      <c r="Z25" s="34"/>
      <c r="AA25" s="34">
        <v>14</v>
      </c>
      <c r="AB25" s="34"/>
      <c r="AC25" s="34"/>
      <c r="AD25" s="34"/>
      <c r="AE25" s="34"/>
      <c r="AF25" s="34"/>
      <c r="AG25" s="34"/>
      <c r="AH25" s="34"/>
    </row>
    <row r="26" spans="1:34">
      <c r="A26" s="28"/>
      <c r="B26" s="29"/>
      <c r="C26" s="29"/>
      <c r="D26" s="29"/>
      <c r="E26" s="29"/>
      <c r="F26" s="29">
        <f t="shared" si="0"/>
        <v>-66</v>
      </c>
      <c r="G26" s="43">
        <f>(SUM(P26:R26)/O26)*100</f>
        <v>93.586005830903787</v>
      </c>
      <c r="H26" s="44"/>
      <c r="I26" s="45">
        <f>((T26+U26+V26+X26+Z26)/O26)*100</f>
        <v>94.75218658892129</v>
      </c>
      <c r="J26" s="42"/>
      <c r="K26" s="49"/>
      <c r="L26" s="47"/>
      <c r="M26" s="46">
        <f>SUM(M19:M25)</f>
        <v>3157</v>
      </c>
      <c r="N26" s="46">
        <f t="shared" ref="N26:AH26" si="2">SUM(N19:N25)</f>
        <v>1020</v>
      </c>
      <c r="O26" s="46">
        <f t="shared" si="2"/>
        <v>1029</v>
      </c>
      <c r="P26" s="46">
        <f t="shared" si="2"/>
        <v>865</v>
      </c>
      <c r="Q26" s="46">
        <f t="shared" si="2"/>
        <v>0</v>
      </c>
      <c r="R26" s="46">
        <f t="shared" si="2"/>
        <v>98</v>
      </c>
      <c r="S26" s="46">
        <f t="shared" si="2"/>
        <v>57</v>
      </c>
      <c r="T26" s="46">
        <f t="shared" si="2"/>
        <v>761</v>
      </c>
      <c r="U26" s="46">
        <f t="shared" si="2"/>
        <v>0</v>
      </c>
      <c r="V26" s="46">
        <f t="shared" si="2"/>
        <v>0</v>
      </c>
      <c r="W26" s="46">
        <f t="shared" si="2"/>
        <v>0</v>
      </c>
      <c r="X26" s="46">
        <f t="shared" si="2"/>
        <v>214</v>
      </c>
      <c r="Y26" s="46">
        <f t="shared" si="2"/>
        <v>1</v>
      </c>
      <c r="Z26" s="46">
        <f t="shared" si="2"/>
        <v>0</v>
      </c>
      <c r="AA26" s="46">
        <f t="shared" si="2"/>
        <v>44</v>
      </c>
      <c r="AB26" s="46">
        <f t="shared" si="2"/>
        <v>0</v>
      </c>
      <c r="AC26" s="46">
        <f t="shared" si="2"/>
        <v>0</v>
      </c>
      <c r="AD26" s="46">
        <f t="shared" si="2"/>
        <v>0</v>
      </c>
      <c r="AE26" s="46">
        <f t="shared" si="2"/>
        <v>0</v>
      </c>
      <c r="AF26" s="46">
        <f t="shared" si="2"/>
        <v>0</v>
      </c>
      <c r="AG26" s="46">
        <f t="shared" si="2"/>
        <v>0</v>
      </c>
      <c r="AH26" s="46">
        <f t="shared" si="2"/>
        <v>0</v>
      </c>
    </row>
    <row r="27" spans="1:34">
      <c r="A27" s="28"/>
      <c r="B27" s="29"/>
      <c r="C27" s="29"/>
      <c r="D27" s="29"/>
      <c r="E27" s="29"/>
      <c r="F27" s="29">
        <f t="shared" si="0"/>
        <v>0</v>
      </c>
      <c r="G27" s="29"/>
      <c r="H27" s="29"/>
      <c r="I27" s="29"/>
      <c r="J27" s="42"/>
      <c r="K27" s="49"/>
      <c r="L27" s="47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</row>
    <row r="28" spans="1:34">
      <c r="A28" s="28">
        <v>3</v>
      </c>
      <c r="B28" s="29" t="s">
        <v>45</v>
      </c>
      <c r="C28" s="29"/>
      <c r="D28" s="29">
        <v>1</v>
      </c>
      <c r="E28" s="29">
        <v>1</v>
      </c>
      <c r="F28" s="29">
        <f t="shared" si="0"/>
        <v>7</v>
      </c>
      <c r="G28" s="29"/>
      <c r="H28" s="29"/>
      <c r="I28" s="29"/>
      <c r="J28" s="42"/>
      <c r="K28" s="40" t="s">
        <v>28</v>
      </c>
      <c r="L28" s="47" t="s">
        <v>46</v>
      </c>
      <c r="M28" s="41">
        <v>546</v>
      </c>
      <c r="N28" s="34">
        <v>168</v>
      </c>
      <c r="O28" s="48">
        <v>155</v>
      </c>
      <c r="P28" s="34">
        <v>121</v>
      </c>
      <c r="Q28" s="34"/>
      <c r="R28" s="34">
        <v>41</v>
      </c>
      <c r="S28" s="34">
        <v>6</v>
      </c>
      <c r="T28" s="34">
        <v>168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</row>
    <row r="29" spans="1:34">
      <c r="A29" s="28"/>
      <c r="B29" s="29"/>
      <c r="C29" s="29"/>
      <c r="D29" s="29">
        <v>1</v>
      </c>
      <c r="E29" s="29">
        <v>1</v>
      </c>
      <c r="F29" s="29">
        <f t="shared" si="0"/>
        <v>11</v>
      </c>
      <c r="G29" s="29"/>
      <c r="H29" s="29"/>
      <c r="I29" s="29"/>
      <c r="J29" s="42"/>
      <c r="K29" s="40" t="s">
        <v>28</v>
      </c>
      <c r="L29" s="47" t="s">
        <v>47</v>
      </c>
      <c r="M29" s="41">
        <v>855</v>
      </c>
      <c r="N29" s="34">
        <v>252</v>
      </c>
      <c r="O29" s="48">
        <v>239</v>
      </c>
      <c r="P29" s="34">
        <v>218</v>
      </c>
      <c r="Q29" s="34"/>
      <c r="R29" s="34">
        <v>32</v>
      </c>
      <c r="S29" s="34">
        <v>2</v>
      </c>
      <c r="T29" s="34">
        <v>249</v>
      </c>
      <c r="U29" s="34"/>
      <c r="V29" s="34"/>
      <c r="W29" s="34"/>
      <c r="X29" s="34">
        <v>3</v>
      </c>
      <c r="Y29" s="34"/>
      <c r="Z29" s="34"/>
      <c r="AA29" s="34"/>
      <c r="AB29" s="34"/>
      <c r="AC29" s="34"/>
      <c r="AD29" s="34"/>
      <c r="AE29" s="34"/>
      <c r="AF29" s="34"/>
      <c r="AG29" s="34"/>
      <c r="AH29" s="34"/>
    </row>
    <row r="30" spans="1:34">
      <c r="A30" s="28"/>
      <c r="B30" s="29"/>
      <c r="C30" s="29"/>
      <c r="D30" s="29">
        <v>1</v>
      </c>
      <c r="E30" s="29">
        <v>1</v>
      </c>
      <c r="F30" s="29">
        <f t="shared" si="0"/>
        <v>1</v>
      </c>
      <c r="G30" s="29"/>
      <c r="H30" s="29"/>
      <c r="I30" s="29"/>
      <c r="J30" s="42"/>
      <c r="K30" s="40" t="s">
        <v>28</v>
      </c>
      <c r="L30" s="47" t="s">
        <v>48</v>
      </c>
      <c r="M30" s="41">
        <v>278</v>
      </c>
      <c r="N30" s="34">
        <v>90</v>
      </c>
      <c r="O30" s="48">
        <v>86</v>
      </c>
      <c r="P30" s="34">
        <v>78</v>
      </c>
      <c r="Q30" s="34"/>
      <c r="R30" s="34">
        <v>9</v>
      </c>
      <c r="S30" s="34">
        <v>3</v>
      </c>
      <c r="T30" s="34">
        <v>90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4">
      <c r="A31" s="28"/>
      <c r="B31" s="29"/>
      <c r="C31" s="29"/>
      <c r="D31" s="29">
        <v>1</v>
      </c>
      <c r="E31" s="29">
        <v>1</v>
      </c>
      <c r="F31" s="29">
        <f t="shared" si="0"/>
        <v>16</v>
      </c>
      <c r="G31" s="29"/>
      <c r="H31" s="29"/>
      <c r="I31" s="29"/>
      <c r="J31" s="42"/>
      <c r="K31" s="40" t="s">
        <v>28</v>
      </c>
      <c r="L31" s="47" t="s">
        <v>49</v>
      </c>
      <c r="M31" s="41">
        <v>1466</v>
      </c>
      <c r="N31" s="34">
        <v>402</v>
      </c>
      <c r="O31" s="48">
        <v>384</v>
      </c>
      <c r="P31" s="34">
        <v>347</v>
      </c>
      <c r="Q31" s="34"/>
      <c r="R31" s="34">
        <v>53</v>
      </c>
      <c r="S31" s="34">
        <v>2</v>
      </c>
      <c r="T31" s="34">
        <v>402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</row>
    <row r="32" spans="1:34">
      <c r="A32" s="28"/>
      <c r="B32" s="29"/>
      <c r="C32" s="29"/>
      <c r="D32" s="29"/>
      <c r="E32" s="29"/>
      <c r="F32" s="29">
        <f t="shared" si="0"/>
        <v>35</v>
      </c>
      <c r="G32" s="43">
        <f>(SUM(P32:R32)/O32)*100</f>
        <v>104.05092592592592</v>
      </c>
      <c r="H32" s="44"/>
      <c r="I32" s="45">
        <f>((T32+U32+V32+X32+Z32)/O32)*100</f>
        <v>105.55555555555556</v>
      </c>
      <c r="J32" s="42"/>
      <c r="K32" s="49"/>
      <c r="L32" s="47"/>
      <c r="M32" s="46">
        <f>SUM(M28:M31)</f>
        <v>3145</v>
      </c>
      <c r="N32" s="46">
        <f t="shared" ref="N32:AH32" si="3">SUM(N28:N31)</f>
        <v>912</v>
      </c>
      <c r="O32" s="46">
        <f t="shared" si="3"/>
        <v>864</v>
      </c>
      <c r="P32" s="46">
        <f t="shared" si="3"/>
        <v>764</v>
      </c>
      <c r="Q32" s="46">
        <f t="shared" si="3"/>
        <v>0</v>
      </c>
      <c r="R32" s="46">
        <f t="shared" si="3"/>
        <v>135</v>
      </c>
      <c r="S32" s="46">
        <f t="shared" si="3"/>
        <v>13</v>
      </c>
      <c r="T32" s="46">
        <f t="shared" si="3"/>
        <v>909</v>
      </c>
      <c r="U32" s="46">
        <f t="shared" si="3"/>
        <v>0</v>
      </c>
      <c r="V32" s="46">
        <f t="shared" si="3"/>
        <v>0</v>
      </c>
      <c r="W32" s="46">
        <f t="shared" si="3"/>
        <v>0</v>
      </c>
      <c r="X32" s="46">
        <f t="shared" si="3"/>
        <v>3</v>
      </c>
      <c r="Y32" s="46">
        <f t="shared" si="3"/>
        <v>0</v>
      </c>
      <c r="Z32" s="46">
        <f t="shared" si="3"/>
        <v>0</v>
      </c>
      <c r="AA32" s="46">
        <f t="shared" si="3"/>
        <v>0</v>
      </c>
      <c r="AB32" s="46">
        <f t="shared" si="3"/>
        <v>0</v>
      </c>
      <c r="AC32" s="46">
        <f t="shared" si="3"/>
        <v>0</v>
      </c>
      <c r="AD32" s="46">
        <f t="shared" si="3"/>
        <v>0</v>
      </c>
      <c r="AE32" s="46">
        <f t="shared" si="3"/>
        <v>0</v>
      </c>
      <c r="AF32" s="46">
        <f t="shared" si="3"/>
        <v>0</v>
      </c>
      <c r="AG32" s="46">
        <f t="shared" si="3"/>
        <v>0</v>
      </c>
      <c r="AH32" s="46">
        <f t="shared" si="3"/>
        <v>0</v>
      </c>
    </row>
    <row r="33" spans="1:34">
      <c r="A33" s="28"/>
      <c r="B33" s="29"/>
      <c r="C33" s="29"/>
      <c r="D33" s="29"/>
      <c r="E33" s="29"/>
      <c r="F33" s="29">
        <f t="shared" si="0"/>
        <v>0</v>
      </c>
      <c r="G33" s="29"/>
      <c r="H33" s="29"/>
      <c r="I33" s="29"/>
      <c r="J33" s="42"/>
      <c r="K33" s="49"/>
      <c r="L33" s="47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</row>
    <row r="34" spans="1:34">
      <c r="A34" s="28">
        <v>4</v>
      </c>
      <c r="B34" s="29" t="s">
        <v>50</v>
      </c>
      <c r="C34" s="29"/>
      <c r="D34" s="29">
        <v>1</v>
      </c>
      <c r="E34" s="29">
        <v>1</v>
      </c>
      <c r="F34" s="29">
        <f t="shared" si="0"/>
        <v>3</v>
      </c>
      <c r="G34" s="29"/>
      <c r="H34" s="29"/>
      <c r="I34" s="29"/>
      <c r="J34" s="42"/>
      <c r="K34" s="40" t="s">
        <v>28</v>
      </c>
      <c r="L34" s="47" t="s">
        <v>51</v>
      </c>
      <c r="M34" s="41">
        <v>1027</v>
      </c>
      <c r="N34" s="34">
        <v>292</v>
      </c>
      <c r="O34" s="48">
        <v>267</v>
      </c>
      <c r="P34" s="34">
        <v>251</v>
      </c>
      <c r="Q34" s="34"/>
      <c r="R34" s="34">
        <v>19</v>
      </c>
      <c r="S34" s="34">
        <v>22</v>
      </c>
      <c r="T34" s="34">
        <v>180</v>
      </c>
      <c r="U34" s="34"/>
      <c r="V34" s="34"/>
      <c r="W34" s="34"/>
      <c r="X34" s="34">
        <v>112</v>
      </c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>
      <c r="A35" s="28"/>
      <c r="B35" s="29"/>
      <c r="C35" s="29"/>
      <c r="D35" s="29">
        <v>1</v>
      </c>
      <c r="E35" s="29">
        <v>1</v>
      </c>
      <c r="F35" s="29">
        <f t="shared" si="0"/>
        <v>93</v>
      </c>
      <c r="G35" s="29"/>
      <c r="H35" s="29"/>
      <c r="I35" s="29"/>
      <c r="J35" s="42"/>
      <c r="K35" s="40" t="s">
        <v>28</v>
      </c>
      <c r="L35" s="47" t="s">
        <v>52</v>
      </c>
      <c r="M35" s="41">
        <v>846</v>
      </c>
      <c r="N35" s="34">
        <v>243</v>
      </c>
      <c r="O35" s="48">
        <v>146</v>
      </c>
      <c r="P35" s="34">
        <v>190</v>
      </c>
      <c r="Q35" s="34"/>
      <c r="R35" s="34">
        <v>49</v>
      </c>
      <c r="S35" s="34">
        <v>4</v>
      </c>
      <c r="T35" s="34">
        <v>173</v>
      </c>
      <c r="U35" s="34"/>
      <c r="V35" s="34">
        <v>37</v>
      </c>
      <c r="W35" s="34"/>
      <c r="X35" s="34">
        <v>33</v>
      </c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>
      <c r="A36" s="28"/>
      <c r="B36" s="29"/>
      <c r="C36" s="29"/>
      <c r="D36" s="29">
        <v>1</v>
      </c>
      <c r="E36" s="29">
        <v>1</v>
      </c>
      <c r="F36" s="29">
        <f t="shared" si="0"/>
        <v>49</v>
      </c>
      <c r="G36" s="29"/>
      <c r="H36" s="29"/>
      <c r="I36" s="29"/>
      <c r="J36" s="42"/>
      <c r="K36" s="40" t="s">
        <v>28</v>
      </c>
      <c r="L36" s="47" t="s">
        <v>53</v>
      </c>
      <c r="M36" s="41">
        <v>1122</v>
      </c>
      <c r="N36" s="34">
        <v>335</v>
      </c>
      <c r="O36" s="48">
        <v>286</v>
      </c>
      <c r="P36" s="34">
        <v>304</v>
      </c>
      <c r="Q36" s="34"/>
      <c r="R36" s="34">
        <v>31</v>
      </c>
      <c r="S36" s="34"/>
      <c r="T36" s="34">
        <v>318</v>
      </c>
      <c r="U36" s="34"/>
      <c r="V36" s="34"/>
      <c r="W36" s="34"/>
      <c r="X36" s="34">
        <v>17</v>
      </c>
      <c r="Y36" s="34"/>
      <c r="Z36" s="34"/>
      <c r="AA36" s="34"/>
      <c r="AB36" s="34"/>
      <c r="AC36" s="34"/>
      <c r="AD36" s="34"/>
      <c r="AE36" s="34"/>
      <c r="AF36" s="34"/>
      <c r="AG36" s="34"/>
      <c r="AH36" s="34"/>
    </row>
    <row r="37" spans="1:34">
      <c r="A37" s="28"/>
      <c r="B37" s="29"/>
      <c r="C37" s="29"/>
      <c r="D37" s="29"/>
      <c r="E37" s="29">
        <v>1</v>
      </c>
      <c r="F37" s="29">
        <f t="shared" si="0"/>
        <v>-71</v>
      </c>
      <c r="G37" s="29"/>
      <c r="H37" s="29"/>
      <c r="I37" s="29"/>
      <c r="J37" s="42"/>
      <c r="K37" s="40" t="s">
        <v>28</v>
      </c>
      <c r="L37" s="47" t="s">
        <v>54</v>
      </c>
      <c r="M37" s="41">
        <v>1192</v>
      </c>
      <c r="N37" s="34">
        <v>369</v>
      </c>
      <c r="O37" s="48">
        <v>347</v>
      </c>
      <c r="P37" s="34">
        <v>249</v>
      </c>
      <c r="Q37" s="34"/>
      <c r="R37" s="34">
        <v>27</v>
      </c>
      <c r="S37" s="34">
        <v>93</v>
      </c>
      <c r="T37" s="34">
        <v>259</v>
      </c>
      <c r="U37" s="34"/>
      <c r="V37" s="34"/>
      <c r="W37" s="34"/>
      <c r="X37" s="34">
        <v>51</v>
      </c>
      <c r="Y37" s="34">
        <v>30</v>
      </c>
      <c r="Z37" s="34">
        <v>26</v>
      </c>
      <c r="AA37" s="34">
        <v>3</v>
      </c>
      <c r="AB37" s="34"/>
      <c r="AC37" s="34"/>
      <c r="AD37" s="34"/>
      <c r="AE37" s="34"/>
      <c r="AF37" s="34"/>
      <c r="AG37" s="34"/>
      <c r="AH37" s="34"/>
    </row>
    <row r="38" spans="1:34">
      <c r="A38" s="28"/>
      <c r="B38" s="29"/>
      <c r="C38" s="29"/>
      <c r="D38" s="29"/>
      <c r="E38" s="29">
        <v>1</v>
      </c>
      <c r="F38" s="29">
        <f t="shared" si="0"/>
        <v>-12</v>
      </c>
      <c r="G38" s="29"/>
      <c r="H38" s="29"/>
      <c r="I38" s="29"/>
      <c r="J38" s="42"/>
      <c r="K38" s="40" t="s">
        <v>28</v>
      </c>
      <c r="L38" s="30" t="s">
        <v>55</v>
      </c>
      <c r="M38" s="41">
        <v>680</v>
      </c>
      <c r="N38" s="34">
        <v>208</v>
      </c>
      <c r="O38" s="34">
        <v>199</v>
      </c>
      <c r="P38" s="34">
        <v>181</v>
      </c>
      <c r="Q38" s="34"/>
      <c r="R38" s="34">
        <v>6</v>
      </c>
      <c r="S38" s="34">
        <v>21</v>
      </c>
      <c r="T38" s="34">
        <v>102</v>
      </c>
      <c r="U38" s="34"/>
      <c r="V38" s="34"/>
      <c r="W38" s="34"/>
      <c r="X38" s="34">
        <v>106</v>
      </c>
      <c r="Y38" s="34"/>
      <c r="Z38" s="34"/>
      <c r="AA38" s="34"/>
      <c r="AB38" s="34"/>
      <c r="AC38" s="34"/>
      <c r="AD38" s="34"/>
      <c r="AE38" s="34"/>
      <c r="AF38" s="34"/>
      <c r="AG38" s="34"/>
      <c r="AH38" s="34"/>
    </row>
    <row r="39" spans="1:34">
      <c r="A39" s="28"/>
      <c r="B39" s="29"/>
      <c r="C39" s="29"/>
      <c r="D39" s="29"/>
      <c r="E39" s="29"/>
      <c r="F39" s="29">
        <f t="shared" si="0"/>
        <v>62</v>
      </c>
      <c r="G39" s="43">
        <f>(SUM(P39:R39)/O39)*100</f>
        <v>104.97991967871485</v>
      </c>
      <c r="H39" s="44"/>
      <c r="I39" s="45">
        <f>((T39+U39+V39+X39+Z39)/O39)*100</f>
        <v>113.57429718875503</v>
      </c>
      <c r="J39" s="42"/>
      <c r="K39" s="49"/>
      <c r="L39" s="30"/>
      <c r="M39" s="46">
        <f>SUM(M34:M38)</f>
        <v>4867</v>
      </c>
      <c r="N39" s="46">
        <f t="shared" ref="N39:AH39" si="4">SUM(N34:N38)</f>
        <v>1447</v>
      </c>
      <c r="O39" s="46">
        <f t="shared" si="4"/>
        <v>1245</v>
      </c>
      <c r="P39" s="46">
        <f t="shared" si="4"/>
        <v>1175</v>
      </c>
      <c r="Q39" s="46">
        <f t="shared" si="4"/>
        <v>0</v>
      </c>
      <c r="R39" s="46">
        <f t="shared" si="4"/>
        <v>132</v>
      </c>
      <c r="S39" s="46">
        <f t="shared" si="4"/>
        <v>140</v>
      </c>
      <c r="T39" s="46">
        <f t="shared" si="4"/>
        <v>1032</v>
      </c>
      <c r="U39" s="46">
        <f t="shared" si="4"/>
        <v>0</v>
      </c>
      <c r="V39" s="46">
        <f t="shared" si="4"/>
        <v>37</v>
      </c>
      <c r="W39" s="46">
        <f t="shared" si="4"/>
        <v>0</v>
      </c>
      <c r="X39" s="46">
        <f t="shared" si="4"/>
        <v>319</v>
      </c>
      <c r="Y39" s="46">
        <f t="shared" si="4"/>
        <v>30</v>
      </c>
      <c r="Z39" s="46">
        <f t="shared" si="4"/>
        <v>26</v>
      </c>
      <c r="AA39" s="46">
        <f t="shared" si="4"/>
        <v>3</v>
      </c>
      <c r="AB39" s="46">
        <f t="shared" si="4"/>
        <v>0</v>
      </c>
      <c r="AC39" s="46">
        <f t="shared" si="4"/>
        <v>0</v>
      </c>
      <c r="AD39" s="46">
        <f t="shared" si="4"/>
        <v>0</v>
      </c>
      <c r="AE39" s="46">
        <f t="shared" si="4"/>
        <v>0</v>
      </c>
      <c r="AF39" s="46">
        <f t="shared" si="4"/>
        <v>0</v>
      </c>
      <c r="AG39" s="46">
        <f t="shared" si="4"/>
        <v>0</v>
      </c>
      <c r="AH39" s="46">
        <f t="shared" si="4"/>
        <v>0</v>
      </c>
    </row>
    <row r="40" spans="1:34">
      <c r="A40" s="28"/>
      <c r="B40" s="29"/>
      <c r="C40" s="29"/>
      <c r="D40" s="29"/>
      <c r="E40" s="29"/>
      <c r="F40" s="29">
        <f t="shared" si="0"/>
        <v>0</v>
      </c>
      <c r="G40" s="29"/>
      <c r="H40" s="29"/>
      <c r="I40" s="29"/>
      <c r="J40" s="42"/>
      <c r="K40" s="49"/>
      <c r="L40" s="30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</row>
    <row r="41" spans="1:34">
      <c r="A41" s="28">
        <v>5</v>
      </c>
      <c r="B41" s="29" t="s">
        <v>56</v>
      </c>
      <c r="C41" s="29"/>
      <c r="D41" s="29">
        <v>1</v>
      </c>
      <c r="E41" s="29">
        <v>1</v>
      </c>
      <c r="F41" s="29">
        <f t="shared" si="0"/>
        <v>62</v>
      </c>
      <c r="G41" s="29"/>
      <c r="H41" s="29"/>
      <c r="I41" s="29"/>
      <c r="J41" s="42"/>
      <c r="K41" s="40" t="s">
        <v>28</v>
      </c>
      <c r="L41" s="30" t="s">
        <v>46</v>
      </c>
      <c r="M41" s="41">
        <v>992</v>
      </c>
      <c r="N41" s="34">
        <v>308</v>
      </c>
      <c r="O41" s="34">
        <v>238</v>
      </c>
      <c r="P41" s="34">
        <v>298</v>
      </c>
      <c r="Q41" s="34"/>
      <c r="R41" s="34">
        <v>2</v>
      </c>
      <c r="S41" s="34">
        <v>8</v>
      </c>
      <c r="T41" s="34">
        <v>248</v>
      </c>
      <c r="U41" s="34"/>
      <c r="V41" s="34">
        <v>22</v>
      </c>
      <c r="W41" s="34"/>
      <c r="X41" s="34">
        <v>38</v>
      </c>
      <c r="Y41" s="34"/>
      <c r="Z41" s="34"/>
      <c r="AA41" s="34"/>
      <c r="AB41" s="34"/>
      <c r="AC41" s="34"/>
      <c r="AD41" s="34"/>
      <c r="AE41" s="34"/>
      <c r="AF41" s="34"/>
      <c r="AG41" s="34"/>
      <c r="AH41" s="34"/>
    </row>
    <row r="42" spans="1:34">
      <c r="A42" s="28"/>
      <c r="B42" s="29"/>
      <c r="C42" s="29"/>
      <c r="D42" s="29">
        <v>1</v>
      </c>
      <c r="E42" s="29">
        <v>1</v>
      </c>
      <c r="F42" s="29">
        <f t="shared" si="0"/>
        <v>22</v>
      </c>
      <c r="G42" s="29"/>
      <c r="H42" s="29"/>
      <c r="I42" s="29"/>
      <c r="J42" s="42"/>
      <c r="K42" s="40" t="s">
        <v>28</v>
      </c>
      <c r="L42" s="30" t="s">
        <v>47</v>
      </c>
      <c r="M42" s="41">
        <v>1026</v>
      </c>
      <c r="N42" s="34">
        <v>315</v>
      </c>
      <c r="O42" s="34">
        <v>268</v>
      </c>
      <c r="P42" s="34">
        <v>290</v>
      </c>
      <c r="Q42" s="34"/>
      <c r="R42" s="34"/>
      <c r="S42" s="34">
        <v>25</v>
      </c>
      <c r="T42" s="34">
        <v>276</v>
      </c>
      <c r="U42" s="34"/>
      <c r="V42" s="34">
        <v>1</v>
      </c>
      <c r="W42" s="34"/>
      <c r="X42" s="34">
        <v>38</v>
      </c>
      <c r="Y42" s="34"/>
      <c r="Z42" s="34"/>
      <c r="AA42" s="34"/>
      <c r="AB42" s="34"/>
      <c r="AC42" s="34"/>
      <c r="AD42" s="34"/>
      <c r="AE42" s="34"/>
      <c r="AF42" s="34"/>
      <c r="AG42" s="34"/>
      <c r="AH42" s="34"/>
    </row>
    <row r="43" spans="1:34">
      <c r="A43" s="28"/>
      <c r="B43" s="29"/>
      <c r="C43" s="29"/>
      <c r="D43" s="29"/>
      <c r="E43" s="29">
        <v>1</v>
      </c>
      <c r="F43" s="29">
        <f t="shared" si="0"/>
        <v>-19</v>
      </c>
      <c r="G43" s="29"/>
      <c r="H43" s="29"/>
      <c r="I43" s="29"/>
      <c r="J43" s="42"/>
      <c r="K43" s="40" t="s">
        <v>28</v>
      </c>
      <c r="L43" s="30" t="s">
        <v>48</v>
      </c>
      <c r="M43" s="41">
        <v>945</v>
      </c>
      <c r="N43" s="34">
        <v>245</v>
      </c>
      <c r="O43" s="34">
        <v>237</v>
      </c>
      <c r="P43" s="34">
        <v>183</v>
      </c>
      <c r="Q43" s="34"/>
      <c r="R43" s="34">
        <v>35</v>
      </c>
      <c r="S43" s="34">
        <v>27</v>
      </c>
      <c r="T43" s="34">
        <v>92</v>
      </c>
      <c r="U43" s="34"/>
      <c r="V43" s="34"/>
      <c r="W43" s="34"/>
      <c r="X43" s="34">
        <v>145</v>
      </c>
      <c r="Y43" s="34">
        <v>8</v>
      </c>
      <c r="Z43" s="34"/>
      <c r="AA43" s="34"/>
      <c r="AB43" s="34"/>
      <c r="AC43" s="34"/>
      <c r="AD43" s="34"/>
      <c r="AE43" s="34"/>
      <c r="AF43" s="34"/>
      <c r="AG43" s="34"/>
      <c r="AH43" s="34"/>
    </row>
    <row r="44" spans="1:34">
      <c r="A44" s="28"/>
      <c r="B44" s="29"/>
      <c r="C44" s="29"/>
      <c r="D44" s="29"/>
      <c r="E44" s="29">
        <v>1</v>
      </c>
      <c r="F44" s="29">
        <f t="shared" si="0"/>
        <v>-8</v>
      </c>
      <c r="G44" s="29"/>
      <c r="H44" s="29"/>
      <c r="I44" s="29"/>
      <c r="J44" s="42"/>
      <c r="K44" s="40" t="s">
        <v>28</v>
      </c>
      <c r="L44" s="30" t="s">
        <v>49</v>
      </c>
      <c r="M44" s="41">
        <v>560</v>
      </c>
      <c r="N44" s="34">
        <v>165</v>
      </c>
      <c r="O44" s="34">
        <v>171</v>
      </c>
      <c r="P44" s="34">
        <v>161</v>
      </c>
      <c r="Q44" s="34">
        <v>2</v>
      </c>
      <c r="R44" s="34"/>
      <c r="S44" s="34">
        <v>2</v>
      </c>
      <c r="T44" s="34">
        <v>131</v>
      </c>
      <c r="U44" s="34"/>
      <c r="V44" s="34"/>
      <c r="W44" s="34"/>
      <c r="X44" s="34">
        <v>32</v>
      </c>
      <c r="Y44" s="34">
        <v>2</v>
      </c>
      <c r="Z44" s="34"/>
      <c r="AA44" s="34"/>
      <c r="AB44" s="34"/>
      <c r="AC44" s="34"/>
      <c r="AD44" s="34"/>
      <c r="AE44" s="34"/>
      <c r="AF44" s="34"/>
      <c r="AG44" s="34"/>
      <c r="AH44" s="34"/>
    </row>
    <row r="45" spans="1:34">
      <c r="A45" s="28"/>
      <c r="B45" s="29"/>
      <c r="C45" s="29"/>
      <c r="D45" s="29"/>
      <c r="E45" s="29"/>
      <c r="F45" s="29">
        <f t="shared" si="0"/>
        <v>57</v>
      </c>
      <c r="G45" s="43">
        <f>(SUM(P45:R45)/O45)*100</f>
        <v>106.23632385120349</v>
      </c>
      <c r="H45" s="44"/>
      <c r="I45" s="45">
        <f>((T45+U45+V45+X45+Z45)/O45)*100</f>
        <v>111.92560175054705</v>
      </c>
      <c r="J45" s="42"/>
      <c r="K45" s="49"/>
      <c r="L45" s="30"/>
      <c r="M45" s="46">
        <f>SUM(M41:M44)</f>
        <v>3523</v>
      </c>
      <c r="N45" s="46">
        <f t="shared" ref="N45:AH45" si="5">SUM(N41:N44)</f>
        <v>1033</v>
      </c>
      <c r="O45" s="46">
        <f t="shared" si="5"/>
        <v>914</v>
      </c>
      <c r="P45" s="46">
        <f t="shared" si="5"/>
        <v>932</v>
      </c>
      <c r="Q45" s="46">
        <f t="shared" si="5"/>
        <v>2</v>
      </c>
      <c r="R45" s="46">
        <f t="shared" si="5"/>
        <v>37</v>
      </c>
      <c r="S45" s="46">
        <f t="shared" si="5"/>
        <v>62</v>
      </c>
      <c r="T45" s="46">
        <f t="shared" si="5"/>
        <v>747</v>
      </c>
      <c r="U45" s="46">
        <f t="shared" si="5"/>
        <v>0</v>
      </c>
      <c r="V45" s="46">
        <f t="shared" si="5"/>
        <v>23</v>
      </c>
      <c r="W45" s="46">
        <f t="shared" si="5"/>
        <v>0</v>
      </c>
      <c r="X45" s="46">
        <f t="shared" si="5"/>
        <v>253</v>
      </c>
      <c r="Y45" s="46">
        <f t="shared" si="5"/>
        <v>10</v>
      </c>
      <c r="Z45" s="46">
        <f t="shared" si="5"/>
        <v>0</v>
      </c>
      <c r="AA45" s="46">
        <f t="shared" si="5"/>
        <v>0</v>
      </c>
      <c r="AB45" s="46">
        <f t="shared" si="5"/>
        <v>0</v>
      </c>
      <c r="AC45" s="46">
        <f t="shared" si="5"/>
        <v>0</v>
      </c>
      <c r="AD45" s="46">
        <f t="shared" si="5"/>
        <v>0</v>
      </c>
      <c r="AE45" s="46">
        <f t="shared" si="5"/>
        <v>0</v>
      </c>
      <c r="AF45" s="46">
        <f t="shared" si="5"/>
        <v>0</v>
      </c>
      <c r="AG45" s="46">
        <f t="shared" si="5"/>
        <v>0</v>
      </c>
      <c r="AH45" s="46">
        <f t="shared" si="5"/>
        <v>0</v>
      </c>
    </row>
    <row r="46" spans="1:34">
      <c r="A46" s="28"/>
      <c r="B46" s="29"/>
      <c r="C46" s="29"/>
      <c r="D46" s="29"/>
      <c r="E46" s="29"/>
      <c r="F46" s="29">
        <f t="shared" si="0"/>
        <v>0</v>
      </c>
      <c r="G46" s="29"/>
      <c r="H46" s="29"/>
      <c r="I46" s="29"/>
      <c r="J46" s="42"/>
      <c r="K46" s="49"/>
      <c r="L46" s="30"/>
      <c r="M46" s="41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</row>
    <row r="47" spans="1:34">
      <c r="A47" s="28">
        <v>6</v>
      </c>
      <c r="B47" s="29" t="s">
        <v>57</v>
      </c>
      <c r="C47" s="29"/>
      <c r="D47" s="29">
        <v>1</v>
      </c>
      <c r="E47" s="29">
        <v>1</v>
      </c>
      <c r="F47" s="29">
        <f t="shared" si="0"/>
        <v>4</v>
      </c>
      <c r="G47" s="29"/>
      <c r="H47" s="29"/>
      <c r="I47" s="29"/>
      <c r="J47" s="42"/>
      <c r="K47" s="40" t="s">
        <v>28</v>
      </c>
      <c r="L47" s="30" t="s">
        <v>58</v>
      </c>
      <c r="M47" s="41">
        <v>434</v>
      </c>
      <c r="N47" s="34">
        <v>118</v>
      </c>
      <c r="O47" s="34">
        <v>114</v>
      </c>
      <c r="P47" s="34">
        <v>118</v>
      </c>
      <c r="Q47" s="34"/>
      <c r="R47" s="34"/>
      <c r="S47" s="34"/>
      <c r="T47" s="34">
        <v>118</v>
      </c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</row>
    <row r="48" spans="1:34">
      <c r="A48" s="28"/>
      <c r="B48" s="29"/>
      <c r="C48" s="29"/>
      <c r="D48" s="29">
        <v>1</v>
      </c>
      <c r="E48" s="29">
        <v>1</v>
      </c>
      <c r="F48" s="29">
        <f t="shared" si="0"/>
        <v>8</v>
      </c>
      <c r="G48" s="29"/>
      <c r="H48" s="29"/>
      <c r="I48" s="29"/>
      <c r="J48" s="42"/>
      <c r="K48" s="40" t="s">
        <v>28</v>
      </c>
      <c r="L48" s="30" t="s">
        <v>59</v>
      </c>
      <c r="M48" s="41">
        <v>463</v>
      </c>
      <c r="N48" s="41">
        <v>124</v>
      </c>
      <c r="O48" s="41">
        <v>116</v>
      </c>
      <c r="P48" s="41">
        <v>114</v>
      </c>
      <c r="Q48" s="41">
        <v>10</v>
      </c>
      <c r="R48" s="41"/>
      <c r="S48" s="41"/>
      <c r="T48" s="41">
        <v>124</v>
      </c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</row>
    <row r="49" spans="1:34">
      <c r="A49" s="28"/>
      <c r="B49" s="29"/>
      <c r="C49" s="29"/>
      <c r="D49" s="29"/>
      <c r="E49" s="29">
        <v>1</v>
      </c>
      <c r="F49" s="29">
        <f t="shared" si="0"/>
        <v>-10</v>
      </c>
      <c r="G49" s="29"/>
      <c r="H49" s="29"/>
      <c r="I49" s="29"/>
      <c r="J49" s="42"/>
      <c r="K49" s="40" t="s">
        <v>28</v>
      </c>
      <c r="L49" s="30" t="s">
        <v>60</v>
      </c>
      <c r="M49" s="41">
        <v>434</v>
      </c>
      <c r="N49" s="34">
        <v>117</v>
      </c>
      <c r="O49" s="34">
        <v>109</v>
      </c>
      <c r="P49" s="34">
        <v>77</v>
      </c>
      <c r="Q49" s="34">
        <v>14</v>
      </c>
      <c r="R49" s="34">
        <v>8</v>
      </c>
      <c r="S49" s="34">
        <v>18</v>
      </c>
      <c r="T49" s="34">
        <v>117</v>
      </c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</row>
    <row r="50" spans="1:34">
      <c r="A50" s="28"/>
      <c r="B50" s="29"/>
      <c r="C50" s="29"/>
      <c r="D50" s="29">
        <v>1</v>
      </c>
      <c r="E50" s="29">
        <v>1</v>
      </c>
      <c r="F50" s="29">
        <f t="shared" si="0"/>
        <v>5</v>
      </c>
      <c r="G50" s="29"/>
      <c r="H50" s="29"/>
      <c r="I50" s="29"/>
      <c r="J50" s="42"/>
      <c r="K50" s="40" t="s">
        <v>28</v>
      </c>
      <c r="L50" s="30" t="s">
        <v>61</v>
      </c>
      <c r="M50" s="41">
        <v>172</v>
      </c>
      <c r="N50" s="34">
        <v>49</v>
      </c>
      <c r="O50" s="34">
        <v>44</v>
      </c>
      <c r="P50" s="34">
        <v>31</v>
      </c>
      <c r="Q50" s="34">
        <v>2</v>
      </c>
      <c r="R50" s="34">
        <v>16</v>
      </c>
      <c r="S50" s="34"/>
      <c r="T50" s="34">
        <v>49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</row>
    <row r="51" spans="1:34">
      <c r="A51" s="28"/>
      <c r="B51" s="29"/>
      <c r="C51" s="29"/>
      <c r="D51" s="29">
        <v>1</v>
      </c>
      <c r="E51" s="29">
        <v>1</v>
      </c>
      <c r="F51" s="29">
        <f t="shared" si="0"/>
        <v>7</v>
      </c>
      <c r="G51" s="29"/>
      <c r="H51" s="29"/>
      <c r="I51" s="29"/>
      <c r="J51" s="42"/>
      <c r="K51" s="40" t="s">
        <v>28</v>
      </c>
      <c r="L51" s="47" t="s">
        <v>62</v>
      </c>
      <c r="M51" s="41">
        <v>381</v>
      </c>
      <c r="N51" s="34">
        <v>114</v>
      </c>
      <c r="O51" s="48">
        <v>107</v>
      </c>
      <c r="P51" s="34">
        <v>91</v>
      </c>
      <c r="Q51" s="34">
        <v>9</v>
      </c>
      <c r="R51" s="34">
        <v>14</v>
      </c>
      <c r="S51" s="34"/>
      <c r="T51" s="34">
        <v>114</v>
      </c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</row>
    <row r="52" spans="1:34">
      <c r="A52" s="28"/>
      <c r="B52" s="29"/>
      <c r="C52" s="29"/>
      <c r="D52" s="29">
        <v>1</v>
      </c>
      <c r="E52" s="29">
        <v>1</v>
      </c>
      <c r="F52" s="29">
        <f t="shared" si="0"/>
        <v>0</v>
      </c>
      <c r="G52" s="29"/>
      <c r="H52" s="29"/>
      <c r="I52" s="29"/>
      <c r="J52" s="42"/>
      <c r="K52" s="40" t="s">
        <v>28</v>
      </c>
      <c r="L52" s="47" t="s">
        <v>63</v>
      </c>
      <c r="M52" s="41">
        <v>367</v>
      </c>
      <c r="N52" s="34">
        <v>97</v>
      </c>
      <c r="O52" s="48">
        <v>97</v>
      </c>
      <c r="P52" s="34">
        <v>97</v>
      </c>
      <c r="Q52" s="34"/>
      <c r="R52" s="34"/>
      <c r="S52" s="34"/>
      <c r="T52" s="34">
        <v>97</v>
      </c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</row>
    <row r="53" spans="1:34">
      <c r="A53" s="28"/>
      <c r="B53" s="29"/>
      <c r="C53" s="29"/>
      <c r="D53" s="29">
        <v>1</v>
      </c>
      <c r="E53" s="29">
        <v>1</v>
      </c>
      <c r="F53" s="29">
        <f t="shared" si="0"/>
        <v>18</v>
      </c>
      <c r="G53" s="29"/>
      <c r="H53" s="29"/>
      <c r="I53" s="29"/>
      <c r="J53" s="42"/>
      <c r="K53" s="40" t="s">
        <v>28</v>
      </c>
      <c r="L53" s="47" t="s">
        <v>64</v>
      </c>
      <c r="M53" s="41">
        <v>606</v>
      </c>
      <c r="N53" s="34">
        <v>178</v>
      </c>
      <c r="O53" s="48">
        <v>161</v>
      </c>
      <c r="P53" s="34">
        <v>178</v>
      </c>
      <c r="Q53" s="34">
        <v>1</v>
      </c>
      <c r="R53" s="34"/>
      <c r="S53" s="34"/>
      <c r="T53" s="34">
        <v>178</v>
      </c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</row>
    <row r="54" spans="1:34">
      <c r="A54" s="28"/>
      <c r="B54" s="29"/>
      <c r="C54" s="29"/>
      <c r="D54" s="29"/>
      <c r="E54" s="29"/>
      <c r="F54" s="29">
        <f t="shared" si="0"/>
        <v>32</v>
      </c>
      <c r="G54" s="43">
        <f>(SUM(P54:R54)/O54)*100</f>
        <v>104.27807486631015</v>
      </c>
      <c r="H54" s="44"/>
      <c r="I54" s="45">
        <f>((T54+U54+V54+X54+Z54)/O54)*100</f>
        <v>106.55080213903743</v>
      </c>
      <c r="J54" s="42"/>
      <c r="K54" s="49"/>
      <c r="L54" s="47"/>
      <c r="M54" s="46">
        <f>SUM(M47:M53)</f>
        <v>2857</v>
      </c>
      <c r="N54" s="46">
        <f t="shared" ref="N54:AH54" si="6">SUM(N47:N53)</f>
        <v>797</v>
      </c>
      <c r="O54" s="46">
        <f t="shared" si="6"/>
        <v>748</v>
      </c>
      <c r="P54" s="46">
        <f t="shared" si="6"/>
        <v>706</v>
      </c>
      <c r="Q54" s="46">
        <f t="shared" si="6"/>
        <v>36</v>
      </c>
      <c r="R54" s="46">
        <f t="shared" si="6"/>
        <v>38</v>
      </c>
      <c r="S54" s="46">
        <f t="shared" si="6"/>
        <v>18</v>
      </c>
      <c r="T54" s="46">
        <f t="shared" si="6"/>
        <v>797</v>
      </c>
      <c r="U54" s="46">
        <f t="shared" si="6"/>
        <v>0</v>
      </c>
      <c r="V54" s="46">
        <f t="shared" si="6"/>
        <v>0</v>
      </c>
      <c r="W54" s="46">
        <f t="shared" si="6"/>
        <v>0</v>
      </c>
      <c r="X54" s="46">
        <f t="shared" si="6"/>
        <v>0</v>
      </c>
      <c r="Y54" s="46">
        <f t="shared" si="6"/>
        <v>0</v>
      </c>
      <c r="Z54" s="46">
        <f t="shared" si="6"/>
        <v>0</v>
      </c>
      <c r="AA54" s="46">
        <f t="shared" si="6"/>
        <v>0</v>
      </c>
      <c r="AB54" s="46">
        <f t="shared" si="6"/>
        <v>0</v>
      </c>
      <c r="AC54" s="46">
        <f t="shared" si="6"/>
        <v>0</v>
      </c>
      <c r="AD54" s="46">
        <f t="shared" si="6"/>
        <v>0</v>
      </c>
      <c r="AE54" s="46">
        <f t="shared" si="6"/>
        <v>0</v>
      </c>
      <c r="AF54" s="46">
        <f t="shared" si="6"/>
        <v>0</v>
      </c>
      <c r="AG54" s="46">
        <f t="shared" si="6"/>
        <v>0</v>
      </c>
      <c r="AH54" s="46">
        <f t="shared" si="6"/>
        <v>0</v>
      </c>
    </row>
    <row r="55" spans="1:34">
      <c r="A55" s="28"/>
      <c r="B55" s="29"/>
      <c r="C55" s="29"/>
      <c r="D55" s="29"/>
      <c r="E55" s="29"/>
      <c r="F55" s="29">
        <f t="shared" si="0"/>
        <v>0</v>
      </c>
      <c r="G55" s="29"/>
      <c r="H55" s="29"/>
      <c r="I55" s="29"/>
      <c r="J55" s="42"/>
      <c r="K55" s="49"/>
      <c r="L55" s="47"/>
      <c r="M55" s="41"/>
      <c r="N55" s="34"/>
      <c r="O55" s="48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</row>
    <row r="56" spans="1:34">
      <c r="A56" s="28">
        <v>7</v>
      </c>
      <c r="B56" s="29" t="s">
        <v>65</v>
      </c>
      <c r="C56" s="29"/>
      <c r="D56" s="29">
        <v>1</v>
      </c>
      <c r="E56" s="29">
        <v>1</v>
      </c>
      <c r="F56" s="29">
        <f t="shared" si="0"/>
        <v>0</v>
      </c>
      <c r="G56" s="29"/>
      <c r="H56" s="29"/>
      <c r="I56" s="29"/>
      <c r="J56" s="42"/>
      <c r="K56" s="40" t="s">
        <v>28</v>
      </c>
      <c r="L56" s="47" t="s">
        <v>66</v>
      </c>
      <c r="M56" s="41">
        <v>547</v>
      </c>
      <c r="N56" s="34">
        <v>146</v>
      </c>
      <c r="O56" s="48">
        <v>144</v>
      </c>
      <c r="P56" s="34">
        <v>132</v>
      </c>
      <c r="Q56" s="34"/>
      <c r="R56" s="34">
        <v>12</v>
      </c>
      <c r="S56" s="34">
        <v>2</v>
      </c>
      <c r="T56" s="34">
        <v>76</v>
      </c>
      <c r="U56" s="34"/>
      <c r="V56" s="34"/>
      <c r="W56" s="34"/>
      <c r="X56" s="34">
        <v>70</v>
      </c>
      <c r="Y56" s="34"/>
      <c r="Z56" s="34"/>
      <c r="AA56" s="34"/>
      <c r="AB56" s="34"/>
      <c r="AC56" s="34"/>
      <c r="AD56" s="34"/>
      <c r="AE56" s="34"/>
      <c r="AF56" s="34"/>
      <c r="AG56" s="34"/>
      <c r="AH56" s="34"/>
    </row>
    <row r="57" spans="1:34">
      <c r="A57" s="28"/>
      <c r="B57" s="29"/>
      <c r="C57" s="29"/>
      <c r="D57" s="29">
        <v>1</v>
      </c>
      <c r="E57" s="29">
        <v>1</v>
      </c>
      <c r="F57" s="29">
        <f t="shared" si="0"/>
        <v>6</v>
      </c>
      <c r="G57" s="29"/>
      <c r="H57" s="29"/>
      <c r="I57" s="29"/>
      <c r="J57" s="42"/>
      <c r="K57" s="40" t="s">
        <v>28</v>
      </c>
      <c r="L57" s="47" t="s">
        <v>67</v>
      </c>
      <c r="M57" s="41">
        <v>689</v>
      </c>
      <c r="N57" s="34">
        <v>188</v>
      </c>
      <c r="O57" s="48">
        <v>174</v>
      </c>
      <c r="P57" s="34">
        <v>173</v>
      </c>
      <c r="Q57" s="34"/>
      <c r="R57" s="34">
        <v>7</v>
      </c>
      <c r="S57" s="34">
        <v>8</v>
      </c>
      <c r="T57" s="34">
        <v>112</v>
      </c>
      <c r="U57" s="34"/>
      <c r="V57" s="34">
        <v>9</v>
      </c>
      <c r="W57" s="34"/>
      <c r="X57" s="34">
        <v>67</v>
      </c>
      <c r="Y57" s="34"/>
      <c r="Z57" s="34"/>
      <c r="AA57" s="34"/>
      <c r="AB57" s="34"/>
      <c r="AC57" s="34"/>
      <c r="AD57" s="34"/>
      <c r="AE57" s="34"/>
      <c r="AF57" s="34"/>
      <c r="AG57" s="34"/>
      <c r="AH57" s="34"/>
    </row>
    <row r="58" spans="1:34">
      <c r="A58" s="28"/>
      <c r="B58" s="29"/>
      <c r="C58" s="29"/>
      <c r="D58" s="29"/>
      <c r="E58" s="29">
        <v>1</v>
      </c>
      <c r="F58" s="29">
        <f t="shared" si="0"/>
        <v>-3</v>
      </c>
      <c r="G58" s="29"/>
      <c r="H58" s="29"/>
      <c r="I58" s="29"/>
      <c r="J58" s="42"/>
      <c r="K58" s="40" t="s">
        <v>28</v>
      </c>
      <c r="L58" s="47" t="s">
        <v>68</v>
      </c>
      <c r="M58" s="41">
        <v>245</v>
      </c>
      <c r="N58" s="34">
        <v>65</v>
      </c>
      <c r="O58" s="48">
        <v>61</v>
      </c>
      <c r="P58" s="34">
        <v>50</v>
      </c>
      <c r="Q58" s="34">
        <v>3</v>
      </c>
      <c r="R58" s="34">
        <v>5</v>
      </c>
      <c r="S58" s="34">
        <v>7</v>
      </c>
      <c r="T58" s="34">
        <v>14</v>
      </c>
      <c r="U58" s="34"/>
      <c r="V58" s="34"/>
      <c r="W58" s="34"/>
      <c r="X58" s="34">
        <v>51</v>
      </c>
      <c r="Y58" s="34"/>
      <c r="Z58" s="34"/>
      <c r="AA58" s="34"/>
      <c r="AB58" s="34"/>
      <c r="AC58" s="34"/>
      <c r="AD58" s="34"/>
      <c r="AE58" s="34"/>
      <c r="AF58" s="34"/>
      <c r="AG58" s="34"/>
      <c r="AH58" s="34"/>
    </row>
    <row r="59" spans="1:34">
      <c r="A59" s="28"/>
      <c r="B59" s="29"/>
      <c r="C59" s="29"/>
      <c r="D59" s="29">
        <v>1</v>
      </c>
      <c r="E59" s="29">
        <v>1</v>
      </c>
      <c r="F59" s="29">
        <f t="shared" si="0"/>
        <v>4</v>
      </c>
      <c r="G59" s="29"/>
      <c r="H59" s="29"/>
      <c r="I59" s="29"/>
      <c r="J59" s="42"/>
      <c r="K59" s="40" t="s">
        <v>28</v>
      </c>
      <c r="L59" s="47" t="s">
        <v>69</v>
      </c>
      <c r="M59" s="41">
        <v>602</v>
      </c>
      <c r="N59" s="34">
        <v>160</v>
      </c>
      <c r="O59" s="48">
        <v>151</v>
      </c>
      <c r="P59" s="34">
        <v>140</v>
      </c>
      <c r="Q59" s="34">
        <v>3</v>
      </c>
      <c r="R59" s="34">
        <v>12</v>
      </c>
      <c r="S59" s="34">
        <v>5</v>
      </c>
      <c r="T59" s="34">
        <v>81</v>
      </c>
      <c r="U59" s="34"/>
      <c r="V59" s="34"/>
      <c r="W59" s="34"/>
      <c r="X59" s="34">
        <v>79</v>
      </c>
      <c r="Y59" s="34"/>
      <c r="Z59" s="34"/>
      <c r="AA59" s="34"/>
      <c r="AB59" s="34"/>
      <c r="AC59" s="34"/>
      <c r="AD59" s="34"/>
      <c r="AE59" s="34"/>
      <c r="AF59" s="34"/>
      <c r="AG59" s="34"/>
      <c r="AH59" s="34"/>
    </row>
    <row r="60" spans="1:34">
      <c r="A60" s="28"/>
      <c r="B60" s="29"/>
      <c r="C60" s="29"/>
      <c r="D60" s="29">
        <v>1</v>
      </c>
      <c r="E60" s="29">
        <v>1</v>
      </c>
      <c r="F60" s="29">
        <f t="shared" si="0"/>
        <v>10</v>
      </c>
      <c r="G60" s="29"/>
      <c r="H60" s="29"/>
      <c r="I60" s="29"/>
      <c r="J60" s="42"/>
      <c r="K60" s="40" t="s">
        <v>28</v>
      </c>
      <c r="L60" s="47" t="s">
        <v>70</v>
      </c>
      <c r="M60" s="41">
        <v>744</v>
      </c>
      <c r="N60" s="34">
        <v>200</v>
      </c>
      <c r="O60" s="48">
        <v>186</v>
      </c>
      <c r="P60" s="34">
        <v>189</v>
      </c>
      <c r="Q60" s="34"/>
      <c r="R60" s="34">
        <v>7</v>
      </c>
      <c r="S60" s="34">
        <v>4</v>
      </c>
      <c r="T60" s="34">
        <v>34</v>
      </c>
      <c r="U60" s="34"/>
      <c r="V60" s="34"/>
      <c r="W60" s="34"/>
      <c r="X60" s="34">
        <v>156</v>
      </c>
      <c r="Y60" s="34"/>
      <c r="Z60" s="34">
        <v>10</v>
      </c>
      <c r="AA60" s="34"/>
      <c r="AB60" s="34"/>
      <c r="AC60" s="34"/>
      <c r="AD60" s="34"/>
      <c r="AE60" s="34"/>
      <c r="AF60" s="34"/>
      <c r="AG60" s="34"/>
      <c r="AH60" s="34"/>
    </row>
    <row r="61" spans="1:34">
      <c r="A61" s="28"/>
      <c r="B61" s="29"/>
      <c r="C61" s="29"/>
      <c r="D61" s="29"/>
      <c r="E61" s="29"/>
      <c r="F61" s="29">
        <f t="shared" si="0"/>
        <v>17</v>
      </c>
      <c r="G61" s="43">
        <f>(SUM(P61:R61)/O61)*100</f>
        <v>102.37430167597765</v>
      </c>
      <c r="H61" s="44"/>
      <c r="I61" s="45">
        <f>((T61+U61+V61+X61+Z61)/O61)*100</f>
        <v>106.00558659217879</v>
      </c>
      <c r="J61" s="42"/>
      <c r="K61" s="49"/>
      <c r="L61" s="47"/>
      <c r="M61" s="46">
        <f>SUM(M56:M60)</f>
        <v>2827</v>
      </c>
      <c r="N61" s="46">
        <f t="shared" ref="N61:AH61" si="7">SUM(N56:N60)</f>
        <v>759</v>
      </c>
      <c r="O61" s="46">
        <f t="shared" si="7"/>
        <v>716</v>
      </c>
      <c r="P61" s="46">
        <f t="shared" si="7"/>
        <v>684</v>
      </c>
      <c r="Q61" s="46">
        <f t="shared" si="7"/>
        <v>6</v>
      </c>
      <c r="R61" s="46">
        <f t="shared" si="7"/>
        <v>43</v>
      </c>
      <c r="S61" s="46">
        <f t="shared" si="7"/>
        <v>26</v>
      </c>
      <c r="T61" s="46">
        <f t="shared" si="7"/>
        <v>317</v>
      </c>
      <c r="U61" s="46">
        <f t="shared" si="7"/>
        <v>0</v>
      </c>
      <c r="V61" s="46">
        <f t="shared" si="7"/>
        <v>9</v>
      </c>
      <c r="W61" s="46">
        <f t="shared" si="7"/>
        <v>0</v>
      </c>
      <c r="X61" s="46">
        <f t="shared" si="7"/>
        <v>423</v>
      </c>
      <c r="Y61" s="46">
        <f t="shared" si="7"/>
        <v>0</v>
      </c>
      <c r="Z61" s="46">
        <f t="shared" si="7"/>
        <v>10</v>
      </c>
      <c r="AA61" s="46">
        <f t="shared" si="7"/>
        <v>0</v>
      </c>
      <c r="AB61" s="46">
        <f t="shared" si="7"/>
        <v>0</v>
      </c>
      <c r="AC61" s="46">
        <f t="shared" si="7"/>
        <v>0</v>
      </c>
      <c r="AD61" s="46">
        <f t="shared" si="7"/>
        <v>0</v>
      </c>
      <c r="AE61" s="46">
        <f t="shared" si="7"/>
        <v>0</v>
      </c>
      <c r="AF61" s="46">
        <f t="shared" si="7"/>
        <v>0</v>
      </c>
      <c r="AG61" s="46">
        <f t="shared" si="7"/>
        <v>0</v>
      </c>
      <c r="AH61" s="46">
        <f t="shared" si="7"/>
        <v>0</v>
      </c>
    </row>
    <row r="62" spans="1:34">
      <c r="A62" s="28"/>
      <c r="B62" s="29"/>
      <c r="C62" s="29"/>
      <c r="D62" s="29"/>
      <c r="E62" s="29"/>
      <c r="F62" s="29">
        <f t="shared" si="0"/>
        <v>0</v>
      </c>
      <c r="G62" s="29"/>
      <c r="H62" s="29"/>
      <c r="I62" s="29"/>
      <c r="J62" s="42"/>
      <c r="K62" s="49"/>
      <c r="L62" s="47"/>
      <c r="M62" s="41"/>
      <c r="N62" s="34"/>
      <c r="O62" s="48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1:34">
      <c r="A63" s="28">
        <v>8</v>
      </c>
      <c r="B63" s="29" t="s">
        <v>71</v>
      </c>
      <c r="C63" s="29"/>
      <c r="D63" s="29"/>
      <c r="E63" s="29">
        <v>1</v>
      </c>
      <c r="F63" s="29">
        <f t="shared" si="0"/>
        <v>-12</v>
      </c>
      <c r="G63" s="29"/>
      <c r="H63" s="29"/>
      <c r="I63" s="29"/>
      <c r="J63" s="42"/>
      <c r="K63" s="40" t="s">
        <v>28</v>
      </c>
      <c r="L63" s="47" t="s">
        <v>46</v>
      </c>
      <c r="M63" s="41">
        <v>523</v>
      </c>
      <c r="N63" s="34">
        <v>139</v>
      </c>
      <c r="O63" s="48">
        <v>135</v>
      </c>
      <c r="P63" s="34">
        <v>92</v>
      </c>
      <c r="Q63" s="34"/>
      <c r="R63" s="34">
        <v>31</v>
      </c>
      <c r="S63" s="34">
        <v>16</v>
      </c>
      <c r="T63" s="34">
        <v>24</v>
      </c>
      <c r="U63" s="34"/>
      <c r="V63" s="34"/>
      <c r="W63" s="34"/>
      <c r="X63" s="34">
        <v>106</v>
      </c>
      <c r="Y63" s="34">
        <v>5</v>
      </c>
      <c r="Z63" s="34">
        <v>4</v>
      </c>
      <c r="AA63" s="34"/>
      <c r="AB63" s="34"/>
      <c r="AC63" s="34"/>
      <c r="AD63" s="34"/>
      <c r="AE63" s="34"/>
      <c r="AF63" s="34"/>
      <c r="AG63" s="34"/>
      <c r="AH63" s="34"/>
    </row>
    <row r="64" spans="1:34">
      <c r="A64" s="28"/>
      <c r="B64" s="29"/>
      <c r="C64" s="29"/>
      <c r="D64" s="29">
        <v>1</v>
      </c>
      <c r="E64" s="29">
        <v>1</v>
      </c>
      <c r="F64" s="29">
        <f t="shared" si="0"/>
        <v>3</v>
      </c>
      <c r="G64" s="29"/>
      <c r="H64" s="29"/>
      <c r="I64" s="29"/>
      <c r="J64" s="42"/>
      <c r="K64" s="40" t="s">
        <v>28</v>
      </c>
      <c r="L64" s="47" t="s">
        <v>47</v>
      </c>
      <c r="M64" s="41">
        <v>535</v>
      </c>
      <c r="N64" s="34">
        <v>149</v>
      </c>
      <c r="O64" s="48">
        <v>145</v>
      </c>
      <c r="P64" s="34">
        <v>114</v>
      </c>
      <c r="Q64" s="34">
        <v>2</v>
      </c>
      <c r="R64" s="34">
        <v>32</v>
      </c>
      <c r="S64" s="34">
        <v>1</v>
      </c>
      <c r="T64" s="34">
        <v>11</v>
      </c>
      <c r="U64" s="34"/>
      <c r="V64" s="34"/>
      <c r="W64" s="34"/>
      <c r="X64" s="34">
        <v>126</v>
      </c>
      <c r="Y64" s="34">
        <v>5</v>
      </c>
      <c r="Z64" s="34"/>
      <c r="AA64" s="34">
        <v>7</v>
      </c>
      <c r="AB64" s="34"/>
      <c r="AC64" s="34"/>
      <c r="AD64" s="34"/>
      <c r="AE64" s="34"/>
      <c r="AF64" s="34"/>
      <c r="AG64" s="34"/>
      <c r="AH64" s="34"/>
    </row>
    <row r="65" spans="1:34">
      <c r="A65" s="28"/>
      <c r="B65" s="29"/>
      <c r="C65" s="29"/>
      <c r="D65" s="29"/>
      <c r="E65" s="29"/>
      <c r="F65" s="29">
        <f t="shared" si="0"/>
        <v>-9</v>
      </c>
      <c r="G65" s="43">
        <f>(SUM(P65:R65)/O65)*100</f>
        <v>96.785714285714292</v>
      </c>
      <c r="H65" s="44"/>
      <c r="I65" s="45">
        <f>((T65+U65+V65+X65+Z65)/O65)*100</f>
        <v>96.785714285714292</v>
      </c>
      <c r="J65" s="42"/>
      <c r="K65" s="49"/>
      <c r="L65" s="47"/>
      <c r="M65" s="46">
        <f>SUM(M63:M64)</f>
        <v>1058</v>
      </c>
      <c r="N65" s="46">
        <f t="shared" ref="N65:AH65" si="8">SUM(N63:N64)</f>
        <v>288</v>
      </c>
      <c r="O65" s="46">
        <f t="shared" si="8"/>
        <v>280</v>
      </c>
      <c r="P65" s="46">
        <f t="shared" si="8"/>
        <v>206</v>
      </c>
      <c r="Q65" s="46">
        <f t="shared" si="8"/>
        <v>2</v>
      </c>
      <c r="R65" s="46">
        <f t="shared" si="8"/>
        <v>63</v>
      </c>
      <c r="S65" s="46">
        <f t="shared" si="8"/>
        <v>17</v>
      </c>
      <c r="T65" s="46">
        <f t="shared" si="8"/>
        <v>35</v>
      </c>
      <c r="U65" s="46">
        <f t="shared" si="8"/>
        <v>0</v>
      </c>
      <c r="V65" s="46">
        <f t="shared" si="8"/>
        <v>0</v>
      </c>
      <c r="W65" s="46">
        <f t="shared" si="8"/>
        <v>0</v>
      </c>
      <c r="X65" s="46">
        <f t="shared" si="8"/>
        <v>232</v>
      </c>
      <c r="Y65" s="46">
        <f t="shared" si="8"/>
        <v>10</v>
      </c>
      <c r="Z65" s="46">
        <f t="shared" si="8"/>
        <v>4</v>
      </c>
      <c r="AA65" s="46">
        <f t="shared" si="8"/>
        <v>7</v>
      </c>
      <c r="AB65" s="46">
        <f t="shared" si="8"/>
        <v>0</v>
      </c>
      <c r="AC65" s="46">
        <f t="shared" si="8"/>
        <v>0</v>
      </c>
      <c r="AD65" s="46">
        <f t="shared" si="8"/>
        <v>0</v>
      </c>
      <c r="AE65" s="46">
        <f t="shared" si="8"/>
        <v>0</v>
      </c>
      <c r="AF65" s="46">
        <f t="shared" si="8"/>
        <v>0</v>
      </c>
      <c r="AG65" s="46">
        <f t="shared" si="8"/>
        <v>0</v>
      </c>
      <c r="AH65" s="46">
        <f t="shared" si="8"/>
        <v>0</v>
      </c>
    </row>
    <row r="66" spans="1:34">
      <c r="A66" s="28"/>
      <c r="B66" s="29"/>
      <c r="C66" s="29"/>
      <c r="D66" s="29"/>
      <c r="E66" s="29"/>
      <c r="F66" s="29">
        <f t="shared" si="0"/>
        <v>0</v>
      </c>
      <c r="G66" s="29"/>
      <c r="H66" s="29"/>
      <c r="I66" s="29"/>
      <c r="J66" s="42"/>
      <c r="K66" s="49"/>
      <c r="L66" s="47"/>
      <c r="M66" s="41"/>
      <c r="N66" s="34"/>
      <c r="O66" s="48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1:34">
      <c r="A67" s="28">
        <v>9</v>
      </c>
      <c r="B67" s="29" t="s">
        <v>72</v>
      </c>
      <c r="C67" s="29"/>
      <c r="D67" s="29">
        <v>1</v>
      </c>
      <c r="E67" s="29">
        <v>1</v>
      </c>
      <c r="F67" s="29">
        <f t="shared" si="0"/>
        <v>4</v>
      </c>
      <c r="G67" s="29"/>
      <c r="H67" s="29"/>
      <c r="I67" s="29"/>
      <c r="J67" s="42"/>
      <c r="K67" s="49"/>
      <c r="L67" s="47" t="s">
        <v>73</v>
      </c>
      <c r="M67" s="41">
        <v>436</v>
      </c>
      <c r="N67" s="34">
        <v>113</v>
      </c>
      <c r="O67" s="48">
        <v>109</v>
      </c>
      <c r="P67" s="34">
        <v>108</v>
      </c>
      <c r="Q67" s="34">
        <v>2</v>
      </c>
      <c r="R67" s="34">
        <v>3</v>
      </c>
      <c r="S67" s="34"/>
      <c r="T67" s="34">
        <v>75</v>
      </c>
      <c r="U67" s="34"/>
      <c r="V67" s="34"/>
      <c r="W67" s="34"/>
      <c r="X67" s="34">
        <v>37</v>
      </c>
      <c r="Y67" s="34">
        <v>1</v>
      </c>
      <c r="Z67" s="34"/>
      <c r="AA67" s="34"/>
      <c r="AB67" s="34"/>
      <c r="AC67" s="34"/>
      <c r="AD67" s="34"/>
      <c r="AE67" s="34"/>
      <c r="AF67" s="34"/>
      <c r="AG67" s="34"/>
      <c r="AH67" s="34"/>
    </row>
    <row r="68" spans="1:34">
      <c r="A68" s="28"/>
      <c r="B68" s="29"/>
      <c r="C68" s="29"/>
      <c r="D68" s="29">
        <v>1</v>
      </c>
      <c r="E68" s="29">
        <v>1</v>
      </c>
      <c r="F68" s="29">
        <f t="shared" si="0"/>
        <v>11</v>
      </c>
      <c r="G68" s="29"/>
      <c r="H68" s="29"/>
      <c r="I68" s="29"/>
      <c r="J68" s="42"/>
      <c r="K68" s="49"/>
      <c r="L68" s="47" t="s">
        <v>74</v>
      </c>
      <c r="M68" s="41">
        <v>514</v>
      </c>
      <c r="N68" s="34">
        <v>150</v>
      </c>
      <c r="O68" s="48">
        <v>129</v>
      </c>
      <c r="P68" s="34">
        <v>115</v>
      </c>
      <c r="Q68" s="34"/>
      <c r="R68" s="34">
        <v>25</v>
      </c>
      <c r="S68" s="34">
        <v>10</v>
      </c>
      <c r="T68" s="34">
        <v>116</v>
      </c>
      <c r="U68" s="34"/>
      <c r="V68" s="34"/>
      <c r="W68" s="34"/>
      <c r="X68" s="34">
        <v>34</v>
      </c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>
      <c r="A69" s="28"/>
      <c r="B69" s="29"/>
      <c r="C69" s="29"/>
      <c r="D69" s="29">
        <v>1</v>
      </c>
      <c r="E69" s="29">
        <v>1</v>
      </c>
      <c r="F69" s="29">
        <f t="shared" si="0"/>
        <v>3</v>
      </c>
      <c r="G69" s="29"/>
      <c r="H69" s="29"/>
      <c r="I69" s="29"/>
      <c r="J69" s="42"/>
      <c r="K69" s="49"/>
      <c r="L69" s="47" t="s">
        <v>75</v>
      </c>
      <c r="M69" s="41">
        <v>393</v>
      </c>
      <c r="N69" s="34">
        <v>103</v>
      </c>
      <c r="O69" s="48">
        <v>100</v>
      </c>
      <c r="P69" s="34">
        <v>100</v>
      </c>
      <c r="Q69" s="34"/>
      <c r="R69" s="34">
        <v>3</v>
      </c>
      <c r="S69" s="34"/>
      <c r="T69" s="34">
        <v>103</v>
      </c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1:34">
      <c r="A70" s="28"/>
      <c r="B70" s="29"/>
      <c r="C70" s="29"/>
      <c r="D70" s="29">
        <v>1</v>
      </c>
      <c r="E70" s="29">
        <v>1</v>
      </c>
      <c r="F70" s="29">
        <f t="shared" si="0"/>
        <v>8</v>
      </c>
      <c r="G70" s="29"/>
      <c r="H70" s="29"/>
      <c r="I70" s="29"/>
      <c r="J70" s="42"/>
      <c r="K70" s="49"/>
      <c r="L70" s="47" t="s">
        <v>76</v>
      </c>
      <c r="M70" s="41">
        <v>303</v>
      </c>
      <c r="N70" s="34">
        <v>88</v>
      </c>
      <c r="O70" s="48">
        <v>80</v>
      </c>
      <c r="P70" s="34">
        <v>87</v>
      </c>
      <c r="Q70" s="34">
        <v>1</v>
      </c>
      <c r="R70" s="34"/>
      <c r="S70" s="34"/>
      <c r="T70" s="34">
        <v>88</v>
      </c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1:34">
      <c r="A71" s="28"/>
      <c r="B71" s="29"/>
      <c r="C71" s="29"/>
      <c r="D71" s="29">
        <v>1</v>
      </c>
      <c r="E71" s="29">
        <v>1</v>
      </c>
      <c r="F71" s="29">
        <f t="shared" si="0"/>
        <v>8</v>
      </c>
      <c r="G71" s="29"/>
      <c r="H71" s="29"/>
      <c r="I71" s="29"/>
      <c r="J71" s="42"/>
      <c r="K71" s="49"/>
      <c r="L71" s="47" t="s">
        <v>77</v>
      </c>
      <c r="M71" s="41">
        <v>226</v>
      </c>
      <c r="N71" s="34">
        <v>68</v>
      </c>
      <c r="O71" s="48">
        <v>60</v>
      </c>
      <c r="P71" s="34">
        <v>68</v>
      </c>
      <c r="Q71" s="34"/>
      <c r="R71" s="34"/>
      <c r="S71" s="34"/>
      <c r="T71" s="34">
        <v>68</v>
      </c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</row>
    <row r="72" spans="1:34">
      <c r="A72" s="28"/>
      <c r="B72" s="29"/>
      <c r="C72" s="29"/>
      <c r="D72" s="29">
        <v>1</v>
      </c>
      <c r="E72" s="29">
        <v>1</v>
      </c>
      <c r="F72" s="29">
        <f t="shared" si="0"/>
        <v>0</v>
      </c>
      <c r="G72" s="29"/>
      <c r="H72" s="29"/>
      <c r="I72" s="29"/>
      <c r="J72" s="42"/>
      <c r="K72" s="49"/>
      <c r="L72" s="47" t="s">
        <v>78</v>
      </c>
      <c r="M72" s="41">
        <v>437</v>
      </c>
      <c r="N72" s="34">
        <v>111</v>
      </c>
      <c r="O72" s="48">
        <v>111</v>
      </c>
      <c r="P72" s="34">
        <v>111</v>
      </c>
      <c r="Q72" s="34"/>
      <c r="R72" s="34"/>
      <c r="S72" s="34"/>
      <c r="T72" s="34">
        <v>111</v>
      </c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1:34">
      <c r="A73" s="28"/>
      <c r="B73" s="29"/>
      <c r="C73" s="29"/>
      <c r="D73" s="29">
        <v>1</v>
      </c>
      <c r="E73" s="29">
        <v>1</v>
      </c>
      <c r="F73" s="29">
        <f t="shared" si="0"/>
        <v>16</v>
      </c>
      <c r="G73" s="29"/>
      <c r="H73" s="29"/>
      <c r="I73" s="29"/>
      <c r="J73" s="42"/>
      <c r="K73" s="49"/>
      <c r="L73" s="47" t="s">
        <v>79</v>
      </c>
      <c r="M73" s="41">
        <v>335</v>
      </c>
      <c r="N73" s="41">
        <v>98</v>
      </c>
      <c r="O73" s="41">
        <v>80</v>
      </c>
      <c r="P73" s="41">
        <v>69</v>
      </c>
      <c r="Q73" s="41">
        <v>26</v>
      </c>
      <c r="R73" s="41">
        <v>1</v>
      </c>
      <c r="S73" s="41">
        <v>2</v>
      </c>
      <c r="T73" s="41">
        <v>98</v>
      </c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</row>
    <row r="74" spans="1:34">
      <c r="A74" s="28"/>
      <c r="B74" s="29"/>
      <c r="C74" s="29"/>
      <c r="D74" s="29"/>
      <c r="E74" s="29"/>
      <c r="F74" s="29">
        <f t="shared" ref="F74:F118" si="9">SUM(P74:R74)-O74</f>
        <v>50</v>
      </c>
      <c r="G74" s="43">
        <f>(SUM(P74:R74)/O74)*100</f>
        <v>107.47384155455903</v>
      </c>
      <c r="H74" s="44"/>
      <c r="I74" s="45">
        <f>((T74+U74+V74+X74+Z74)/O74)*100</f>
        <v>109.11808669656202</v>
      </c>
      <c r="J74" s="42"/>
      <c r="K74" s="49"/>
      <c r="L74" s="47"/>
      <c r="M74" s="46">
        <f>SUM(M67:M73)</f>
        <v>2644</v>
      </c>
      <c r="N74" s="46">
        <f t="shared" ref="N74:AH74" si="10">SUM(N67:N73)</f>
        <v>731</v>
      </c>
      <c r="O74" s="46">
        <f t="shared" si="10"/>
        <v>669</v>
      </c>
      <c r="P74" s="46">
        <f>SUM(P67:P73)</f>
        <v>658</v>
      </c>
      <c r="Q74" s="46">
        <f t="shared" si="10"/>
        <v>29</v>
      </c>
      <c r="R74" s="46">
        <f t="shared" si="10"/>
        <v>32</v>
      </c>
      <c r="S74" s="46">
        <f t="shared" si="10"/>
        <v>12</v>
      </c>
      <c r="T74" s="46">
        <f t="shared" si="10"/>
        <v>659</v>
      </c>
      <c r="U74" s="46">
        <f t="shared" si="10"/>
        <v>0</v>
      </c>
      <c r="V74" s="46">
        <f t="shared" si="10"/>
        <v>0</v>
      </c>
      <c r="W74" s="46">
        <f t="shared" si="10"/>
        <v>0</v>
      </c>
      <c r="X74" s="46">
        <f t="shared" si="10"/>
        <v>71</v>
      </c>
      <c r="Y74" s="46">
        <f t="shared" si="10"/>
        <v>1</v>
      </c>
      <c r="Z74" s="46">
        <f t="shared" si="10"/>
        <v>0</v>
      </c>
      <c r="AA74" s="46">
        <f t="shared" si="10"/>
        <v>0</v>
      </c>
      <c r="AB74" s="46">
        <f t="shared" si="10"/>
        <v>0</v>
      </c>
      <c r="AC74" s="46">
        <f t="shared" si="10"/>
        <v>0</v>
      </c>
      <c r="AD74" s="46">
        <f t="shared" si="10"/>
        <v>0</v>
      </c>
      <c r="AE74" s="46">
        <f t="shared" si="10"/>
        <v>0</v>
      </c>
      <c r="AF74" s="46">
        <f t="shared" si="10"/>
        <v>0</v>
      </c>
      <c r="AG74" s="46">
        <f t="shared" si="10"/>
        <v>0</v>
      </c>
      <c r="AH74" s="46">
        <f t="shared" si="10"/>
        <v>0</v>
      </c>
    </row>
    <row r="75" spans="1:34">
      <c r="A75" s="28"/>
      <c r="B75" s="29"/>
      <c r="C75" s="29"/>
      <c r="D75" s="29"/>
      <c r="E75" s="29"/>
      <c r="F75" s="29">
        <f t="shared" si="9"/>
        <v>0</v>
      </c>
      <c r="G75" s="29"/>
      <c r="H75" s="29"/>
      <c r="I75" s="29"/>
      <c r="J75" s="42"/>
      <c r="K75" s="49"/>
      <c r="L75" s="47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</row>
    <row r="76" spans="1:34">
      <c r="A76" s="28">
        <v>10</v>
      </c>
      <c r="B76" s="29" t="s">
        <v>80</v>
      </c>
      <c r="C76" s="29"/>
      <c r="D76" s="29"/>
      <c r="E76" s="29">
        <v>1</v>
      </c>
      <c r="F76" s="29">
        <f t="shared" si="9"/>
        <v>-49</v>
      </c>
      <c r="G76" s="29"/>
      <c r="H76" s="29"/>
      <c r="I76" s="29"/>
      <c r="J76" s="42"/>
      <c r="K76" s="49"/>
      <c r="L76" s="47" t="s">
        <v>81</v>
      </c>
      <c r="M76" s="41">
        <v>919</v>
      </c>
      <c r="N76" s="41">
        <v>220</v>
      </c>
      <c r="O76" s="41">
        <v>219</v>
      </c>
      <c r="P76" s="41">
        <v>157</v>
      </c>
      <c r="Q76" s="41"/>
      <c r="R76" s="41">
        <v>13</v>
      </c>
      <c r="S76" s="41">
        <v>50</v>
      </c>
      <c r="T76" s="41">
        <v>184</v>
      </c>
      <c r="U76" s="41"/>
      <c r="V76" s="41"/>
      <c r="W76" s="41"/>
      <c r="X76" s="41">
        <v>24</v>
      </c>
      <c r="Y76" s="41"/>
      <c r="Z76" s="41">
        <v>12</v>
      </c>
      <c r="AA76" s="41"/>
      <c r="AB76" s="41"/>
      <c r="AC76" s="41"/>
      <c r="AD76" s="41"/>
      <c r="AE76" s="41"/>
      <c r="AF76" s="41"/>
      <c r="AG76" s="41"/>
      <c r="AH76" s="41"/>
    </row>
    <row r="77" spans="1:34">
      <c r="A77" s="28"/>
      <c r="B77" s="29"/>
      <c r="C77" s="29"/>
      <c r="D77" s="29">
        <v>1</v>
      </c>
      <c r="E77" s="29">
        <v>1</v>
      </c>
      <c r="F77" s="29">
        <f t="shared" si="9"/>
        <v>17</v>
      </c>
      <c r="G77" s="29"/>
      <c r="H77" s="29"/>
      <c r="I77" s="29"/>
      <c r="J77" s="42"/>
      <c r="K77" s="49"/>
      <c r="L77" s="47" t="s">
        <v>59</v>
      </c>
      <c r="M77" s="41">
        <v>413</v>
      </c>
      <c r="N77" s="41">
        <v>127</v>
      </c>
      <c r="O77" s="41">
        <v>105</v>
      </c>
      <c r="P77" s="41">
        <v>105</v>
      </c>
      <c r="Q77" s="41"/>
      <c r="R77" s="41">
        <v>17</v>
      </c>
      <c r="S77" s="41">
        <v>5</v>
      </c>
      <c r="T77" s="41">
        <v>112</v>
      </c>
      <c r="U77" s="41"/>
      <c r="V77" s="41"/>
      <c r="W77" s="41"/>
      <c r="X77" s="41">
        <v>15</v>
      </c>
      <c r="Y77" s="41"/>
      <c r="Z77" s="41"/>
      <c r="AA77" s="41"/>
      <c r="AB77" s="41"/>
      <c r="AC77" s="41"/>
      <c r="AD77" s="41"/>
      <c r="AE77" s="41"/>
      <c r="AF77" s="41"/>
      <c r="AG77" s="41"/>
      <c r="AH77" s="41"/>
    </row>
    <row r="78" spans="1:34">
      <c r="A78" s="28"/>
      <c r="B78" s="29"/>
      <c r="C78" s="29"/>
      <c r="D78" s="29"/>
      <c r="E78" s="29">
        <v>1</v>
      </c>
      <c r="F78" s="29">
        <f t="shared" si="9"/>
        <v>-91</v>
      </c>
      <c r="G78" s="29"/>
      <c r="H78" s="29"/>
      <c r="I78" s="29"/>
      <c r="J78" s="42"/>
      <c r="K78" s="49"/>
      <c r="L78" s="47" t="s">
        <v>82</v>
      </c>
      <c r="M78" s="41">
        <v>134</v>
      </c>
      <c r="N78" s="41">
        <v>139</v>
      </c>
      <c r="O78" s="41">
        <v>122</v>
      </c>
      <c r="P78" s="41">
        <v>31</v>
      </c>
      <c r="Q78" s="41"/>
      <c r="R78" s="41"/>
      <c r="S78" s="41">
        <v>108</v>
      </c>
      <c r="T78" s="41">
        <v>29</v>
      </c>
      <c r="U78" s="41"/>
      <c r="V78" s="41"/>
      <c r="W78" s="41"/>
      <c r="X78" s="41">
        <v>80</v>
      </c>
      <c r="Y78" s="41">
        <v>22</v>
      </c>
      <c r="Z78" s="41">
        <v>3</v>
      </c>
      <c r="AA78" s="41">
        <v>5</v>
      </c>
      <c r="AB78" s="41"/>
      <c r="AC78" s="41"/>
      <c r="AD78" s="41"/>
      <c r="AE78" s="41"/>
      <c r="AF78" s="41"/>
      <c r="AG78" s="41"/>
      <c r="AH78" s="41"/>
    </row>
    <row r="79" spans="1:34">
      <c r="A79" s="28"/>
      <c r="B79" s="29"/>
      <c r="C79" s="29"/>
      <c r="D79" s="29">
        <v>1</v>
      </c>
      <c r="E79" s="29">
        <v>1</v>
      </c>
      <c r="F79" s="29">
        <f t="shared" si="9"/>
        <v>0</v>
      </c>
      <c r="G79" s="29"/>
      <c r="H79" s="29"/>
      <c r="I79" s="29"/>
      <c r="J79" s="42"/>
      <c r="K79" s="49"/>
      <c r="L79" s="47" t="s">
        <v>83</v>
      </c>
      <c r="M79" s="41">
        <v>668</v>
      </c>
      <c r="N79" s="41">
        <v>184</v>
      </c>
      <c r="O79" s="41">
        <v>152</v>
      </c>
      <c r="P79" s="41">
        <v>149</v>
      </c>
      <c r="Q79" s="41"/>
      <c r="R79" s="41">
        <v>3</v>
      </c>
      <c r="S79" s="41">
        <v>32</v>
      </c>
      <c r="T79" s="41">
        <v>183</v>
      </c>
      <c r="U79" s="41"/>
      <c r="V79" s="41"/>
      <c r="W79" s="41"/>
      <c r="X79" s="41">
        <v>1</v>
      </c>
      <c r="Y79" s="41"/>
      <c r="Z79" s="41"/>
      <c r="AA79" s="41"/>
      <c r="AB79" s="41"/>
      <c r="AC79" s="41"/>
      <c r="AD79" s="41"/>
      <c r="AE79" s="41"/>
      <c r="AF79" s="41"/>
      <c r="AG79" s="41"/>
      <c r="AH79" s="41"/>
    </row>
    <row r="80" spans="1:34">
      <c r="A80" s="28"/>
      <c r="B80" s="29"/>
      <c r="C80" s="29"/>
      <c r="D80" s="29"/>
      <c r="E80" s="29">
        <v>1</v>
      </c>
      <c r="F80" s="29">
        <f t="shared" si="9"/>
        <v>-29</v>
      </c>
      <c r="G80" s="29"/>
      <c r="H80" s="29"/>
      <c r="I80" s="29"/>
      <c r="J80" s="42"/>
      <c r="K80" s="49"/>
      <c r="L80" s="47" t="s">
        <v>84</v>
      </c>
      <c r="M80" s="41">
        <v>471</v>
      </c>
      <c r="N80" s="41">
        <v>156</v>
      </c>
      <c r="O80" s="41">
        <v>181</v>
      </c>
      <c r="P80" s="41">
        <v>152</v>
      </c>
      <c r="Q80" s="41"/>
      <c r="R80" s="41"/>
      <c r="S80" s="41">
        <v>4</v>
      </c>
      <c r="T80" s="41">
        <v>156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</row>
    <row r="81" spans="1:34">
      <c r="A81" s="28"/>
      <c r="B81" s="29"/>
      <c r="C81" s="29"/>
      <c r="D81" s="29">
        <v>1</v>
      </c>
      <c r="E81" s="29">
        <v>1</v>
      </c>
      <c r="F81" s="29">
        <f t="shared" si="9"/>
        <v>14</v>
      </c>
      <c r="G81" s="29"/>
      <c r="H81" s="29"/>
      <c r="I81" s="29"/>
      <c r="J81" s="42"/>
      <c r="K81" s="49"/>
      <c r="L81" s="47" t="s">
        <v>85</v>
      </c>
      <c r="M81" s="41">
        <v>435</v>
      </c>
      <c r="N81" s="41">
        <v>117</v>
      </c>
      <c r="O81" s="41">
        <v>103</v>
      </c>
      <c r="P81" s="41">
        <v>79</v>
      </c>
      <c r="Q81" s="41"/>
      <c r="R81" s="41">
        <v>38</v>
      </c>
      <c r="S81" s="41"/>
      <c r="T81" s="41">
        <v>70</v>
      </c>
      <c r="U81" s="41"/>
      <c r="V81" s="41"/>
      <c r="W81" s="41"/>
      <c r="X81" s="41">
        <v>47</v>
      </c>
      <c r="Y81" s="41"/>
      <c r="Z81" s="41"/>
      <c r="AA81" s="41"/>
      <c r="AB81" s="41"/>
      <c r="AC81" s="41"/>
      <c r="AD81" s="41"/>
      <c r="AE81" s="41"/>
      <c r="AF81" s="41"/>
      <c r="AG81" s="41"/>
      <c r="AH81" s="41"/>
    </row>
    <row r="82" spans="1:34">
      <c r="A82" s="28"/>
      <c r="B82" s="29"/>
      <c r="C82" s="29"/>
      <c r="D82" s="29"/>
      <c r="E82" s="29"/>
      <c r="F82" s="29">
        <f t="shared" si="9"/>
        <v>-138</v>
      </c>
      <c r="G82" s="43">
        <f>(SUM(P82:R82)/O82)*100</f>
        <v>84.353741496598644</v>
      </c>
      <c r="H82" s="44"/>
      <c r="I82" s="45">
        <f>((T82+U82+V82+X82+Z82)/O82)*100</f>
        <v>103.8548752834467</v>
      </c>
      <c r="J82" s="42"/>
      <c r="K82" s="49"/>
      <c r="L82" s="47"/>
      <c r="M82" s="46">
        <f>SUM(M76:M81)</f>
        <v>3040</v>
      </c>
      <c r="N82" s="46">
        <f t="shared" ref="N82:AH82" si="11">SUM(N76:N81)</f>
        <v>943</v>
      </c>
      <c r="O82" s="46">
        <f t="shared" si="11"/>
        <v>882</v>
      </c>
      <c r="P82" s="46">
        <f t="shared" si="11"/>
        <v>673</v>
      </c>
      <c r="Q82" s="46">
        <f t="shared" si="11"/>
        <v>0</v>
      </c>
      <c r="R82" s="46">
        <f t="shared" si="11"/>
        <v>71</v>
      </c>
      <c r="S82" s="46">
        <f t="shared" si="11"/>
        <v>199</v>
      </c>
      <c r="T82" s="46">
        <f t="shared" si="11"/>
        <v>734</v>
      </c>
      <c r="U82" s="46">
        <f t="shared" si="11"/>
        <v>0</v>
      </c>
      <c r="V82" s="46">
        <f t="shared" si="11"/>
        <v>0</v>
      </c>
      <c r="W82" s="46">
        <f t="shared" si="11"/>
        <v>0</v>
      </c>
      <c r="X82" s="46">
        <f t="shared" si="11"/>
        <v>167</v>
      </c>
      <c r="Y82" s="46">
        <f t="shared" si="11"/>
        <v>22</v>
      </c>
      <c r="Z82" s="46">
        <f t="shared" si="11"/>
        <v>15</v>
      </c>
      <c r="AA82" s="46">
        <f t="shared" si="11"/>
        <v>5</v>
      </c>
      <c r="AB82" s="46">
        <f t="shared" si="11"/>
        <v>0</v>
      </c>
      <c r="AC82" s="46">
        <f t="shared" si="11"/>
        <v>0</v>
      </c>
      <c r="AD82" s="46">
        <f t="shared" si="11"/>
        <v>0</v>
      </c>
      <c r="AE82" s="46">
        <f t="shared" si="11"/>
        <v>0</v>
      </c>
      <c r="AF82" s="46">
        <f t="shared" si="11"/>
        <v>0</v>
      </c>
      <c r="AG82" s="46">
        <f t="shared" si="11"/>
        <v>0</v>
      </c>
      <c r="AH82" s="46">
        <f t="shared" si="11"/>
        <v>0</v>
      </c>
    </row>
    <row r="83" spans="1:34">
      <c r="A83" s="28"/>
      <c r="B83" s="29"/>
      <c r="C83" s="29"/>
      <c r="D83" s="29"/>
      <c r="E83" s="29"/>
      <c r="F83" s="29">
        <f t="shared" si="9"/>
        <v>0</v>
      </c>
      <c r="G83" s="29"/>
      <c r="H83" s="29"/>
      <c r="I83" s="29"/>
      <c r="J83" s="42"/>
      <c r="K83" s="49"/>
      <c r="L83" s="47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</row>
    <row r="84" spans="1:34">
      <c r="A84" s="28">
        <v>11</v>
      </c>
      <c r="B84" s="29" t="s">
        <v>86</v>
      </c>
      <c r="C84" s="29"/>
      <c r="D84" s="29"/>
      <c r="E84" s="29">
        <v>1</v>
      </c>
      <c r="F84" s="29">
        <f t="shared" si="9"/>
        <v>-59</v>
      </c>
      <c r="G84" s="29"/>
      <c r="H84" s="29"/>
      <c r="I84" s="29"/>
      <c r="J84" s="42"/>
      <c r="K84" s="49"/>
      <c r="L84" s="47" t="s">
        <v>46</v>
      </c>
      <c r="M84" s="41">
        <v>371</v>
      </c>
      <c r="N84" s="41">
        <v>125</v>
      </c>
      <c r="O84" s="41">
        <v>125</v>
      </c>
      <c r="P84" s="41">
        <v>58</v>
      </c>
      <c r="Q84" s="41"/>
      <c r="R84" s="41">
        <v>8</v>
      </c>
      <c r="S84" s="41">
        <v>59</v>
      </c>
      <c r="T84" s="41">
        <v>15</v>
      </c>
      <c r="U84" s="41"/>
      <c r="V84" s="41">
        <v>110</v>
      </c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</row>
    <row r="85" spans="1:34">
      <c r="A85" s="28"/>
      <c r="B85" s="29"/>
      <c r="C85" s="29"/>
      <c r="D85" s="29">
        <v>1</v>
      </c>
      <c r="E85" s="29">
        <v>1</v>
      </c>
      <c r="F85" s="29">
        <f t="shared" si="9"/>
        <v>0</v>
      </c>
      <c r="G85" s="29"/>
      <c r="H85" s="29"/>
      <c r="I85" s="29"/>
      <c r="J85" s="42"/>
      <c r="K85" s="49"/>
      <c r="L85" s="47" t="s">
        <v>47</v>
      </c>
      <c r="M85" s="41">
        <v>323</v>
      </c>
      <c r="N85" s="41">
        <v>136</v>
      </c>
      <c r="O85" s="41">
        <v>127</v>
      </c>
      <c r="P85" s="41">
        <v>121</v>
      </c>
      <c r="Q85" s="41"/>
      <c r="R85" s="41">
        <v>6</v>
      </c>
      <c r="S85" s="41">
        <v>9</v>
      </c>
      <c r="T85" s="41"/>
      <c r="U85" s="41"/>
      <c r="V85" s="41">
        <v>136</v>
      </c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</row>
    <row r="86" spans="1:34">
      <c r="A86" s="28"/>
      <c r="B86" s="29"/>
      <c r="C86" s="29"/>
      <c r="D86" s="29">
        <v>1</v>
      </c>
      <c r="E86" s="29">
        <v>1</v>
      </c>
      <c r="F86" s="29">
        <f t="shared" si="9"/>
        <v>5</v>
      </c>
      <c r="G86" s="29"/>
      <c r="H86" s="29"/>
      <c r="I86" s="29"/>
      <c r="J86" s="42"/>
      <c r="K86" s="49"/>
      <c r="L86" s="47" t="s">
        <v>48</v>
      </c>
      <c r="M86" s="41">
        <v>328</v>
      </c>
      <c r="N86" s="41">
        <v>95</v>
      </c>
      <c r="O86" s="41">
        <v>81</v>
      </c>
      <c r="P86" s="41">
        <v>78</v>
      </c>
      <c r="Q86" s="41"/>
      <c r="R86" s="41">
        <v>8</v>
      </c>
      <c r="S86" s="41">
        <v>9</v>
      </c>
      <c r="T86" s="41">
        <v>27</v>
      </c>
      <c r="U86" s="41"/>
      <c r="V86" s="41">
        <v>68</v>
      </c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</row>
    <row r="87" spans="1:34">
      <c r="A87" s="28"/>
      <c r="B87" s="29"/>
      <c r="C87" s="29"/>
      <c r="D87" s="29"/>
      <c r="E87" s="29"/>
      <c r="F87" s="29">
        <f t="shared" si="9"/>
        <v>-54</v>
      </c>
      <c r="G87" s="43">
        <f>(SUM(P87:R87)/O87)*100</f>
        <v>83.78378378378379</v>
      </c>
      <c r="H87" s="44"/>
      <c r="I87" s="45">
        <f>((T87+U87+V87+X87+Z87)/O87)*100</f>
        <v>106.90690690690691</v>
      </c>
      <c r="J87" s="42"/>
      <c r="K87" s="49"/>
      <c r="L87" s="47"/>
      <c r="M87" s="46">
        <f>SUM(M84:M86)</f>
        <v>1022</v>
      </c>
      <c r="N87" s="46">
        <f t="shared" ref="N87:AH87" si="12">SUM(N84:N86)</f>
        <v>356</v>
      </c>
      <c r="O87" s="46">
        <f t="shared" si="12"/>
        <v>333</v>
      </c>
      <c r="P87" s="46">
        <v>257</v>
      </c>
      <c r="Q87" s="46">
        <f t="shared" si="12"/>
        <v>0</v>
      </c>
      <c r="R87" s="46">
        <f t="shared" si="12"/>
        <v>22</v>
      </c>
      <c r="S87" s="46">
        <f t="shared" si="12"/>
        <v>77</v>
      </c>
      <c r="T87" s="46">
        <f t="shared" si="12"/>
        <v>42</v>
      </c>
      <c r="U87" s="46">
        <f t="shared" si="12"/>
        <v>0</v>
      </c>
      <c r="V87" s="46">
        <f t="shared" si="12"/>
        <v>314</v>
      </c>
      <c r="W87" s="46">
        <f t="shared" si="12"/>
        <v>0</v>
      </c>
      <c r="X87" s="46">
        <f t="shared" si="12"/>
        <v>0</v>
      </c>
      <c r="Y87" s="46">
        <f t="shared" si="12"/>
        <v>0</v>
      </c>
      <c r="Z87" s="46">
        <f t="shared" si="12"/>
        <v>0</v>
      </c>
      <c r="AA87" s="46">
        <f t="shared" si="12"/>
        <v>0</v>
      </c>
      <c r="AB87" s="46">
        <f t="shared" si="12"/>
        <v>0</v>
      </c>
      <c r="AC87" s="46">
        <f t="shared" si="12"/>
        <v>0</v>
      </c>
      <c r="AD87" s="46">
        <f t="shared" si="12"/>
        <v>0</v>
      </c>
      <c r="AE87" s="46">
        <f t="shared" si="12"/>
        <v>0</v>
      </c>
      <c r="AF87" s="46">
        <f t="shared" si="12"/>
        <v>0</v>
      </c>
      <c r="AG87" s="46">
        <f t="shared" si="12"/>
        <v>0</v>
      </c>
      <c r="AH87" s="46">
        <f t="shared" si="12"/>
        <v>0</v>
      </c>
    </row>
    <row r="88" spans="1:34">
      <c r="A88" s="28"/>
      <c r="B88" s="29"/>
      <c r="C88" s="29"/>
      <c r="D88" s="29"/>
      <c r="E88" s="29"/>
      <c r="F88" s="29">
        <f t="shared" si="9"/>
        <v>0</v>
      </c>
      <c r="G88" s="29"/>
      <c r="H88" s="29"/>
      <c r="I88" s="29"/>
      <c r="J88" s="42"/>
      <c r="K88" s="49"/>
      <c r="L88" s="47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</row>
    <row r="89" spans="1:34">
      <c r="A89" s="28">
        <v>12</v>
      </c>
      <c r="B89" s="29" t="s">
        <v>87</v>
      </c>
      <c r="C89" s="29"/>
      <c r="D89" s="29">
        <v>1</v>
      </c>
      <c r="E89" s="29">
        <v>1</v>
      </c>
      <c r="F89" s="29">
        <f t="shared" si="9"/>
        <v>1</v>
      </c>
      <c r="G89" s="29"/>
      <c r="H89" s="29"/>
      <c r="I89" s="29"/>
      <c r="J89" s="42"/>
      <c r="K89" s="49"/>
      <c r="L89" s="47" t="s">
        <v>88</v>
      </c>
      <c r="M89" s="41">
        <v>775</v>
      </c>
      <c r="N89" s="41">
        <v>240</v>
      </c>
      <c r="O89" s="41">
        <v>239</v>
      </c>
      <c r="P89" s="41">
        <v>131</v>
      </c>
      <c r="Q89" s="41"/>
      <c r="R89" s="41">
        <v>109</v>
      </c>
      <c r="S89" s="41"/>
      <c r="T89" s="41">
        <v>7</v>
      </c>
      <c r="U89" s="41"/>
      <c r="V89" s="41"/>
      <c r="W89" s="41"/>
      <c r="X89" s="41">
        <v>129</v>
      </c>
      <c r="Y89" s="41">
        <v>67</v>
      </c>
      <c r="Z89" s="41"/>
      <c r="AA89" s="41">
        <v>37</v>
      </c>
      <c r="AB89" s="41"/>
      <c r="AC89" s="41"/>
      <c r="AD89" s="41"/>
      <c r="AE89" s="41"/>
      <c r="AF89" s="41"/>
      <c r="AG89" s="41"/>
      <c r="AH89" s="41"/>
    </row>
    <row r="90" spans="1:34">
      <c r="A90" s="28"/>
      <c r="B90" s="29"/>
      <c r="C90" s="29"/>
      <c r="D90" s="29">
        <v>1</v>
      </c>
      <c r="E90" s="29">
        <v>1</v>
      </c>
      <c r="F90" s="29">
        <f t="shared" si="9"/>
        <v>0</v>
      </c>
      <c r="G90" s="29"/>
      <c r="H90" s="29"/>
      <c r="I90" s="29"/>
      <c r="J90" s="42"/>
      <c r="K90" s="49"/>
      <c r="L90" s="47" t="s">
        <v>89</v>
      </c>
      <c r="M90" s="41">
        <v>415</v>
      </c>
      <c r="N90" s="41">
        <v>115</v>
      </c>
      <c r="O90" s="41">
        <v>113</v>
      </c>
      <c r="P90" s="41">
        <v>28</v>
      </c>
      <c r="Q90" s="41"/>
      <c r="R90" s="41">
        <v>85</v>
      </c>
      <c r="S90" s="41">
        <v>2</v>
      </c>
      <c r="T90" s="41">
        <v>56</v>
      </c>
      <c r="U90" s="41"/>
      <c r="V90" s="41"/>
      <c r="W90" s="41"/>
      <c r="X90" s="41">
        <v>59</v>
      </c>
      <c r="Y90" s="41"/>
      <c r="Z90" s="41"/>
      <c r="AA90" s="41"/>
      <c r="AB90" s="41"/>
      <c r="AC90" s="41"/>
      <c r="AD90" s="41"/>
      <c r="AE90" s="41"/>
      <c r="AF90" s="41"/>
      <c r="AG90" s="41"/>
      <c r="AH90" s="41"/>
    </row>
    <row r="91" spans="1:34">
      <c r="A91" s="28"/>
      <c r="B91" s="29"/>
      <c r="C91" s="29"/>
      <c r="D91" s="29"/>
      <c r="E91" s="29">
        <v>1</v>
      </c>
      <c r="F91" s="29">
        <f t="shared" si="9"/>
        <v>-9</v>
      </c>
      <c r="G91" s="29"/>
      <c r="H91" s="29"/>
      <c r="I91" s="29"/>
      <c r="J91" s="42"/>
      <c r="K91" s="49"/>
      <c r="L91" s="47" t="s">
        <v>90</v>
      </c>
      <c r="M91" s="41">
        <v>420</v>
      </c>
      <c r="N91" s="41">
        <v>113</v>
      </c>
      <c r="O91" s="41">
        <v>108</v>
      </c>
      <c r="P91" s="41">
        <v>52</v>
      </c>
      <c r="Q91" s="41"/>
      <c r="R91" s="41">
        <v>47</v>
      </c>
      <c r="S91" s="41">
        <v>14</v>
      </c>
      <c r="T91" s="41">
        <v>49</v>
      </c>
      <c r="U91" s="41"/>
      <c r="V91" s="41"/>
      <c r="W91" s="41"/>
      <c r="X91" s="41">
        <v>50</v>
      </c>
      <c r="Y91" s="41">
        <v>14</v>
      </c>
      <c r="Z91" s="41"/>
      <c r="AA91" s="41"/>
      <c r="AB91" s="41"/>
      <c r="AC91" s="41"/>
      <c r="AD91" s="41"/>
      <c r="AE91" s="41"/>
      <c r="AF91" s="41"/>
      <c r="AG91" s="41"/>
      <c r="AH91" s="41"/>
    </row>
    <row r="92" spans="1:34">
      <c r="A92" s="28"/>
      <c r="B92" s="29"/>
      <c r="C92" s="29"/>
      <c r="D92" s="29"/>
      <c r="E92" s="29">
        <v>1</v>
      </c>
      <c r="F92" s="29">
        <f t="shared" si="9"/>
        <v>-52</v>
      </c>
      <c r="G92" s="29"/>
      <c r="H92" s="29"/>
      <c r="I92" s="29"/>
      <c r="J92" s="42"/>
      <c r="K92" s="49"/>
      <c r="L92" s="47" t="s">
        <v>91</v>
      </c>
      <c r="M92" s="41">
        <v>812</v>
      </c>
      <c r="N92" s="41">
        <v>226</v>
      </c>
      <c r="O92" s="41">
        <v>213</v>
      </c>
      <c r="P92" s="41">
        <v>22</v>
      </c>
      <c r="Q92" s="41">
        <v>47</v>
      </c>
      <c r="R92" s="41">
        <v>92</v>
      </c>
      <c r="S92" s="41">
        <v>65</v>
      </c>
      <c r="T92" s="41">
        <v>226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</row>
    <row r="93" spans="1:34">
      <c r="A93" s="28"/>
      <c r="B93" s="29"/>
      <c r="C93" s="29"/>
      <c r="D93" s="29">
        <v>1</v>
      </c>
      <c r="E93" s="29">
        <v>1</v>
      </c>
      <c r="F93" s="29">
        <f t="shared" si="9"/>
        <v>0</v>
      </c>
      <c r="G93" s="29"/>
      <c r="H93" s="29"/>
      <c r="I93" s="29"/>
      <c r="J93" s="42"/>
      <c r="K93" s="49"/>
      <c r="L93" s="47" t="s">
        <v>92</v>
      </c>
      <c r="M93" s="41">
        <v>235</v>
      </c>
      <c r="N93" s="41">
        <v>55</v>
      </c>
      <c r="O93" s="41">
        <v>55</v>
      </c>
      <c r="P93" s="41">
        <v>55</v>
      </c>
      <c r="Q93" s="41"/>
      <c r="R93" s="41"/>
      <c r="S93" s="41"/>
      <c r="T93" s="41">
        <v>55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</row>
    <row r="94" spans="1:34">
      <c r="A94" s="28"/>
      <c r="B94" s="29"/>
      <c r="C94" s="29"/>
      <c r="D94" s="29">
        <v>1</v>
      </c>
      <c r="E94" s="29">
        <v>1</v>
      </c>
      <c r="F94" s="29">
        <f t="shared" si="9"/>
        <v>15</v>
      </c>
      <c r="G94" s="29"/>
      <c r="H94" s="29"/>
      <c r="I94" s="29"/>
      <c r="J94" s="42"/>
      <c r="K94" s="49"/>
      <c r="L94" s="47" t="s">
        <v>93</v>
      </c>
      <c r="M94" s="41">
        <v>737</v>
      </c>
      <c r="N94" s="41">
        <v>217</v>
      </c>
      <c r="O94" s="41">
        <v>202</v>
      </c>
      <c r="P94" s="41">
        <v>217</v>
      </c>
      <c r="Q94" s="41"/>
      <c r="R94" s="41"/>
      <c r="S94" s="41"/>
      <c r="T94" s="41">
        <v>217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</row>
    <row r="95" spans="1:34">
      <c r="A95" s="28"/>
      <c r="B95" s="29"/>
      <c r="C95" s="29"/>
      <c r="D95" s="29">
        <v>1</v>
      </c>
      <c r="E95" s="29">
        <v>1</v>
      </c>
      <c r="F95" s="29">
        <f t="shared" si="9"/>
        <v>7</v>
      </c>
      <c r="G95" s="29"/>
      <c r="H95" s="29"/>
      <c r="I95" s="29"/>
      <c r="J95" s="42"/>
      <c r="K95" s="49"/>
      <c r="L95" s="47" t="s">
        <v>94</v>
      </c>
      <c r="M95" s="41">
        <v>290</v>
      </c>
      <c r="N95" s="41">
        <v>79</v>
      </c>
      <c r="O95" s="41">
        <v>72</v>
      </c>
      <c r="P95" s="41">
        <v>32</v>
      </c>
      <c r="Q95" s="41"/>
      <c r="R95" s="41">
        <v>47</v>
      </c>
      <c r="S95" s="41"/>
      <c r="T95" s="41">
        <v>79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</row>
    <row r="96" spans="1:34">
      <c r="A96" s="28"/>
      <c r="B96" s="29"/>
      <c r="C96" s="29"/>
      <c r="D96" s="29">
        <v>1</v>
      </c>
      <c r="E96" s="29">
        <v>1</v>
      </c>
      <c r="F96" s="29">
        <f t="shared" si="9"/>
        <v>4</v>
      </c>
      <c r="G96" s="29"/>
      <c r="H96" s="29"/>
      <c r="I96" s="29"/>
      <c r="J96" s="42"/>
      <c r="K96" s="49"/>
      <c r="L96" s="47" t="s">
        <v>95</v>
      </c>
      <c r="M96" s="41">
        <v>486</v>
      </c>
      <c r="N96" s="41">
        <v>110</v>
      </c>
      <c r="O96" s="41">
        <v>106</v>
      </c>
      <c r="P96" s="41">
        <v>110</v>
      </c>
      <c r="Q96" s="41"/>
      <c r="R96" s="41"/>
      <c r="S96" s="41"/>
      <c r="T96" s="41">
        <v>110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</row>
    <row r="97" spans="1:34">
      <c r="A97" s="28"/>
      <c r="B97" s="29"/>
      <c r="C97" s="29"/>
      <c r="D97" s="29"/>
      <c r="E97" s="29"/>
      <c r="F97" s="29">
        <f t="shared" si="9"/>
        <v>-34</v>
      </c>
      <c r="G97" s="43">
        <f>(SUM(P97:R97)/O97)*100</f>
        <v>96.931407942238266</v>
      </c>
      <c r="H97" s="44"/>
      <c r="I97" s="45">
        <f>((T97+U97+V97+X97+Z97)/O97)*100</f>
        <v>93.592057761732846</v>
      </c>
      <c r="J97" s="42"/>
      <c r="K97" s="49"/>
      <c r="L97" s="47"/>
      <c r="M97" s="46">
        <f>SUM(M89:M96)</f>
        <v>4170</v>
      </c>
      <c r="N97" s="46">
        <f t="shared" ref="N97:AH97" si="13">SUM(N89:N96)</f>
        <v>1155</v>
      </c>
      <c r="O97" s="46">
        <f t="shared" si="13"/>
        <v>1108</v>
      </c>
      <c r="P97" s="46">
        <f t="shared" si="13"/>
        <v>647</v>
      </c>
      <c r="Q97" s="46">
        <f t="shared" si="13"/>
        <v>47</v>
      </c>
      <c r="R97" s="46">
        <f t="shared" si="13"/>
        <v>380</v>
      </c>
      <c r="S97" s="46">
        <f t="shared" si="13"/>
        <v>81</v>
      </c>
      <c r="T97" s="46">
        <f t="shared" si="13"/>
        <v>799</v>
      </c>
      <c r="U97" s="46">
        <f t="shared" si="13"/>
        <v>0</v>
      </c>
      <c r="V97" s="46">
        <f t="shared" si="13"/>
        <v>0</v>
      </c>
      <c r="W97" s="46">
        <f t="shared" si="13"/>
        <v>0</v>
      </c>
      <c r="X97" s="46">
        <f t="shared" si="13"/>
        <v>238</v>
      </c>
      <c r="Y97" s="46">
        <f t="shared" si="13"/>
        <v>81</v>
      </c>
      <c r="Z97" s="46">
        <f t="shared" si="13"/>
        <v>0</v>
      </c>
      <c r="AA97" s="46">
        <f t="shared" si="13"/>
        <v>37</v>
      </c>
      <c r="AB97" s="46">
        <f t="shared" si="13"/>
        <v>0</v>
      </c>
      <c r="AC97" s="46">
        <f t="shared" si="13"/>
        <v>0</v>
      </c>
      <c r="AD97" s="46">
        <f t="shared" si="13"/>
        <v>0</v>
      </c>
      <c r="AE97" s="46">
        <f t="shared" si="13"/>
        <v>0</v>
      </c>
      <c r="AF97" s="46">
        <f t="shared" si="13"/>
        <v>0</v>
      </c>
      <c r="AG97" s="46">
        <f t="shared" si="13"/>
        <v>0</v>
      </c>
      <c r="AH97" s="46">
        <f t="shared" si="13"/>
        <v>0</v>
      </c>
    </row>
    <row r="98" spans="1:34">
      <c r="A98" s="28"/>
      <c r="B98" s="29"/>
      <c r="C98" s="29"/>
      <c r="D98" s="29"/>
      <c r="E98" s="29"/>
      <c r="F98" s="29">
        <f t="shared" si="9"/>
        <v>0</v>
      </c>
      <c r="G98" s="29"/>
      <c r="H98" s="29"/>
      <c r="I98" s="29"/>
      <c r="J98" s="42"/>
      <c r="K98" s="49"/>
      <c r="L98" s="47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</row>
    <row r="99" spans="1:34">
      <c r="A99" s="28">
        <v>13</v>
      </c>
      <c r="B99" s="29" t="s">
        <v>96</v>
      </c>
      <c r="C99" s="29"/>
      <c r="D99" s="29">
        <v>1</v>
      </c>
      <c r="E99" s="29">
        <v>1</v>
      </c>
      <c r="F99" s="29">
        <f t="shared" si="9"/>
        <v>21</v>
      </c>
      <c r="G99" s="29"/>
      <c r="H99" s="29"/>
      <c r="I99" s="29"/>
      <c r="J99" s="42"/>
      <c r="K99" s="49"/>
      <c r="L99" s="47" t="s">
        <v>97</v>
      </c>
      <c r="M99" s="41">
        <v>579</v>
      </c>
      <c r="N99" s="41">
        <v>179</v>
      </c>
      <c r="O99" s="41">
        <v>156</v>
      </c>
      <c r="P99" s="41">
        <v>125</v>
      </c>
      <c r="Q99" s="41">
        <v>14</v>
      </c>
      <c r="R99" s="41">
        <v>38</v>
      </c>
      <c r="S99" s="41">
        <v>2</v>
      </c>
      <c r="T99" s="41">
        <v>168</v>
      </c>
      <c r="U99" s="41"/>
      <c r="V99" s="41"/>
      <c r="W99" s="41"/>
      <c r="X99" s="41">
        <v>7</v>
      </c>
      <c r="Y99" s="41"/>
      <c r="Z99" s="41"/>
      <c r="AA99" s="41"/>
      <c r="AB99" s="41"/>
      <c r="AC99" s="41"/>
      <c r="AD99" s="41"/>
      <c r="AE99" s="41"/>
      <c r="AF99" s="41"/>
      <c r="AG99" s="41"/>
      <c r="AH99" s="41"/>
    </row>
    <row r="100" spans="1:34">
      <c r="A100" s="28"/>
      <c r="B100" s="29"/>
      <c r="C100" s="29"/>
      <c r="D100" s="29">
        <v>1</v>
      </c>
      <c r="E100" s="29">
        <v>1</v>
      </c>
      <c r="F100" s="29">
        <f t="shared" si="9"/>
        <v>3</v>
      </c>
      <c r="G100" s="29"/>
      <c r="H100" s="29"/>
      <c r="I100" s="29"/>
      <c r="J100" s="42"/>
      <c r="K100" s="49"/>
      <c r="L100" s="47" t="s">
        <v>98</v>
      </c>
      <c r="M100" s="41">
        <v>383</v>
      </c>
      <c r="N100" s="41">
        <v>118</v>
      </c>
      <c r="O100" s="41">
        <v>113</v>
      </c>
      <c r="P100" s="41">
        <v>116</v>
      </c>
      <c r="Q100" s="41"/>
      <c r="R100" s="41"/>
      <c r="S100" s="41">
        <v>2</v>
      </c>
      <c r="T100" s="41">
        <v>102</v>
      </c>
      <c r="U100" s="41"/>
      <c r="V100" s="41"/>
      <c r="W100" s="41"/>
      <c r="X100" s="41">
        <v>11</v>
      </c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</row>
    <row r="101" spans="1:34">
      <c r="A101" s="28"/>
      <c r="B101" s="29"/>
      <c r="C101" s="29"/>
      <c r="D101" s="29">
        <v>1</v>
      </c>
      <c r="E101" s="29">
        <v>1</v>
      </c>
      <c r="F101" s="29">
        <f t="shared" si="9"/>
        <v>11</v>
      </c>
      <c r="G101" s="29"/>
      <c r="H101" s="29"/>
      <c r="I101" s="29"/>
      <c r="J101" s="42"/>
      <c r="K101" s="49"/>
      <c r="L101" s="47" t="s">
        <v>99</v>
      </c>
      <c r="M101" s="41">
        <v>443</v>
      </c>
      <c r="N101" s="41">
        <v>97</v>
      </c>
      <c r="O101" s="41">
        <v>83</v>
      </c>
      <c r="P101" s="41">
        <v>85</v>
      </c>
      <c r="Q101" s="41"/>
      <c r="R101" s="41">
        <v>9</v>
      </c>
      <c r="S101" s="41">
        <v>3</v>
      </c>
      <c r="T101" s="41">
        <v>93</v>
      </c>
      <c r="U101" s="41"/>
      <c r="V101" s="41"/>
      <c r="W101" s="41"/>
      <c r="X101" s="41">
        <v>4</v>
      </c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</row>
    <row r="102" spans="1:34">
      <c r="A102" s="28"/>
      <c r="B102" s="29"/>
      <c r="C102" s="29"/>
      <c r="D102" s="29">
        <v>1</v>
      </c>
      <c r="E102" s="29">
        <v>1</v>
      </c>
      <c r="F102" s="29">
        <f t="shared" si="9"/>
        <v>2</v>
      </c>
      <c r="G102" s="29"/>
      <c r="H102" s="29"/>
      <c r="I102" s="29"/>
      <c r="J102" s="42"/>
      <c r="K102" s="49"/>
      <c r="L102" s="47" t="s">
        <v>100</v>
      </c>
      <c r="M102" s="41">
        <v>230</v>
      </c>
      <c r="N102" s="41">
        <v>66</v>
      </c>
      <c r="O102" s="41">
        <v>64</v>
      </c>
      <c r="P102" s="41">
        <v>35</v>
      </c>
      <c r="Q102" s="41"/>
      <c r="R102" s="41">
        <v>31</v>
      </c>
      <c r="S102" s="41"/>
      <c r="T102" s="41">
        <v>66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</row>
    <row r="103" spans="1:34">
      <c r="A103" s="28"/>
      <c r="B103" s="29"/>
      <c r="C103" s="29"/>
      <c r="D103" s="29">
        <v>1</v>
      </c>
      <c r="E103" s="29">
        <v>1</v>
      </c>
      <c r="F103" s="29">
        <f t="shared" si="9"/>
        <v>4</v>
      </c>
      <c r="G103" s="29"/>
      <c r="H103" s="29"/>
      <c r="I103" s="29"/>
      <c r="J103" s="42"/>
      <c r="K103" s="49"/>
      <c r="L103" s="47" t="s">
        <v>101</v>
      </c>
      <c r="M103" s="41">
        <v>221</v>
      </c>
      <c r="N103" s="41">
        <v>59</v>
      </c>
      <c r="O103" s="41">
        <v>55</v>
      </c>
      <c r="P103" s="41">
        <v>54</v>
      </c>
      <c r="Q103" s="41"/>
      <c r="R103" s="41">
        <v>5</v>
      </c>
      <c r="S103" s="41"/>
      <c r="T103" s="41">
        <v>59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</row>
    <row r="104" spans="1:34">
      <c r="A104" s="28"/>
      <c r="B104" s="29"/>
      <c r="C104" s="29"/>
      <c r="D104" s="29">
        <v>1</v>
      </c>
      <c r="E104" s="29">
        <v>1</v>
      </c>
      <c r="F104" s="29">
        <f t="shared" si="9"/>
        <v>11</v>
      </c>
      <c r="G104" s="29"/>
      <c r="H104" s="29"/>
      <c r="I104" s="29"/>
      <c r="J104" s="42"/>
      <c r="K104" s="49"/>
      <c r="L104" s="47" t="s">
        <v>102</v>
      </c>
      <c r="M104" s="41">
        <v>223</v>
      </c>
      <c r="N104" s="41">
        <v>72</v>
      </c>
      <c r="O104" s="41">
        <v>54</v>
      </c>
      <c r="P104" s="41">
        <v>55</v>
      </c>
      <c r="Q104" s="41"/>
      <c r="R104" s="41">
        <v>10</v>
      </c>
      <c r="S104" s="41">
        <v>7</v>
      </c>
      <c r="T104" s="41">
        <v>70</v>
      </c>
      <c r="U104" s="41"/>
      <c r="V104" s="41"/>
      <c r="W104" s="41"/>
      <c r="X104" s="41"/>
      <c r="Y104" s="41">
        <v>2</v>
      </c>
      <c r="Z104" s="41"/>
      <c r="AA104" s="41"/>
      <c r="AB104" s="41"/>
      <c r="AC104" s="41"/>
      <c r="AD104" s="41"/>
      <c r="AE104" s="41"/>
      <c r="AF104" s="41"/>
      <c r="AG104" s="41"/>
      <c r="AH104" s="41"/>
    </row>
    <row r="105" spans="1:34">
      <c r="A105" s="28"/>
      <c r="B105" s="29"/>
      <c r="C105" s="29"/>
      <c r="D105" s="29">
        <v>1</v>
      </c>
      <c r="E105" s="29">
        <v>1</v>
      </c>
      <c r="F105" s="29">
        <f t="shared" si="9"/>
        <v>7</v>
      </c>
      <c r="G105" s="29"/>
      <c r="H105" s="29"/>
      <c r="I105" s="29"/>
      <c r="J105" s="42"/>
      <c r="K105" s="49"/>
      <c r="L105" s="47" t="s">
        <v>103</v>
      </c>
      <c r="M105" s="41">
        <v>509</v>
      </c>
      <c r="N105" s="41">
        <v>119</v>
      </c>
      <c r="O105" s="41">
        <v>112</v>
      </c>
      <c r="P105" s="41">
        <v>99</v>
      </c>
      <c r="Q105" s="41"/>
      <c r="R105" s="41">
        <v>20</v>
      </c>
      <c r="S105" s="41"/>
      <c r="T105" s="41">
        <v>119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</row>
    <row r="106" spans="1:34">
      <c r="A106" s="28"/>
      <c r="B106" s="29"/>
      <c r="C106" s="29"/>
      <c r="D106" s="29">
        <v>1</v>
      </c>
      <c r="E106" s="29">
        <v>1</v>
      </c>
      <c r="F106" s="29">
        <f t="shared" si="9"/>
        <v>3</v>
      </c>
      <c r="G106" s="29"/>
      <c r="H106" s="29"/>
      <c r="I106" s="29"/>
      <c r="J106" s="42"/>
      <c r="K106" s="49"/>
      <c r="L106" s="47" t="s">
        <v>104</v>
      </c>
      <c r="M106" s="41">
        <v>223</v>
      </c>
      <c r="N106" s="41">
        <v>78</v>
      </c>
      <c r="O106" s="41">
        <v>75</v>
      </c>
      <c r="P106" s="41">
        <v>66</v>
      </c>
      <c r="Q106" s="41"/>
      <c r="R106" s="41">
        <v>12</v>
      </c>
      <c r="S106" s="41"/>
      <c r="T106" s="41">
        <v>78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</row>
    <row r="107" spans="1:34">
      <c r="A107" s="28"/>
      <c r="B107" s="29"/>
      <c r="C107" s="29"/>
      <c r="D107" s="29"/>
      <c r="E107" s="29">
        <v>1</v>
      </c>
      <c r="F107" s="29">
        <f t="shared" si="9"/>
        <v>-5</v>
      </c>
      <c r="G107" s="29"/>
      <c r="H107" s="29"/>
      <c r="I107" s="29"/>
      <c r="J107" s="42"/>
      <c r="K107" s="49"/>
      <c r="L107" s="47" t="s">
        <v>105</v>
      </c>
      <c r="M107" s="41">
        <v>340</v>
      </c>
      <c r="N107" s="41">
        <v>68</v>
      </c>
      <c r="O107" s="41">
        <v>73</v>
      </c>
      <c r="P107" s="41">
        <v>68</v>
      </c>
      <c r="Q107" s="41"/>
      <c r="R107" s="41"/>
      <c r="S107" s="41"/>
      <c r="T107" s="41">
        <v>68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</row>
    <row r="108" spans="1:34">
      <c r="A108" s="28"/>
      <c r="B108" s="29"/>
      <c r="C108" s="29"/>
      <c r="D108" s="29"/>
      <c r="E108" s="29"/>
      <c r="F108" s="29">
        <f t="shared" si="9"/>
        <v>57</v>
      </c>
      <c r="G108" s="43">
        <f>(SUM(P108:R108)/O108)*100</f>
        <v>107.26114649681529</v>
      </c>
      <c r="H108" s="44"/>
      <c r="I108" s="45">
        <f>((T108+U108+V108+X108+Z108)/O108)*100</f>
        <v>107.64331210191082</v>
      </c>
      <c r="J108" s="42"/>
      <c r="K108" s="49"/>
      <c r="L108" s="47"/>
      <c r="M108" s="46">
        <f>SUM(M99:M107)</f>
        <v>3151</v>
      </c>
      <c r="N108" s="46">
        <f t="shared" ref="N108:AH108" si="14">SUM(N99:N107)</f>
        <v>856</v>
      </c>
      <c r="O108" s="46">
        <f t="shared" si="14"/>
        <v>785</v>
      </c>
      <c r="P108" s="46">
        <f t="shared" si="14"/>
        <v>703</v>
      </c>
      <c r="Q108" s="46">
        <f t="shared" si="14"/>
        <v>14</v>
      </c>
      <c r="R108" s="46">
        <f t="shared" si="14"/>
        <v>125</v>
      </c>
      <c r="S108" s="46">
        <f t="shared" si="14"/>
        <v>14</v>
      </c>
      <c r="T108" s="46">
        <f t="shared" si="14"/>
        <v>823</v>
      </c>
      <c r="U108" s="46">
        <f t="shared" si="14"/>
        <v>0</v>
      </c>
      <c r="V108" s="46">
        <f t="shared" si="14"/>
        <v>0</v>
      </c>
      <c r="W108" s="46">
        <f t="shared" si="14"/>
        <v>0</v>
      </c>
      <c r="X108" s="46">
        <f t="shared" si="14"/>
        <v>22</v>
      </c>
      <c r="Y108" s="46">
        <f t="shared" si="14"/>
        <v>2</v>
      </c>
      <c r="Z108" s="46">
        <f t="shared" si="14"/>
        <v>0</v>
      </c>
      <c r="AA108" s="46">
        <f t="shared" si="14"/>
        <v>0</v>
      </c>
      <c r="AB108" s="46">
        <f t="shared" si="14"/>
        <v>0</v>
      </c>
      <c r="AC108" s="46">
        <f t="shared" si="14"/>
        <v>0</v>
      </c>
      <c r="AD108" s="46">
        <f t="shared" si="14"/>
        <v>0</v>
      </c>
      <c r="AE108" s="46">
        <f t="shared" si="14"/>
        <v>0</v>
      </c>
      <c r="AF108" s="46">
        <f t="shared" si="14"/>
        <v>0</v>
      </c>
      <c r="AG108" s="46">
        <f t="shared" si="14"/>
        <v>0</v>
      </c>
      <c r="AH108" s="46">
        <f t="shared" si="14"/>
        <v>0</v>
      </c>
    </row>
    <row r="109" spans="1:34">
      <c r="A109" s="28"/>
      <c r="B109" s="29"/>
      <c r="C109" s="29"/>
      <c r="D109" s="29"/>
      <c r="E109" s="29"/>
      <c r="F109" s="29">
        <f t="shared" si="9"/>
        <v>0</v>
      </c>
      <c r="G109" s="29"/>
      <c r="H109" s="29"/>
      <c r="I109" s="29"/>
      <c r="J109" s="42"/>
      <c r="K109" s="49"/>
      <c r="L109" s="47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</row>
    <row r="110" spans="1:34">
      <c r="A110" s="28">
        <v>14</v>
      </c>
      <c r="B110" s="29" t="s">
        <v>106</v>
      </c>
      <c r="C110" s="29"/>
      <c r="D110" s="29">
        <v>1</v>
      </c>
      <c r="E110" s="29">
        <v>1</v>
      </c>
      <c r="F110" s="29">
        <f t="shared" si="9"/>
        <v>11</v>
      </c>
      <c r="G110" s="29"/>
      <c r="H110" s="29"/>
      <c r="I110" s="29"/>
      <c r="J110" s="42"/>
      <c r="K110" s="49"/>
      <c r="L110" s="47" t="s">
        <v>107</v>
      </c>
      <c r="M110" s="41">
        <v>348</v>
      </c>
      <c r="N110" s="41">
        <v>103</v>
      </c>
      <c r="O110" s="41">
        <v>92</v>
      </c>
      <c r="P110" s="41">
        <v>103</v>
      </c>
      <c r="Q110" s="41"/>
      <c r="R110" s="41"/>
      <c r="S110" s="41"/>
      <c r="T110" s="41"/>
      <c r="U110" s="41"/>
      <c r="V110" s="41"/>
      <c r="W110" s="41"/>
      <c r="X110" s="41">
        <v>100</v>
      </c>
      <c r="Y110" s="41">
        <v>3</v>
      </c>
      <c r="Z110" s="41"/>
      <c r="AA110" s="41"/>
      <c r="AB110" s="41"/>
      <c r="AC110" s="41"/>
      <c r="AD110" s="41"/>
      <c r="AE110" s="41"/>
      <c r="AF110" s="41"/>
      <c r="AG110" s="41"/>
      <c r="AH110" s="41"/>
    </row>
    <row r="111" spans="1:34">
      <c r="A111" s="28"/>
      <c r="B111" s="29"/>
      <c r="C111" s="29"/>
      <c r="D111" s="29">
        <v>1</v>
      </c>
      <c r="E111" s="29">
        <v>1</v>
      </c>
      <c r="F111" s="29">
        <f t="shared" si="9"/>
        <v>19</v>
      </c>
      <c r="G111" s="29"/>
      <c r="H111" s="29"/>
      <c r="I111" s="29"/>
      <c r="J111" s="42"/>
      <c r="K111" s="49"/>
      <c r="L111" s="47" t="s">
        <v>108</v>
      </c>
      <c r="M111" s="41">
        <v>366</v>
      </c>
      <c r="N111" s="41">
        <v>110</v>
      </c>
      <c r="O111" s="41">
        <v>91</v>
      </c>
      <c r="P111" s="41">
        <v>91</v>
      </c>
      <c r="Q111" s="41"/>
      <c r="R111" s="41">
        <v>19</v>
      </c>
      <c r="S111" s="41"/>
      <c r="T111" s="41"/>
      <c r="U111" s="41"/>
      <c r="V111" s="41"/>
      <c r="W111" s="41"/>
      <c r="X111" s="41">
        <v>110</v>
      </c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</row>
    <row r="112" spans="1:34">
      <c r="A112" s="28"/>
      <c r="B112" s="29"/>
      <c r="C112" s="29"/>
      <c r="D112" s="29"/>
      <c r="E112" s="29">
        <v>1</v>
      </c>
      <c r="F112" s="29">
        <f t="shared" si="9"/>
        <v>-2</v>
      </c>
      <c r="G112" s="29"/>
      <c r="H112" s="29"/>
      <c r="I112" s="29"/>
      <c r="J112" s="42"/>
      <c r="K112" s="49"/>
      <c r="L112" s="47" t="s">
        <v>109</v>
      </c>
      <c r="M112" s="41">
        <v>327</v>
      </c>
      <c r="N112" s="41">
        <v>95</v>
      </c>
      <c r="O112" s="41">
        <v>97</v>
      </c>
      <c r="P112" s="41">
        <v>95</v>
      </c>
      <c r="Q112" s="41"/>
      <c r="R112" s="41"/>
      <c r="S112" s="41"/>
      <c r="T112" s="41"/>
      <c r="U112" s="41"/>
      <c r="V112" s="41"/>
      <c r="W112" s="41"/>
      <c r="X112" s="41">
        <v>95</v>
      </c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</row>
    <row r="113" spans="1:34">
      <c r="A113" s="28"/>
      <c r="B113" s="29"/>
      <c r="C113" s="29"/>
      <c r="D113" s="29">
        <v>1</v>
      </c>
      <c r="E113" s="29">
        <v>1</v>
      </c>
      <c r="F113" s="29">
        <f t="shared" si="9"/>
        <v>18</v>
      </c>
      <c r="G113" s="29"/>
      <c r="H113" s="29"/>
      <c r="I113" s="29"/>
      <c r="J113" s="42"/>
      <c r="K113" s="49"/>
      <c r="L113" s="47" t="s">
        <v>110</v>
      </c>
      <c r="M113" s="41">
        <v>391</v>
      </c>
      <c r="N113" s="41">
        <v>133</v>
      </c>
      <c r="O113" s="41">
        <v>114</v>
      </c>
      <c r="P113" s="41">
        <v>126</v>
      </c>
      <c r="Q113" s="41"/>
      <c r="R113" s="41">
        <v>6</v>
      </c>
      <c r="S113" s="41">
        <v>1</v>
      </c>
      <c r="T113" s="41">
        <v>52</v>
      </c>
      <c r="U113" s="41"/>
      <c r="V113" s="41"/>
      <c r="W113" s="41"/>
      <c r="X113" s="41">
        <v>81</v>
      </c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</row>
    <row r="114" spans="1:34">
      <c r="A114" s="28"/>
      <c r="B114" s="29"/>
      <c r="C114" s="29"/>
      <c r="D114" s="29">
        <v>1</v>
      </c>
      <c r="E114" s="29">
        <v>1</v>
      </c>
      <c r="F114" s="29">
        <f t="shared" si="9"/>
        <v>9</v>
      </c>
      <c r="G114" s="29"/>
      <c r="H114" s="29"/>
      <c r="I114" s="29"/>
      <c r="J114" s="42"/>
      <c r="K114" s="49"/>
      <c r="L114" s="47" t="s">
        <v>111</v>
      </c>
      <c r="M114" s="41">
        <v>287</v>
      </c>
      <c r="N114" s="41">
        <v>81</v>
      </c>
      <c r="O114" s="41">
        <v>72</v>
      </c>
      <c r="P114" s="41">
        <v>60</v>
      </c>
      <c r="Q114" s="41"/>
      <c r="R114" s="41">
        <v>21</v>
      </c>
      <c r="S114" s="41"/>
      <c r="T114" s="41">
        <v>6</v>
      </c>
      <c r="U114" s="41"/>
      <c r="V114" s="41"/>
      <c r="W114" s="41"/>
      <c r="X114" s="41">
        <v>73</v>
      </c>
      <c r="Y114" s="41"/>
      <c r="Z114" s="41">
        <v>2</v>
      </c>
      <c r="AA114" s="41"/>
      <c r="AB114" s="41"/>
      <c r="AC114" s="41"/>
      <c r="AD114" s="41"/>
      <c r="AE114" s="41"/>
      <c r="AF114" s="41"/>
      <c r="AG114" s="41"/>
      <c r="AH114" s="41"/>
    </row>
    <row r="115" spans="1:34">
      <c r="A115" s="28"/>
      <c r="B115" s="29"/>
      <c r="C115" s="29"/>
      <c r="D115" s="29"/>
      <c r="E115" s="29">
        <v>1</v>
      </c>
      <c r="F115" s="29">
        <f t="shared" si="9"/>
        <v>-19</v>
      </c>
      <c r="G115" s="29"/>
      <c r="H115" s="29"/>
      <c r="I115" s="29"/>
      <c r="J115" s="42"/>
      <c r="K115" s="49"/>
      <c r="L115" s="47" t="s">
        <v>112</v>
      </c>
      <c r="M115" s="41">
        <v>607</v>
      </c>
      <c r="N115" s="41">
        <v>160</v>
      </c>
      <c r="O115" s="41">
        <v>142</v>
      </c>
      <c r="P115" s="41">
        <v>76</v>
      </c>
      <c r="Q115" s="41"/>
      <c r="R115" s="41">
        <v>47</v>
      </c>
      <c r="S115" s="41">
        <v>37</v>
      </c>
      <c r="T115" s="41"/>
      <c r="U115" s="41"/>
      <c r="V115" s="41"/>
      <c r="W115" s="41"/>
      <c r="X115" s="41">
        <v>89</v>
      </c>
      <c r="Y115" s="41"/>
      <c r="Z115" s="41">
        <v>71</v>
      </c>
      <c r="AA115" s="41"/>
      <c r="AB115" s="41"/>
      <c r="AC115" s="41"/>
      <c r="AD115" s="41"/>
      <c r="AE115" s="41"/>
      <c r="AF115" s="41"/>
      <c r="AG115" s="41"/>
      <c r="AH115" s="41"/>
    </row>
    <row r="116" spans="1:34">
      <c r="A116" s="28"/>
      <c r="B116" s="29"/>
      <c r="C116" s="29"/>
      <c r="D116" s="29">
        <v>1</v>
      </c>
      <c r="E116" s="29">
        <v>1</v>
      </c>
      <c r="F116" s="29">
        <f t="shared" si="9"/>
        <v>4</v>
      </c>
      <c r="G116" s="29"/>
      <c r="H116" s="29"/>
      <c r="I116" s="29"/>
      <c r="J116" s="42"/>
      <c r="K116" s="49"/>
      <c r="L116" s="47" t="s">
        <v>113</v>
      </c>
      <c r="M116" s="41">
        <v>157</v>
      </c>
      <c r="N116" s="41">
        <v>54</v>
      </c>
      <c r="O116" s="41">
        <v>50</v>
      </c>
      <c r="P116" s="41">
        <v>28</v>
      </c>
      <c r="Q116" s="41"/>
      <c r="R116" s="41">
        <v>26</v>
      </c>
      <c r="S116" s="41"/>
      <c r="T116" s="41"/>
      <c r="U116" s="41"/>
      <c r="V116" s="41"/>
      <c r="W116" s="41"/>
      <c r="X116" s="41">
        <v>54</v>
      </c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</row>
    <row r="117" spans="1:34">
      <c r="A117" s="28"/>
      <c r="B117" s="29"/>
      <c r="C117" s="29"/>
      <c r="D117" s="29"/>
      <c r="E117" s="29">
        <v>1</v>
      </c>
      <c r="F117" s="29">
        <f t="shared" si="9"/>
        <v>-21</v>
      </c>
      <c r="G117" s="29"/>
      <c r="H117" s="29"/>
      <c r="I117" s="29"/>
      <c r="J117" s="42"/>
      <c r="K117" s="49"/>
      <c r="L117" s="47" t="s">
        <v>114</v>
      </c>
      <c r="M117" s="41">
        <v>181</v>
      </c>
      <c r="N117" s="34">
        <v>51</v>
      </c>
      <c r="O117" s="48">
        <v>49</v>
      </c>
      <c r="P117" s="34">
        <v>28</v>
      </c>
      <c r="Q117" s="34"/>
      <c r="R117" s="34"/>
      <c r="S117" s="34">
        <v>23</v>
      </c>
      <c r="T117" s="34"/>
      <c r="U117" s="34"/>
      <c r="V117" s="34"/>
      <c r="W117" s="34"/>
      <c r="X117" s="34"/>
      <c r="Y117" s="34"/>
      <c r="Z117" s="34">
        <v>51</v>
      </c>
      <c r="AA117" s="34"/>
      <c r="AB117" s="34"/>
      <c r="AC117" s="34"/>
      <c r="AD117" s="34"/>
      <c r="AE117" s="34"/>
      <c r="AF117" s="34"/>
      <c r="AG117" s="34"/>
      <c r="AH117" s="34"/>
    </row>
    <row r="118" spans="1:34">
      <c r="A118" s="28"/>
      <c r="B118" s="29"/>
      <c r="C118" s="29"/>
      <c r="D118" s="29"/>
      <c r="E118" s="29"/>
      <c r="F118" s="29">
        <f t="shared" si="9"/>
        <v>19</v>
      </c>
      <c r="G118" s="43">
        <f>(SUM(P118:R118)/O118)*100</f>
        <v>102.68741159830267</v>
      </c>
      <c r="H118" s="44"/>
      <c r="I118" s="45">
        <f>((T118+U118+V118+X118+Z118)/O118)*100</f>
        <v>110.8910891089109</v>
      </c>
      <c r="J118" s="42"/>
      <c r="K118" s="49"/>
      <c r="L118" s="47"/>
      <c r="M118" s="46">
        <f>SUM(M110:M117)</f>
        <v>2664</v>
      </c>
      <c r="N118" s="46">
        <f t="shared" ref="N118:AH118" si="15">SUM(N110:N117)</f>
        <v>787</v>
      </c>
      <c r="O118" s="46">
        <f t="shared" si="15"/>
        <v>707</v>
      </c>
      <c r="P118" s="46">
        <f t="shared" si="15"/>
        <v>607</v>
      </c>
      <c r="Q118" s="46">
        <f t="shared" si="15"/>
        <v>0</v>
      </c>
      <c r="R118" s="46">
        <f t="shared" si="15"/>
        <v>119</v>
      </c>
      <c r="S118" s="46">
        <f t="shared" si="15"/>
        <v>61</v>
      </c>
      <c r="T118" s="46">
        <f t="shared" si="15"/>
        <v>58</v>
      </c>
      <c r="U118" s="46">
        <f t="shared" si="15"/>
        <v>0</v>
      </c>
      <c r="V118" s="46">
        <f t="shared" si="15"/>
        <v>0</v>
      </c>
      <c r="W118" s="46">
        <f t="shared" si="15"/>
        <v>0</v>
      </c>
      <c r="X118" s="46">
        <f t="shared" si="15"/>
        <v>602</v>
      </c>
      <c r="Y118" s="46">
        <f t="shared" si="15"/>
        <v>3</v>
      </c>
      <c r="Z118" s="46">
        <f t="shared" si="15"/>
        <v>124</v>
      </c>
      <c r="AA118" s="46">
        <f t="shared" si="15"/>
        <v>0</v>
      </c>
      <c r="AB118" s="46">
        <f t="shared" si="15"/>
        <v>0</v>
      </c>
      <c r="AC118" s="46">
        <f t="shared" si="15"/>
        <v>0</v>
      </c>
      <c r="AD118" s="46">
        <f t="shared" si="15"/>
        <v>0</v>
      </c>
      <c r="AE118" s="46">
        <f t="shared" si="15"/>
        <v>0</v>
      </c>
      <c r="AF118" s="46">
        <f t="shared" si="15"/>
        <v>0</v>
      </c>
      <c r="AG118" s="46">
        <f t="shared" si="15"/>
        <v>0</v>
      </c>
      <c r="AH118" s="46">
        <f t="shared" si="15"/>
        <v>0</v>
      </c>
    </row>
    <row r="119" spans="1:34">
      <c r="A119" s="28"/>
      <c r="B119" s="29"/>
      <c r="C119" s="29"/>
      <c r="D119" s="29"/>
      <c r="E119" s="29"/>
      <c r="F119" s="29"/>
      <c r="G119" s="29"/>
      <c r="H119" s="29"/>
      <c r="I119" s="29"/>
      <c r="J119" s="42"/>
      <c r="K119" s="49"/>
      <c r="L119" s="47"/>
      <c r="M119" s="33"/>
      <c r="N119" s="41"/>
      <c r="O119" s="50"/>
      <c r="P119" s="41"/>
      <c r="Q119" s="41"/>
      <c r="R119" s="41"/>
      <c r="S119" s="4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</row>
    <row r="120" spans="1:34">
      <c r="A120" s="28"/>
      <c r="B120" s="29"/>
      <c r="C120" s="29"/>
      <c r="D120" s="29">
        <f>SUM(D8:D119)</f>
        <v>59</v>
      </c>
      <c r="E120" s="29">
        <f>SUM(E8:E119)</f>
        <v>83</v>
      </c>
      <c r="F120" s="29"/>
      <c r="G120" s="43">
        <f>(SUM(P120:R120)/O120)*100</f>
        <v>101.47739409042364</v>
      </c>
      <c r="H120" s="44"/>
      <c r="I120" s="45">
        <f>((T120+U120+V120+X120+Z120)/O120)*100</f>
        <v>107.34247063011748</v>
      </c>
      <c r="J120" s="42"/>
      <c r="K120" s="49"/>
      <c r="L120" s="30"/>
      <c r="M120" s="52">
        <f>SUM(M118+M108+M97+M87+M82+M74+M65+M61+M54+M45+M39+M32+M26+M17)</f>
        <v>41856</v>
      </c>
      <c r="N120" s="52">
        <f t="shared" ref="N120:AH120" si="16">SUM(N118+N108+N97+N87+N82+N74+N65+N61+N54+N45+N39+N32+N26+N17)</f>
        <v>12326</v>
      </c>
      <c r="O120" s="53">
        <f>SUM(O118+O108+O97+O87+O82+O74+O65+O61+O54+O45+O39+O32+O26+O17)</f>
        <v>11236</v>
      </c>
      <c r="P120" s="52">
        <f t="shared" si="16"/>
        <v>9868</v>
      </c>
      <c r="Q120" s="52">
        <f t="shared" si="16"/>
        <v>136</v>
      </c>
      <c r="R120" s="52">
        <f t="shared" si="16"/>
        <v>1398</v>
      </c>
      <c r="S120" s="52">
        <f t="shared" si="16"/>
        <v>925</v>
      </c>
      <c r="T120" s="52">
        <f t="shared" si="16"/>
        <v>8808</v>
      </c>
      <c r="U120" s="52">
        <f t="shared" si="16"/>
        <v>0</v>
      </c>
      <c r="V120" s="52">
        <f t="shared" si="16"/>
        <v>383</v>
      </c>
      <c r="W120" s="52">
        <f t="shared" si="16"/>
        <v>0</v>
      </c>
      <c r="X120" s="52">
        <f t="shared" si="16"/>
        <v>2691</v>
      </c>
      <c r="Y120" s="52">
        <f t="shared" si="16"/>
        <v>160</v>
      </c>
      <c r="Z120" s="52">
        <f t="shared" si="16"/>
        <v>179</v>
      </c>
      <c r="AA120" s="52">
        <f t="shared" si="16"/>
        <v>96</v>
      </c>
      <c r="AB120" s="52">
        <f t="shared" si="16"/>
        <v>0</v>
      </c>
      <c r="AC120" s="52">
        <f t="shared" si="16"/>
        <v>0</v>
      </c>
      <c r="AD120" s="52">
        <f t="shared" si="16"/>
        <v>0</v>
      </c>
      <c r="AE120" s="52">
        <f t="shared" si="16"/>
        <v>0</v>
      </c>
      <c r="AF120" s="52">
        <f t="shared" si="16"/>
        <v>0</v>
      </c>
      <c r="AG120" s="52">
        <f t="shared" si="16"/>
        <v>0</v>
      </c>
      <c r="AH120" s="52">
        <f t="shared" si="16"/>
        <v>0</v>
      </c>
    </row>
    <row r="121" spans="1:34">
      <c r="A121" s="28"/>
      <c r="B121" s="29"/>
      <c r="C121" s="29"/>
      <c r="D121" s="29"/>
      <c r="E121" s="29"/>
      <c r="F121" s="29"/>
      <c r="G121" s="29"/>
      <c r="H121" s="29"/>
      <c r="I121" s="29"/>
      <c r="J121" s="42"/>
      <c r="K121" s="49"/>
      <c r="L121" s="30"/>
      <c r="M121" s="33"/>
      <c r="N121" s="34"/>
      <c r="O121" s="34"/>
      <c r="P121" s="34"/>
      <c r="Q121" s="34"/>
      <c r="R121" s="34"/>
      <c r="S121" s="3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</row>
    <row r="122" spans="1:34">
      <c r="P122" s="54"/>
    </row>
    <row r="123" spans="1:34">
      <c r="J123" t="s">
        <v>115</v>
      </c>
      <c r="K123" t="s">
        <v>116</v>
      </c>
      <c r="L123" s="55">
        <v>14</v>
      </c>
    </row>
    <row r="124" spans="1:34">
      <c r="J124" t="s">
        <v>117</v>
      </c>
      <c r="K124" t="s">
        <v>116</v>
      </c>
      <c r="L124" s="55">
        <f>8+7+4+5+4+7+5+2+7+6+3+8+9+8</f>
        <v>83</v>
      </c>
      <c r="P124" s="56">
        <f>SUM(P120:R120)</f>
        <v>11402</v>
      </c>
      <c r="T124" s="56">
        <f>T120+U120+V120+X120+Z120</f>
        <v>12061</v>
      </c>
    </row>
  </sheetData>
  <mergeCells count="25">
    <mergeCell ref="AH4:AH5"/>
    <mergeCell ref="K6:L6"/>
    <mergeCell ref="K7:L7"/>
    <mergeCell ref="X4:Y4"/>
    <mergeCell ref="Z4:AA4"/>
    <mergeCell ref="AB4:AC4"/>
    <mergeCell ref="AD4:AE4"/>
    <mergeCell ref="AF4:AF5"/>
    <mergeCell ref="AG4:AG5"/>
    <mergeCell ref="O3:O5"/>
    <mergeCell ref="P3:S3"/>
    <mergeCell ref="T3:AH3"/>
    <mergeCell ref="P4:P5"/>
    <mergeCell ref="Q4:Q5"/>
    <mergeCell ref="R4:R5"/>
    <mergeCell ref="S4:S5"/>
    <mergeCell ref="T4:T5"/>
    <mergeCell ref="U4:U5"/>
    <mergeCell ref="V4:W4"/>
    <mergeCell ref="A3:A5"/>
    <mergeCell ref="B3:B5"/>
    <mergeCell ref="J3:J5"/>
    <mergeCell ref="K3:L5"/>
    <mergeCell ref="M3:M5"/>
    <mergeCell ref="N3:N5"/>
  </mergeCells>
  <pageMargins left="0.5" right="1.5" top="0.75" bottom="0.5" header="0.3" footer="0.3"/>
  <pageSetup paperSize="5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TEMANGGUNG</vt:lpstr>
      <vt:lpstr>TEMANGGUNG!Print_Titles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2017-11-06T00:47:14Z</dcterms:created>
  <dcterms:modified xsi:type="dcterms:W3CDTF">2017-11-06T00:47:34Z</dcterms:modified>
</cp:coreProperties>
</file>