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sdi2017" sheetId="1" r:id="rId1"/>
    <sheet name="SDI 2018" sheetId="2" r:id="rId2"/>
  </sheets>
  <definedNames>
    <definedName name="a" localSheetId="0">#REF!</definedName>
    <definedName name="a">#REF!</definedName>
    <definedName name="_xlnm.Print_Area" localSheetId="0">'sdi2017'!$A$1:$Q$102</definedName>
  </definedNames>
  <calcPr calcId="124519"/>
</workbook>
</file>

<file path=xl/calcChain.xml><?xml version="1.0" encoding="utf-8"?>
<calcChain xmlns="http://schemas.openxmlformats.org/spreadsheetml/2006/main">
  <c r="M74" i="1"/>
  <c r="M80"/>
  <c r="M39" l="1"/>
  <c r="M38" s="1"/>
  <c r="M61"/>
  <c r="M44"/>
  <c r="M71"/>
  <c r="M89" i="2"/>
  <c r="M88"/>
  <c r="M86" s="1"/>
  <c r="M87"/>
  <c r="M84"/>
  <c r="M83"/>
  <c r="M82" s="1"/>
  <c r="M81"/>
  <c r="M80"/>
  <c r="M79"/>
  <c r="M78" s="1"/>
  <c r="M77"/>
  <c r="M76"/>
  <c r="M75" s="1"/>
  <c r="M74" s="1"/>
  <c r="M67"/>
  <c r="M66"/>
  <c r="M64"/>
  <c r="M62"/>
  <c r="M59"/>
  <c r="M57"/>
  <c r="M56"/>
  <c r="M55"/>
  <c r="M54" s="1"/>
  <c r="M52"/>
  <c r="M50"/>
  <c r="M49"/>
  <c r="M48"/>
  <c r="M45"/>
  <c r="M43"/>
  <c r="M40"/>
  <c r="M39"/>
  <c r="M37" s="1"/>
  <c r="M38"/>
  <c r="P30"/>
  <c r="M73" l="1"/>
  <c r="M72"/>
  <c r="M25" s="1"/>
  <c r="M26" s="1"/>
  <c r="J15" s="1"/>
  <c r="M73" i="1"/>
  <c r="M60"/>
  <c r="M59"/>
  <c r="M37"/>
  <c r="M36"/>
  <c r="M35"/>
  <c r="M46"/>
  <c r="M45"/>
  <c r="M43"/>
  <c r="M48"/>
  <c r="M47" s="1"/>
  <c r="M52"/>
  <c r="M51"/>
  <c r="M56"/>
  <c r="M55" s="1"/>
  <c r="M53" s="1"/>
  <c r="M69"/>
  <c r="M76"/>
  <c r="M75"/>
  <c r="M42" l="1"/>
  <c r="M40" s="1"/>
  <c r="M58"/>
  <c r="M57" s="1"/>
  <c r="M34"/>
  <c r="M50"/>
  <c r="M49" s="1"/>
  <c r="M72" l="1"/>
  <c r="M68"/>
  <c r="M67" s="1"/>
  <c r="M79"/>
  <c r="M78"/>
  <c r="M70" l="1"/>
  <c r="M66" s="1"/>
  <c r="M77"/>
  <c r="M64" l="1"/>
  <c r="M65"/>
  <c r="M25" l="1"/>
  <c r="M26" l="1"/>
  <c r="J15" s="1"/>
</calcChain>
</file>

<file path=xl/sharedStrings.xml><?xml version="1.0" encoding="utf-8"?>
<sst xmlns="http://schemas.openxmlformats.org/spreadsheetml/2006/main" count="303" uniqueCount="161">
  <si>
    <t>ok</t>
  </si>
  <si>
    <t>02</t>
  </si>
  <si>
    <t xml:space="preserve">     - Penginapan : 3 kamar X 400.000 X 1 keg</t>
  </si>
  <si>
    <t>b. Pelaksanaan :</t>
  </si>
  <si>
    <t>a. Persiapan :</t>
  </si>
  <si>
    <t>lt</t>
  </si>
  <si>
    <t>1. Sinkronisasi Data</t>
  </si>
  <si>
    <t>01</t>
  </si>
  <si>
    <t>Belanja Perjalanan Dinas</t>
  </si>
  <si>
    <t xml:space="preserve">Belanja makanan dan minuman Rapat Koordinasi Kegiatan Konsolidasi </t>
  </si>
  <si>
    <t xml:space="preserve">Belanja Makanan dan Minuman Peserta Kegiatan </t>
  </si>
  <si>
    <t>06</t>
  </si>
  <si>
    <t>doos</t>
  </si>
  <si>
    <t>Rapat Persiapan Sinkronisasi Penjaringan Data : 6 orang X 1 keg</t>
  </si>
  <si>
    <t>Belanja Makanan dan Minum rapat</t>
  </si>
  <si>
    <t>Belanja Makanan dan Minum</t>
  </si>
  <si>
    <t>Fullboard Kegiatan Sinkronisasi dan Evaluasi :</t>
  </si>
  <si>
    <t>Belanja Sewa Kamar/ akomodasi</t>
  </si>
  <si>
    <t>07</t>
  </si>
  <si>
    <t>Belanja Sewa Rumah/Gedung/Gudang/Parkir</t>
  </si>
  <si>
    <t>lembar</t>
  </si>
  <si>
    <t>Belanja Penggandaan</t>
  </si>
  <si>
    <t>Belanja Cetak dan Penggandaan</t>
  </si>
  <si>
    <t>berita</t>
  </si>
  <si>
    <t>0k</t>
  </si>
  <si>
    <t xml:space="preserve">1. Kegiatan Sinkronisasi, konsolidasi dan evaluasi  Data dan Informasi </t>
  </si>
  <si>
    <t xml:space="preserve">Honorarium Pengajar/Instruktur/Narasumber/Tenaga Ahli </t>
  </si>
  <si>
    <t>03</t>
  </si>
  <si>
    <t>Belanja Jasa Kantor</t>
  </si>
  <si>
    <t xml:space="preserve">buah </t>
  </si>
  <si>
    <t xml:space="preserve">Kelengkapan peserta, panitia, nara sumber dan moderator Rakor </t>
  </si>
  <si>
    <t xml:space="preserve">Belanja alat peraga/pelatihan/Pratek/ pameran/alat bantu </t>
  </si>
  <si>
    <t>15</t>
  </si>
  <si>
    <t>buah</t>
  </si>
  <si>
    <t>2. Toner Printer</t>
  </si>
  <si>
    <t>rim</t>
  </si>
  <si>
    <t>1. Kertas HVS 80 gr : 8 rim</t>
  </si>
  <si>
    <t>Belanja Alat tulis kantor</t>
  </si>
  <si>
    <t>Belanja Bahan Pakai Habis</t>
  </si>
  <si>
    <t xml:space="preserve">Belanja Barang dan Jasa </t>
  </si>
  <si>
    <t xml:space="preserve">Uang Transport </t>
  </si>
  <si>
    <t xml:space="preserve">Honorarium Non PNS </t>
  </si>
  <si>
    <t>Honorarium Panitia Pelaksana Kegiatan</t>
  </si>
  <si>
    <t xml:space="preserve">Honorarium PNS </t>
  </si>
  <si>
    <t>BELANJA PEGAWAI</t>
  </si>
  <si>
    <t>BELANJA LANGSUNG</t>
  </si>
  <si>
    <t>BELANJA DAERAH</t>
  </si>
  <si>
    <t>Harga Satuan</t>
  </si>
  <si>
    <t>Satuan</t>
  </si>
  <si>
    <t>Volume</t>
  </si>
  <si>
    <t>Jumlah</t>
  </si>
  <si>
    <t>Rincian Penghitungan</t>
  </si>
  <si>
    <t>Kode Rekening</t>
  </si>
  <si>
    <t>Menurut Program dan Per Kegiatan Satuan Kerja Perangkat Daerah</t>
  </si>
  <si>
    <t>Rincian Anggaran Belanja Langsung</t>
  </si>
  <si>
    <t xml:space="preserve">Kelompok Sasaran Kegiatan :  SKPD Provinsi, Pemerintah Kab/Kota </t>
  </si>
  <si>
    <t>Meningkatnya Pelayanan Data dan Informasi Pembangunan/ Publik di  Jawa Tengah</t>
  </si>
  <si>
    <t>Hasil</t>
  </si>
  <si>
    <t>Tersediannya data dan informasi/berita pembangunan Jawa Tengah</t>
  </si>
  <si>
    <t>Keluaran</t>
  </si>
  <si>
    <t>Masukan</t>
  </si>
  <si>
    <t>Tersusunnya data dan informasi pembangunan Jawa Tengah</t>
  </si>
  <si>
    <t>Terwujudnya jarinan datadan informasi/ berita pembangunan Jawa Tengah</t>
  </si>
  <si>
    <t>Capaian Program</t>
  </si>
  <si>
    <t>Target Kinerja</t>
  </si>
  <si>
    <t>Tolok Ukur Kinerja</t>
  </si>
  <si>
    <t>Indikator</t>
  </si>
  <si>
    <t>Indikator &amp; Tolok Ukur Kinerja Belanja Langsung</t>
  </si>
  <si>
    <t>Sumber Dana</t>
  </si>
  <si>
    <t>BIRO HUMAS</t>
  </si>
  <si>
    <t>Lokasi Kegiatan</t>
  </si>
  <si>
    <t>1 (satu) tahun anggaran</t>
  </si>
  <si>
    <t>Waktu Pelaksanaan</t>
  </si>
  <si>
    <t>Kegiatan Pengembangan Sumber Daya Informasi</t>
  </si>
  <si>
    <t>1.25.1.20.03.16.23</t>
  </si>
  <si>
    <t>Kegiatan</t>
  </si>
  <si>
    <t>Program Pengembangan Komunikasi, Informasi dan Media Massa</t>
  </si>
  <si>
    <t>1.25.1.20.03.16</t>
  </si>
  <si>
    <t>Program</t>
  </si>
  <si>
    <t>Sekretariat Daerah</t>
  </si>
  <si>
    <t>Organisasi</t>
  </si>
  <si>
    <t>OTONOMI DAERAH, PEMERINTAHAN UMUM, ADMINISTRASI KEUANGAN DARAH, PERANGKAT DAERAH, KEPEGAWAIAN DAN PERSANDIAN</t>
  </si>
  <si>
    <t>1.25.1.20</t>
  </si>
  <si>
    <t>Urusan Pemerintahan</t>
  </si>
  <si>
    <t>PROVINSI JAWA TENGAH</t>
  </si>
  <si>
    <t>SATUAN KERJA PERANGKAT DAERAH</t>
  </si>
  <si>
    <t>RKA-SKPD 2.2.1</t>
  </si>
  <si>
    <t>RENCANA KERJA DAN ANGGARAN</t>
  </si>
  <si>
    <t xml:space="preserve">2. Honorarium Kontributor Data dan Informasi </t>
  </si>
  <si>
    <t>bk</t>
  </si>
  <si>
    <t>km</t>
  </si>
  <si>
    <t>tk</t>
  </si>
  <si>
    <t>oh</t>
  </si>
  <si>
    <t>org</t>
  </si>
  <si>
    <t>Biaya Fotocopy : 4500 lembar</t>
  </si>
  <si>
    <t>Biaya Laporan Kegiatan</t>
  </si>
  <si>
    <t>Belanja Perjalanan Dinas Luar Daerah Konsultasi dan Koord  PPID/Kehumasan</t>
  </si>
  <si>
    <t>KEPALA BIRO HUBUNGAN MASYARAKAT</t>
  </si>
  <si>
    <t>SETDA PROVINSI JAWA TENGAH</t>
  </si>
  <si>
    <t>Drs. SINOENG N RACHMADI, MM</t>
  </si>
  <si>
    <t>NIP. 19691231 199402 1 006</t>
  </si>
  <si>
    <t xml:space="preserve">     - BBM Kendaraan dinas  : Rp.7650x30 ltr</t>
  </si>
  <si>
    <t xml:space="preserve">     - Uang Harian : 3 orang x 1000000 X 1 keg X 2 hr</t>
  </si>
  <si>
    <t xml:space="preserve">     - Tiket Kereta Api :6 orang X Rp.450.000 X  1 keg - PP</t>
  </si>
  <si>
    <t>2. Koordinasi dan Konsolidasi ke Kab/Kota</t>
  </si>
  <si>
    <t xml:space="preserve">    - Uang Harian : 6 orang x 750.000 X 1 kali </t>
  </si>
  <si>
    <t xml:space="preserve">     - Uang Harian : 6 orang x 750000</t>
  </si>
  <si>
    <t xml:space="preserve">     - BBM Kendaraan dinas  : Rp.7650x30 ltrx2</t>
  </si>
  <si>
    <t xml:space="preserve">     - Penginapan : 2 kamar X 420000 X 1 keg</t>
  </si>
  <si>
    <t>30,5</t>
  </si>
  <si>
    <t xml:space="preserve">Rapat Persiapan Konsolidasi Data SKPD Kab/Kota : 6 org X 1 keg </t>
  </si>
  <si>
    <t>2 Paket  X 35 orang X Rp. 500000</t>
  </si>
  <si>
    <t>- Honorarium Narasumber Lokal : 3 org X 2 Keg</t>
  </si>
  <si>
    <t>- Honorarium Moderator  : 1 org X 2 keg</t>
  </si>
  <si>
    <t xml:space="preserve"> - Honorarium Penyusun Makalah : 3 org X 2 keg</t>
  </si>
  <si>
    <t>2 kali kegiatan,670 berita news room</t>
  </si>
  <si>
    <t>Meningkatnya citra positif Pemprov Jateng dalam bidang informasi pembangunan di Provinsi Jawa Tengah</t>
  </si>
  <si>
    <t>Belanja Perjalanan Dinas Dalam Daerah</t>
  </si>
  <si>
    <t xml:space="preserve">     - BBM Kendaraan Dinas : Rp. 7650,-  X 30,5 lt</t>
  </si>
  <si>
    <t>3. Stopmap Folio : 60 buah</t>
  </si>
  <si>
    <t>- Kontributor data dan berita newsroom Kab/Kota : 650 berita</t>
  </si>
  <si>
    <t xml:space="preserve">     - Uang Harian : 8 orang x 650000</t>
  </si>
  <si>
    <t>TAHUN ANGGARAN 2017</t>
  </si>
  <si>
    <t>Semarang,                                              2017</t>
  </si>
  <si>
    <t>Ir, DADANG SOMANTRI, ATD, MT</t>
  </si>
  <si>
    <t>NIP. 19650622 198703 1 007</t>
  </si>
  <si>
    <t>TAHUN ANGGARAN 2018</t>
  </si>
  <si>
    <t>Semarang,                                              2018</t>
  </si>
  <si>
    <t xml:space="preserve"> - Honorarium Penyusun Makalah : 3 org X 3 keg</t>
  </si>
  <si>
    <t>- Honorarium Moderator  : 1 org X 3 keg</t>
  </si>
  <si>
    <t xml:space="preserve">Rapat Persiapan Konsolidasi Data Kab/Kota : 6 org X 1 keg </t>
  </si>
  <si>
    <t>Rapat Persiapan Evaluasi Data Kab/Kota : 6 org X 1 keg</t>
  </si>
  <si>
    <t xml:space="preserve">     - Uang Harian : 6 orang x 370000</t>
  </si>
  <si>
    <t xml:space="preserve">     - Uang Harian : 6 orang x 370000 X 3 kali</t>
  </si>
  <si>
    <t xml:space="preserve">     - Penginapan : 3 kamar X 400.000 X 3 keg</t>
  </si>
  <si>
    <t xml:space="preserve">    - Uang Harian : 2 orang x 370.000 X 3 kali </t>
  </si>
  <si>
    <t xml:space="preserve">     - Uang Harian : 2 orang x 530.000 X 3 keg X 2 hr</t>
  </si>
  <si>
    <t>- Honorarium Narasumber Pusat : 1 org X 3 Keg</t>
  </si>
  <si>
    <t>- Honorarium Narasumber Lokal 2 org X 3 keg</t>
  </si>
  <si>
    <t>Fullboard Kegiatan Sinkronisasi, Koordinasi  dan Evaluasi :</t>
  </si>
  <si>
    <t>- Kontributor data dan berita newsroom Kab/Kota : 445 berita</t>
  </si>
  <si>
    <t>3 Paket  X 35 orang X Rp. 475000</t>
  </si>
  <si>
    <t xml:space="preserve">     - BBM Kendaraan dinas  : Rp.6500x 25  lt rx3</t>
  </si>
  <si>
    <t xml:space="preserve">     - Penginapan : 1 kamar X 475.000 X 3 keg</t>
  </si>
  <si>
    <t xml:space="preserve">     - Tiket Kereta Api : 6 orang X Rp.300.000.000 X  2 kali  - PP</t>
  </si>
  <si>
    <t xml:space="preserve">     - BBM Kendaraan dinas  : Rp.6500 x 25   ltr X 2 kali</t>
  </si>
  <si>
    <t>3. Stopmap Folio : 45 buah</t>
  </si>
  <si>
    <t>1. Kertas HVS 80 gr : 9 rim</t>
  </si>
  <si>
    <t>Biaya Fotocopy : 4.240 lembar</t>
  </si>
  <si>
    <t>DINAS KOMUNIKASI DAN INFORMATIKA PROVINSI JAWA TENGAH</t>
  </si>
  <si>
    <t>Tersedianya  Informasi pembangunan Jawa Tengah</t>
  </si>
  <si>
    <t>35 kabupaten/Kota se Jawa Tengah</t>
  </si>
  <si>
    <t>Tersediannya data dan informasi/berita daerah se-Jawa Tengah</t>
  </si>
  <si>
    <t>3 kali kegiatan rapat 35 Kabupaten/Kota</t>
  </si>
  <si>
    <t>Meningkatnya Pelayanan Data dan Informasi Publik di  Jawa Tengah</t>
  </si>
  <si>
    <t>1. Kegiatan Rapat Sinkronisasi, konsolidasi dan evaluasi Berita Daerah</t>
  </si>
  <si>
    <t>1. Sinkronisasi, Koordinasi dan Evaluasi Berita Daerah</t>
  </si>
  <si>
    <t xml:space="preserve">     - BBM Kendaraan Dinas : Rp. 6500,-  X 25</t>
  </si>
  <si>
    <t>Belanja Perjalanan Dinas Luar Daerah Konsultasi ke Jakarta</t>
  </si>
  <si>
    <t>KEPALA DINAS KOMUNIKASI DAN INFORMATIKA</t>
  </si>
  <si>
    <t>DINAS KOMUNIKASI DAN INFORMATIKA PROV. JATENG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</si>
</sst>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>
    <font>
      <sz val="10"/>
      <name val="Arial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rgb="FFFF0000"/>
      <name val="Arial Narrow"/>
      <family val="2"/>
    </font>
    <font>
      <b/>
      <i/>
      <sz val="10"/>
      <name val="Arial Narrow"/>
      <family val="2"/>
    </font>
    <font>
      <b/>
      <u/>
      <sz val="10"/>
      <name val="Calibri"/>
      <family val="2"/>
      <scheme val="minor"/>
    </font>
    <font>
      <i/>
      <sz val="10"/>
      <name val="Arial Narrow"/>
      <family val="2"/>
    </font>
    <font>
      <b/>
      <sz val="12"/>
      <name val="Tahoma"/>
      <family val="2"/>
    </font>
    <font>
      <sz val="12"/>
      <name val="Tahoma"/>
      <family val="2"/>
    </font>
    <font>
      <b/>
      <sz val="12"/>
      <color rgb="FFFF0000"/>
      <name val="Tahoma"/>
      <family val="2"/>
    </font>
    <font>
      <b/>
      <i/>
      <sz val="12"/>
      <name val="Tahoma"/>
      <family val="2"/>
    </font>
    <font>
      <i/>
      <sz val="12"/>
      <name val="Tahoma"/>
      <family val="2"/>
    </font>
    <font>
      <b/>
      <u/>
      <sz val="1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3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Border="1"/>
    <xf numFmtId="41" fontId="1" fillId="0" borderId="0" xfId="0" applyNumberFormat="1" applyFont="1"/>
    <xf numFmtId="41" fontId="1" fillId="0" borderId="0" xfId="2" applyFont="1"/>
    <xf numFmtId="164" fontId="1" fillId="0" borderId="0" xfId="0" applyNumberFormat="1" applyFont="1"/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" fillId="0" borderId="4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40" xfId="0" applyFont="1" applyBorder="1" applyAlignment="1">
      <alignment horizontal="left" vertical="center" wrapText="1"/>
    </xf>
    <xf numFmtId="0" fontId="1" fillId="0" borderId="35" xfId="0" applyFont="1" applyBorder="1" applyAlignment="1">
      <alignment vertical="top" wrapText="1"/>
    </xf>
    <xf numFmtId="0" fontId="1" fillId="0" borderId="21" xfId="0" applyFont="1" applyBorder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1" fillId="0" borderId="23" xfId="0" quotePrefix="1" applyFont="1" applyFill="1" applyBorder="1"/>
    <xf numFmtId="0" fontId="1" fillId="0" borderId="23" xfId="0" applyFont="1" applyFill="1" applyBorder="1"/>
    <xf numFmtId="0" fontId="1" fillId="0" borderId="23" xfId="0" applyFont="1" applyFill="1" applyBorder="1" applyAlignment="1">
      <alignment horizontal="center" vertical="top" wrapText="1"/>
    </xf>
    <xf numFmtId="0" fontId="1" fillId="0" borderId="23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2" borderId="0" xfId="0" applyFont="1" applyFill="1"/>
    <xf numFmtId="0" fontId="6" fillId="0" borderId="0" xfId="0" applyFont="1"/>
    <xf numFmtId="0" fontId="7" fillId="0" borderId="16" xfId="0" applyFont="1" applyBorder="1"/>
    <xf numFmtId="0" fontId="7" fillId="0" borderId="15" xfId="0" applyFont="1" applyBorder="1"/>
    <xf numFmtId="0" fontId="7" fillId="0" borderId="15" xfId="0" quotePrefix="1" applyFont="1" applyBorder="1" applyAlignment="1">
      <alignment horizontal="right"/>
    </xf>
    <xf numFmtId="0" fontId="7" fillId="0" borderId="20" xfId="0" applyFont="1" applyBorder="1"/>
    <xf numFmtId="0" fontId="8" fillId="0" borderId="15" xfId="0" applyFont="1" applyBorder="1" applyAlignment="1">
      <alignment horizontal="center"/>
    </xf>
    <xf numFmtId="164" fontId="8" fillId="0" borderId="15" xfId="1" applyNumberFormat="1" applyFont="1" applyBorder="1"/>
    <xf numFmtId="164" fontId="7" fillId="2" borderId="17" xfId="1" applyNumberFormat="1" applyFont="1" applyFill="1" applyBorder="1"/>
    <xf numFmtId="0" fontId="7" fillId="0" borderId="15" xfId="0" quotePrefix="1" applyFont="1" applyFill="1" applyBorder="1" applyAlignment="1">
      <alignment horizontal="right"/>
    </xf>
    <xf numFmtId="0" fontId="7" fillId="0" borderId="0" xfId="0" applyFont="1" applyFill="1"/>
    <xf numFmtId="0" fontId="8" fillId="0" borderId="19" xfId="0" applyFont="1" applyFill="1" applyBorder="1" applyAlignment="1">
      <alignment horizontal="center"/>
    </xf>
    <xf numFmtId="164" fontId="8" fillId="0" borderId="15" xfId="1" applyNumberFormat="1" applyFont="1" applyFill="1" applyBorder="1"/>
    <xf numFmtId="164" fontId="7" fillId="0" borderId="17" xfId="1" applyNumberFormat="1" applyFont="1" applyFill="1" applyBorder="1"/>
    <xf numFmtId="0" fontId="8" fillId="0" borderId="18" xfId="0" applyFont="1" applyFill="1" applyBorder="1" applyAlignment="1">
      <alignment horizontal="center"/>
    </xf>
    <xf numFmtId="0" fontId="7" fillId="0" borderId="13" xfId="0" applyFont="1" applyBorder="1"/>
    <xf numFmtId="0" fontId="7" fillId="0" borderId="7" xfId="0" applyFont="1" applyBorder="1"/>
    <xf numFmtId="0" fontId="7" fillId="0" borderId="7" xfId="0" quotePrefix="1" applyFont="1" applyFill="1" applyBorder="1" applyAlignment="1">
      <alignment horizontal="right"/>
    </xf>
    <xf numFmtId="0" fontId="7" fillId="0" borderId="9" xfId="0" quotePrefix="1" applyFont="1" applyFill="1" applyBorder="1" applyAlignment="1">
      <alignment horizontal="right"/>
    </xf>
    <xf numFmtId="0" fontId="7" fillId="0" borderId="9" xfId="0" applyFont="1" applyFill="1" applyBorder="1"/>
    <xf numFmtId="0" fontId="8" fillId="0" borderId="9" xfId="0" applyFont="1" applyFill="1" applyBorder="1" applyAlignment="1">
      <alignment horizontal="center"/>
    </xf>
    <xf numFmtId="164" fontId="8" fillId="0" borderId="9" xfId="1" applyNumberFormat="1" applyFont="1" applyFill="1" applyBorder="1"/>
    <xf numFmtId="164" fontId="7" fillId="0" borderId="6" xfId="1" applyNumberFormat="1" applyFont="1" applyFill="1" applyBorder="1"/>
    <xf numFmtId="0" fontId="7" fillId="0" borderId="0" xfId="0" applyFont="1" applyFill="1" applyBorder="1"/>
    <xf numFmtId="0" fontId="8" fillId="0" borderId="7" xfId="0" applyFont="1" applyFill="1" applyBorder="1" applyAlignment="1">
      <alignment horizontal="center"/>
    </xf>
    <xf numFmtId="164" fontId="8" fillId="0" borderId="7" xfId="1" applyNumberFormat="1" applyFont="1" applyFill="1" applyBorder="1"/>
    <xf numFmtId="164" fontId="7" fillId="0" borderId="12" xfId="1" applyNumberFormat="1" applyFont="1" applyFill="1" applyBorder="1" applyAlignment="1">
      <alignment horizontal="center"/>
    </xf>
    <xf numFmtId="0" fontId="7" fillId="0" borderId="7" xfId="0" applyFont="1" applyFill="1" applyBorder="1"/>
    <xf numFmtId="0" fontId="8" fillId="0" borderId="0" xfId="0" applyFont="1" applyFill="1" applyBorder="1"/>
    <xf numFmtId="164" fontId="8" fillId="0" borderId="12" xfId="1" applyNumberFormat="1" applyFont="1" applyFill="1" applyBorder="1" applyAlignment="1">
      <alignment horizontal="center"/>
    </xf>
    <xf numFmtId="0" fontId="8" fillId="0" borderId="0" xfId="0" quotePrefix="1" applyFont="1" applyFill="1" applyBorder="1"/>
    <xf numFmtId="0" fontId="7" fillId="2" borderId="10" xfId="0" applyFont="1" applyFill="1" applyBorder="1"/>
    <xf numFmtId="0" fontId="7" fillId="2" borderId="8" xfId="0" applyFont="1" applyFill="1" applyBorder="1"/>
    <xf numFmtId="0" fontId="7" fillId="0" borderId="8" xfId="0" applyFont="1" applyFill="1" applyBorder="1"/>
    <xf numFmtId="0" fontId="7" fillId="0" borderId="8" xfId="0" quotePrefix="1" applyFont="1" applyFill="1" applyBorder="1" applyAlignment="1">
      <alignment horizontal="right"/>
    </xf>
    <xf numFmtId="164" fontId="9" fillId="0" borderId="6" xfId="1" applyNumberFormat="1" applyFont="1" applyFill="1" applyBorder="1"/>
    <xf numFmtId="164" fontId="10" fillId="3" borderId="6" xfId="1" applyNumberFormat="1" applyFont="1" applyFill="1" applyBorder="1"/>
    <xf numFmtId="0" fontId="7" fillId="0" borderId="8" xfId="0" quotePrefix="1" applyFont="1" applyFill="1" applyBorder="1"/>
    <xf numFmtId="164" fontId="8" fillId="0" borderId="6" xfId="1" applyNumberFormat="1" applyFont="1" applyFill="1" applyBorder="1"/>
    <xf numFmtId="0" fontId="7" fillId="0" borderId="10" xfId="0" applyFont="1" applyFill="1" applyBorder="1"/>
    <xf numFmtId="0" fontId="7" fillId="0" borderId="0" xfId="0" applyFont="1" applyFill="1" applyBorder="1" applyAlignment="1">
      <alignment vertical="top" wrapText="1"/>
    </xf>
    <xf numFmtId="0" fontId="8" fillId="0" borderId="9" xfId="0" applyFont="1" applyFill="1" applyBorder="1" applyAlignment="1">
      <alignment horizontal="center" vertical="center"/>
    </xf>
    <xf numFmtId="164" fontId="8" fillId="0" borderId="9" xfId="1" applyNumberFormat="1" applyFont="1" applyFill="1" applyBorder="1" applyAlignment="1">
      <alignment vertical="center"/>
    </xf>
    <xf numFmtId="164" fontId="7" fillId="3" borderId="6" xfId="1" applyNumberFormat="1" applyFont="1" applyFill="1" applyBorder="1"/>
    <xf numFmtId="0" fontId="7" fillId="0" borderId="14" xfId="0" applyFont="1" applyFill="1" applyBorder="1" applyAlignment="1">
      <alignment wrapText="1"/>
    </xf>
    <xf numFmtId="164" fontId="10" fillId="0" borderId="12" xfId="1" applyNumberFormat="1" applyFont="1" applyFill="1" applyBorder="1"/>
    <xf numFmtId="164" fontId="10" fillId="3" borderId="12" xfId="1" applyNumberFormat="1" applyFont="1" applyFill="1" applyBorder="1"/>
    <xf numFmtId="0" fontId="8" fillId="0" borderId="8" xfId="0" quotePrefix="1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164" fontId="7" fillId="3" borderId="12" xfId="1" applyNumberFormat="1" applyFont="1" applyFill="1" applyBorder="1"/>
    <xf numFmtId="0" fontId="9" fillId="2" borderId="10" xfId="0" applyFont="1" applyFill="1" applyBorder="1"/>
    <xf numFmtId="0" fontId="9" fillId="2" borderId="8" xfId="0" applyFont="1" applyFill="1" applyBorder="1"/>
    <xf numFmtId="0" fontId="9" fillId="0" borderId="8" xfId="0" applyFont="1" applyFill="1" applyBorder="1"/>
    <xf numFmtId="0" fontId="9" fillId="0" borderId="9" xfId="0" quotePrefix="1" applyFont="1" applyFill="1" applyBorder="1" applyAlignment="1">
      <alignment horizontal="right"/>
    </xf>
    <xf numFmtId="3" fontId="8" fillId="0" borderId="7" xfId="0" applyNumberFormat="1" applyFont="1" applyFill="1" applyBorder="1" applyAlignment="1">
      <alignment horizontal="center"/>
    </xf>
    <xf numFmtId="164" fontId="7" fillId="0" borderId="11" xfId="1" applyNumberFormat="1" applyFont="1" applyFill="1" applyBorder="1"/>
    <xf numFmtId="0" fontId="7" fillId="0" borderId="10" xfId="0" applyFont="1" applyBorder="1"/>
    <xf numFmtId="0" fontId="7" fillId="0" borderId="8" xfId="0" applyFont="1" applyBorder="1"/>
    <xf numFmtId="164" fontId="7" fillId="2" borderId="6" xfId="1" applyNumberFormat="1" applyFont="1" applyFill="1" applyBorder="1"/>
    <xf numFmtId="0" fontId="7" fillId="0" borderId="5" xfId="0" applyFont="1" applyBorder="1"/>
    <xf numFmtId="0" fontId="7" fillId="0" borderId="3" xfId="0" applyFont="1" applyBorder="1"/>
    <xf numFmtId="0" fontId="7" fillId="0" borderId="3" xfId="0" applyFont="1" applyFill="1" applyBorder="1"/>
    <xf numFmtId="0" fontId="7" fillId="0" borderId="4" xfId="0" quotePrefix="1" applyFont="1" applyFill="1" applyBorder="1" applyAlignment="1">
      <alignment horizontal="right"/>
    </xf>
    <xf numFmtId="0" fontId="8" fillId="0" borderId="1" xfId="0" applyFont="1" applyFill="1" applyBorder="1"/>
    <xf numFmtId="164" fontId="8" fillId="0" borderId="2" xfId="1" applyNumberFormat="1" applyFont="1" applyFill="1" applyBorder="1"/>
    <xf numFmtId="164" fontId="3" fillId="0" borderId="0" xfId="1" applyNumberFormat="1" applyFont="1" applyFill="1" applyBorder="1"/>
    <xf numFmtId="0" fontId="1" fillId="0" borderId="0" xfId="0" applyFont="1" applyBorder="1"/>
    <xf numFmtId="164" fontId="6" fillId="0" borderId="0" xfId="1" applyNumberFormat="1" applyFont="1" applyFill="1" applyBorder="1"/>
    <xf numFmtId="0" fontId="3" fillId="0" borderId="0" xfId="0" applyFont="1"/>
    <xf numFmtId="164" fontId="1" fillId="0" borderId="0" xfId="0" applyNumberFormat="1" applyFont="1" applyAlignment="1">
      <alignment horizontal="center"/>
    </xf>
    <xf numFmtId="43" fontId="1" fillId="0" borderId="0" xfId="1" applyFont="1"/>
    <xf numFmtId="164" fontId="3" fillId="0" borderId="0" xfId="1" applyNumberFormat="1" applyFont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0" xfId="1" applyNumberFormat="1" applyFont="1"/>
    <xf numFmtId="164" fontId="6" fillId="0" borderId="0" xfId="1" applyNumberFormat="1" applyFont="1"/>
    <xf numFmtId="164" fontId="3" fillId="2" borderId="0" xfId="1" applyNumberFormat="1" applyFont="1" applyFill="1"/>
    <xf numFmtId="0" fontId="8" fillId="0" borderId="8" xfId="0" applyFont="1" applyFill="1" applyBorder="1"/>
    <xf numFmtId="164" fontId="9" fillId="3" borderId="6" xfId="1" applyNumberFormat="1" applyFont="1" applyFill="1" applyBorder="1"/>
    <xf numFmtId="164" fontId="10" fillId="2" borderId="6" xfId="1" applyNumberFormat="1" applyFont="1" applyFill="1" applyBorder="1"/>
    <xf numFmtId="164" fontId="8" fillId="2" borderId="6" xfId="1" applyNumberFormat="1" applyFont="1" applyFill="1" applyBorder="1"/>
    <xf numFmtId="0" fontId="7" fillId="2" borderId="9" xfId="0" quotePrefix="1" applyFont="1" applyFill="1" applyBorder="1" applyAlignment="1">
      <alignment horizontal="right"/>
    </xf>
    <xf numFmtId="0" fontId="8" fillId="2" borderId="0" xfId="0" applyFont="1" applyFill="1" applyBorder="1"/>
    <xf numFmtId="0" fontId="8" fillId="2" borderId="7" xfId="0" applyFont="1" applyFill="1" applyBorder="1" applyAlignment="1">
      <alignment horizontal="center"/>
    </xf>
    <xf numFmtId="164" fontId="8" fillId="2" borderId="7" xfId="1" applyNumberFormat="1" applyFont="1" applyFill="1" applyBorder="1"/>
    <xf numFmtId="164" fontId="3" fillId="2" borderId="0" xfId="1" applyNumberFormat="1" applyFont="1" applyFill="1" applyAlignment="1">
      <alignment horizontal="center"/>
    </xf>
    <xf numFmtId="0" fontId="12" fillId="0" borderId="0" xfId="0" applyFont="1" applyFill="1" applyBorder="1"/>
    <xf numFmtId="164" fontId="7" fillId="3" borderId="17" xfId="1" applyNumberFormat="1" applyFont="1" applyFill="1" applyBorder="1"/>
    <xf numFmtId="164" fontId="9" fillId="3" borderId="11" xfId="1" applyNumberFormat="1" applyFont="1" applyFill="1" applyBorder="1"/>
    <xf numFmtId="0" fontId="8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left" vertical="top" wrapText="1"/>
    </xf>
    <xf numFmtId="0" fontId="1" fillId="0" borderId="21" xfId="0" applyFont="1" applyFill="1" applyBorder="1" applyAlignment="1">
      <alignment horizontal="left" vertical="top" wrapText="1"/>
    </xf>
    <xf numFmtId="0" fontId="3" fillId="0" borderId="49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/>
    </xf>
    <xf numFmtId="164" fontId="8" fillId="0" borderId="4" xfId="1" applyNumberFormat="1" applyFont="1" applyFill="1" applyBorder="1"/>
    <xf numFmtId="0" fontId="14" fillId="0" borderId="0" xfId="0" applyFont="1"/>
    <xf numFmtId="0" fontId="14" fillId="0" borderId="32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4" fillId="0" borderId="23" xfId="0" applyFont="1" applyFill="1" applyBorder="1" applyAlignment="1">
      <alignment horizontal="center" vertical="top" wrapText="1"/>
    </xf>
    <xf numFmtId="0" fontId="14" fillId="0" borderId="23" xfId="0" applyFont="1" applyFill="1" applyBorder="1" applyAlignment="1">
      <alignment horizontal="left" vertical="top" wrapText="1"/>
    </xf>
    <xf numFmtId="0" fontId="14" fillId="0" borderId="21" xfId="0" applyFont="1" applyFill="1" applyBorder="1" applyAlignment="1">
      <alignment horizontal="left" vertical="top" wrapText="1"/>
    </xf>
    <xf numFmtId="0" fontId="14" fillId="0" borderId="23" xfId="0" applyFont="1" applyFill="1" applyBorder="1"/>
    <xf numFmtId="0" fontId="14" fillId="0" borderId="23" xfId="0" applyFont="1" applyBorder="1" applyAlignment="1">
      <alignment horizontal="center"/>
    </xf>
    <xf numFmtId="0" fontId="14" fillId="0" borderId="23" xfId="0" applyFont="1" applyBorder="1"/>
    <xf numFmtId="0" fontId="14" fillId="0" borderId="21" xfId="0" applyFont="1" applyBorder="1"/>
    <xf numFmtId="0" fontId="14" fillId="0" borderId="23" xfId="0" quotePrefix="1" applyFont="1" applyFill="1" applyBorder="1"/>
    <xf numFmtId="0" fontId="13" fillId="0" borderId="49" xfId="0" applyFont="1" applyBorder="1" applyAlignment="1">
      <alignment horizontal="center"/>
    </xf>
    <xf numFmtId="0" fontId="14" fillId="0" borderId="35" xfId="0" applyFont="1" applyBorder="1" applyAlignment="1">
      <alignment vertical="top" wrapText="1"/>
    </xf>
    <xf numFmtId="0" fontId="14" fillId="0" borderId="23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top" wrapText="1"/>
    </xf>
    <xf numFmtId="0" fontId="14" fillId="0" borderId="40" xfId="0" applyFont="1" applyBorder="1" applyAlignment="1">
      <alignment vertical="top" wrapText="1"/>
    </xf>
    <xf numFmtId="41" fontId="14" fillId="0" borderId="0" xfId="2" applyFont="1"/>
    <xf numFmtId="41" fontId="14" fillId="0" borderId="0" xfId="0" applyNumberFormat="1" applyFont="1"/>
    <xf numFmtId="0" fontId="14" fillId="0" borderId="0" xfId="0" applyFont="1" applyAlignment="1">
      <alignment horizontal="center"/>
    </xf>
    <xf numFmtId="0" fontId="13" fillId="0" borderId="27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16" xfId="0" applyFont="1" applyBorder="1"/>
    <xf numFmtId="0" fontId="13" fillId="0" borderId="15" xfId="0" applyFont="1" applyBorder="1"/>
    <xf numFmtId="0" fontId="13" fillId="0" borderId="15" xfId="0" quotePrefix="1" applyFont="1" applyBorder="1" applyAlignment="1">
      <alignment horizontal="right"/>
    </xf>
    <xf numFmtId="0" fontId="13" fillId="0" borderId="20" xfId="0" applyFont="1" applyBorder="1"/>
    <xf numFmtId="0" fontId="14" fillId="0" borderId="15" xfId="0" applyFont="1" applyBorder="1" applyAlignment="1">
      <alignment horizontal="center"/>
    </xf>
    <xf numFmtId="164" fontId="14" fillId="0" borderId="15" xfId="1" applyNumberFormat="1" applyFont="1" applyBorder="1"/>
    <xf numFmtId="164" fontId="13" fillId="3" borderId="17" xfId="1" applyNumberFormat="1" applyFont="1" applyFill="1" applyBorder="1"/>
    <xf numFmtId="164" fontId="14" fillId="0" borderId="0" xfId="0" applyNumberFormat="1" applyFont="1"/>
    <xf numFmtId="164" fontId="13" fillId="2" borderId="17" xfId="1" applyNumberFormat="1" applyFont="1" applyFill="1" applyBorder="1"/>
    <xf numFmtId="164" fontId="14" fillId="0" borderId="0" xfId="0" applyNumberFormat="1" applyFont="1" applyAlignment="1">
      <alignment horizontal="center"/>
    </xf>
    <xf numFmtId="0" fontId="13" fillId="0" borderId="15" xfId="0" quotePrefix="1" applyFont="1" applyFill="1" applyBorder="1" applyAlignment="1">
      <alignment horizontal="right"/>
    </xf>
    <xf numFmtId="0" fontId="13" fillId="0" borderId="0" xfId="0" applyFont="1" applyFill="1"/>
    <xf numFmtId="0" fontId="14" fillId="0" borderId="19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164" fontId="14" fillId="0" borderId="15" xfId="1" applyNumberFormat="1" applyFont="1" applyFill="1" applyBorder="1"/>
    <xf numFmtId="164" fontId="13" fillId="0" borderId="17" xfId="1" applyNumberFormat="1" applyFont="1" applyFill="1" applyBorder="1"/>
    <xf numFmtId="0" fontId="14" fillId="0" borderId="18" xfId="0" applyFont="1" applyFill="1" applyBorder="1" applyAlignment="1">
      <alignment horizontal="center"/>
    </xf>
    <xf numFmtId="0" fontId="13" fillId="0" borderId="9" xfId="0" quotePrefix="1" applyFont="1" applyFill="1" applyBorder="1" applyAlignment="1">
      <alignment horizontal="right"/>
    </xf>
    <xf numFmtId="0" fontId="13" fillId="0" borderId="9" xfId="0" applyFont="1" applyFill="1" applyBorder="1"/>
    <xf numFmtId="0" fontId="14" fillId="0" borderId="9" xfId="0" applyFont="1" applyFill="1" applyBorder="1" applyAlignment="1">
      <alignment horizontal="center"/>
    </xf>
    <xf numFmtId="164" fontId="14" fillId="0" borderId="9" xfId="1" applyNumberFormat="1" applyFont="1" applyFill="1" applyBorder="1"/>
    <xf numFmtId="164" fontId="13" fillId="0" borderId="6" xfId="1" applyNumberFormat="1" applyFont="1" applyFill="1" applyBorder="1"/>
    <xf numFmtId="0" fontId="13" fillId="0" borderId="0" xfId="0" applyFont="1" applyFill="1" applyBorder="1"/>
    <xf numFmtId="0" fontId="14" fillId="0" borderId="7" xfId="0" applyFont="1" applyFill="1" applyBorder="1" applyAlignment="1">
      <alignment horizontal="center"/>
    </xf>
    <xf numFmtId="164" fontId="14" fillId="0" borderId="7" xfId="1" applyNumberFormat="1" applyFont="1" applyFill="1" applyBorder="1"/>
    <xf numFmtId="164" fontId="13" fillId="0" borderId="12" xfId="1" applyNumberFormat="1" applyFont="1" applyFill="1" applyBorder="1" applyAlignment="1">
      <alignment horizontal="center"/>
    </xf>
    <xf numFmtId="0" fontId="13" fillId="0" borderId="13" xfId="0" applyFont="1" applyBorder="1"/>
    <xf numFmtId="0" fontId="13" fillId="0" borderId="7" xfId="0" applyFont="1" applyBorder="1"/>
    <xf numFmtId="0" fontId="13" fillId="0" borderId="7" xfId="0" quotePrefix="1" applyFont="1" applyFill="1" applyBorder="1" applyAlignment="1">
      <alignment horizontal="right"/>
    </xf>
    <xf numFmtId="0" fontId="13" fillId="0" borderId="7" xfId="0" applyFont="1" applyFill="1" applyBorder="1"/>
    <xf numFmtId="0" fontId="14" fillId="0" borderId="0" xfId="0" applyFont="1" applyFill="1" applyBorder="1"/>
    <xf numFmtId="164" fontId="14" fillId="0" borderId="12" xfId="1" applyNumberFormat="1" applyFont="1" applyFill="1" applyBorder="1" applyAlignment="1">
      <alignment horizontal="center"/>
    </xf>
    <xf numFmtId="0" fontId="13" fillId="2" borderId="10" xfId="0" applyFont="1" applyFill="1" applyBorder="1"/>
    <xf numFmtId="0" fontId="13" fillId="2" borderId="8" xfId="0" applyFont="1" applyFill="1" applyBorder="1"/>
    <xf numFmtId="0" fontId="13" fillId="0" borderId="8" xfId="0" applyFont="1" applyFill="1" applyBorder="1"/>
    <xf numFmtId="0" fontId="13" fillId="0" borderId="8" xfId="0" quotePrefix="1" applyFont="1" applyFill="1" applyBorder="1" applyAlignment="1">
      <alignment horizontal="right"/>
    </xf>
    <xf numFmtId="164" fontId="15" fillId="0" borderId="6" xfId="1" applyNumberFormat="1" applyFont="1" applyFill="1" applyBorder="1"/>
    <xf numFmtId="164" fontId="16" fillId="3" borderId="6" xfId="1" applyNumberFormat="1" applyFont="1" applyFill="1" applyBorder="1"/>
    <xf numFmtId="164" fontId="13" fillId="0" borderId="0" xfId="1" applyNumberFormat="1" applyFont="1"/>
    <xf numFmtId="164" fontId="13" fillId="0" borderId="0" xfId="1" applyNumberFormat="1" applyFont="1" applyAlignment="1">
      <alignment horizontal="center"/>
    </xf>
    <xf numFmtId="0" fontId="13" fillId="0" borderId="8" xfId="0" quotePrefix="1" applyFont="1" applyFill="1" applyBorder="1"/>
    <xf numFmtId="164" fontId="14" fillId="0" borderId="6" xfId="1" applyNumberFormat="1" applyFont="1" applyFill="1" applyBorder="1"/>
    <xf numFmtId="0" fontId="13" fillId="0" borderId="10" xfId="0" applyFont="1" applyFill="1" applyBorder="1"/>
    <xf numFmtId="0" fontId="13" fillId="0" borderId="0" xfId="0" applyFont="1" applyFill="1" applyBorder="1" applyAlignment="1">
      <alignment vertical="top" wrapText="1"/>
    </xf>
    <xf numFmtId="0" fontId="14" fillId="0" borderId="9" xfId="0" applyFont="1" applyFill="1" applyBorder="1" applyAlignment="1">
      <alignment horizontal="center" vertical="center"/>
    </xf>
    <xf numFmtId="164" fontId="14" fillId="0" borderId="9" xfId="1" applyNumberFormat="1" applyFont="1" applyFill="1" applyBorder="1" applyAlignment="1">
      <alignment vertical="center"/>
    </xf>
    <xf numFmtId="164" fontId="13" fillId="3" borderId="6" xfId="1" applyNumberFormat="1" applyFont="1" applyFill="1" applyBorder="1"/>
    <xf numFmtId="164" fontId="15" fillId="0" borderId="0" xfId="1" applyNumberFormat="1" applyFont="1" applyFill="1" applyBorder="1"/>
    <xf numFmtId="164" fontId="13" fillId="0" borderId="0" xfId="1" applyNumberFormat="1" applyFont="1" applyBorder="1" applyAlignment="1">
      <alignment horizontal="center"/>
    </xf>
    <xf numFmtId="164" fontId="15" fillId="0" borderId="0" xfId="1" applyNumberFormat="1" applyFont="1"/>
    <xf numFmtId="164" fontId="15" fillId="3" borderId="6" xfId="1" applyNumberFormat="1" applyFont="1" applyFill="1" applyBorder="1"/>
    <xf numFmtId="0" fontId="13" fillId="0" borderId="14" xfId="0" applyFont="1" applyFill="1" applyBorder="1" applyAlignment="1">
      <alignment wrapText="1"/>
    </xf>
    <xf numFmtId="164" fontId="16" fillId="0" borderId="12" xfId="1" applyNumberFormat="1" applyFont="1" applyFill="1" applyBorder="1"/>
    <xf numFmtId="164" fontId="16" fillId="3" borderId="12" xfId="1" applyNumberFormat="1" applyFont="1" applyFill="1" applyBorder="1"/>
    <xf numFmtId="0" fontId="14" fillId="0" borderId="8" xfId="0" quotePrefix="1" applyFont="1" applyFill="1" applyBorder="1"/>
    <xf numFmtId="3" fontId="14" fillId="0" borderId="9" xfId="0" applyNumberFormat="1" applyFont="1" applyFill="1" applyBorder="1"/>
    <xf numFmtId="3" fontId="14" fillId="0" borderId="11" xfId="0" applyNumberFormat="1" applyFont="1" applyFill="1" applyBorder="1"/>
    <xf numFmtId="0" fontId="14" fillId="0" borderId="8" xfId="0" applyFont="1" applyFill="1" applyBorder="1"/>
    <xf numFmtId="164" fontId="13" fillId="3" borderId="12" xfId="1" applyNumberFormat="1" applyFont="1" applyFill="1" applyBorder="1"/>
    <xf numFmtId="0" fontId="14" fillId="0" borderId="0" xfId="0" quotePrefix="1" applyFont="1" applyFill="1" applyBorder="1"/>
    <xf numFmtId="164" fontId="16" fillId="2" borderId="6" xfId="1" applyNumberFormat="1" applyFont="1" applyFill="1" applyBorder="1"/>
    <xf numFmtId="0" fontId="15" fillId="0" borderId="0" xfId="0" applyFont="1"/>
    <xf numFmtId="0" fontId="15" fillId="2" borderId="10" xfId="0" applyFont="1" applyFill="1" applyBorder="1"/>
    <xf numFmtId="0" fontId="15" fillId="2" borderId="8" xfId="0" applyFont="1" applyFill="1" applyBorder="1"/>
    <xf numFmtId="0" fontId="15" fillId="0" borderId="8" xfId="0" applyFont="1" applyFill="1" applyBorder="1"/>
    <xf numFmtId="0" fontId="15" fillId="0" borderId="9" xfId="0" quotePrefix="1" applyFont="1" applyFill="1" applyBorder="1" applyAlignment="1">
      <alignment horizontal="right"/>
    </xf>
    <xf numFmtId="3" fontId="14" fillId="0" borderId="7" xfId="0" applyNumberFormat="1" applyFont="1" applyFill="1" applyBorder="1" applyAlignment="1">
      <alignment horizontal="center"/>
    </xf>
    <xf numFmtId="164" fontId="15" fillId="3" borderId="11" xfId="1" applyNumberFormat="1" applyFont="1" applyFill="1" applyBorder="1"/>
    <xf numFmtId="164" fontId="13" fillId="2" borderId="6" xfId="1" applyNumberFormat="1" applyFont="1" applyFill="1" applyBorder="1"/>
    <xf numFmtId="164" fontId="14" fillId="2" borderId="6" xfId="1" applyNumberFormat="1" applyFont="1" applyFill="1" applyBorder="1"/>
    <xf numFmtId="164" fontId="13" fillId="0" borderId="11" xfId="1" applyNumberFormat="1" applyFont="1" applyFill="1" applyBorder="1"/>
    <xf numFmtId="0" fontId="13" fillId="0" borderId="10" xfId="0" applyFont="1" applyBorder="1"/>
    <xf numFmtId="0" fontId="13" fillId="0" borderId="8" xfId="0" applyFont="1" applyBorder="1"/>
    <xf numFmtId="0" fontId="17" fillId="0" borderId="0" xfId="0" applyFont="1" applyFill="1" applyBorder="1"/>
    <xf numFmtId="0" fontId="13" fillId="2" borderId="9" xfId="0" quotePrefix="1" applyFont="1" applyFill="1" applyBorder="1" applyAlignment="1">
      <alignment horizontal="right"/>
    </xf>
    <xf numFmtId="0" fontId="14" fillId="2" borderId="0" xfId="0" applyFont="1" applyFill="1" applyBorder="1"/>
    <xf numFmtId="0" fontId="14" fillId="2" borderId="7" xfId="0" applyFont="1" applyFill="1" applyBorder="1" applyAlignment="1">
      <alignment horizontal="center"/>
    </xf>
    <xf numFmtId="164" fontId="14" fillId="2" borderId="7" xfId="1" applyNumberFormat="1" applyFont="1" applyFill="1" applyBorder="1"/>
    <xf numFmtId="0" fontId="14" fillId="2" borderId="0" xfId="0" applyFont="1" applyFill="1"/>
    <xf numFmtId="164" fontId="13" fillId="2" borderId="0" xfId="1" applyNumberFormat="1" applyFont="1" applyFill="1"/>
    <xf numFmtId="164" fontId="13" fillId="2" borderId="0" xfId="1" applyNumberFormat="1" applyFont="1" applyFill="1" applyAlignment="1">
      <alignment horizontal="center"/>
    </xf>
    <xf numFmtId="0" fontId="13" fillId="0" borderId="5" xfId="0" applyFont="1" applyBorder="1"/>
    <xf numFmtId="0" fontId="13" fillId="0" borderId="3" xfId="0" applyFont="1" applyBorder="1"/>
    <xf numFmtId="0" fontId="13" fillId="0" borderId="3" xfId="0" applyFont="1" applyFill="1" applyBorder="1"/>
    <xf numFmtId="0" fontId="13" fillId="0" borderId="4" xfId="0" quotePrefix="1" applyFont="1" applyFill="1" applyBorder="1" applyAlignment="1">
      <alignment horizontal="right"/>
    </xf>
    <xf numFmtId="0" fontId="14" fillId="0" borderId="1" xfId="0" applyFont="1" applyFill="1" applyBorder="1"/>
    <xf numFmtId="0" fontId="14" fillId="0" borderId="4" xfId="0" applyFont="1" applyFill="1" applyBorder="1" applyAlignment="1">
      <alignment horizontal="center"/>
    </xf>
    <xf numFmtId="164" fontId="14" fillId="0" borderId="4" xfId="1" applyNumberFormat="1" applyFont="1" applyFill="1" applyBorder="1"/>
    <xf numFmtId="164" fontId="14" fillId="0" borderId="2" xfId="1" applyNumberFormat="1" applyFont="1" applyFill="1" applyBorder="1"/>
    <xf numFmtId="0" fontId="14" fillId="0" borderId="0" xfId="0" applyFont="1" applyBorder="1"/>
    <xf numFmtId="0" fontId="13" fillId="0" borderId="0" xfId="0" applyFont="1"/>
    <xf numFmtId="0" fontId="14" fillId="0" borderId="0" xfId="0" applyFont="1" applyFill="1"/>
    <xf numFmtId="0" fontId="13" fillId="0" borderId="0" xfId="0" applyFont="1" applyFill="1" applyBorder="1" applyAlignment="1">
      <alignment horizontal="center"/>
    </xf>
    <xf numFmtId="164" fontId="14" fillId="0" borderId="0" xfId="1" applyNumberFormat="1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52" xfId="0" applyFont="1" applyBorder="1" applyAlignment="1">
      <alignment horizontal="left" vertical="center"/>
    </xf>
    <xf numFmtId="0" fontId="14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horizontal="left" vertical="top" wrapText="1"/>
    </xf>
    <xf numFmtId="0" fontId="14" fillId="0" borderId="46" xfId="0" applyFont="1" applyBorder="1" applyAlignment="1">
      <alignment horizontal="left" vertical="top" wrapText="1"/>
    </xf>
    <xf numFmtId="0" fontId="13" fillId="0" borderId="63" xfId="0" applyFont="1" applyBorder="1" applyAlignment="1">
      <alignment horizontal="center" wrapText="1"/>
    </xf>
    <xf numFmtId="0" fontId="13" fillId="0" borderId="62" xfId="0" applyFont="1" applyBorder="1" applyAlignment="1">
      <alignment horizontal="center" wrapText="1"/>
    </xf>
    <xf numFmtId="0" fontId="13" fillId="0" borderId="61" xfId="0" applyFont="1" applyBorder="1" applyAlignment="1">
      <alignment horizontal="center" wrapText="1"/>
    </xf>
    <xf numFmtId="0" fontId="13" fillId="0" borderId="60" xfId="0" applyFont="1" applyBorder="1" applyAlignment="1">
      <alignment horizontal="center" vertical="center" wrapText="1"/>
    </xf>
    <xf numFmtId="0" fontId="14" fillId="0" borderId="57" xfId="0" applyFont="1" applyBorder="1"/>
    <xf numFmtId="0" fontId="14" fillId="0" borderId="53" xfId="0" applyFont="1" applyBorder="1"/>
    <xf numFmtId="0" fontId="13" fillId="0" borderId="59" xfId="0" applyFont="1" applyBorder="1" applyAlignment="1">
      <alignment horizontal="center" wrapText="1"/>
    </xf>
    <xf numFmtId="0" fontId="13" fillId="0" borderId="20" xfId="0" applyFont="1" applyBorder="1" applyAlignment="1">
      <alignment horizontal="center" wrapText="1"/>
    </xf>
    <xf numFmtId="0" fontId="13" fillId="0" borderId="58" xfId="0" applyFont="1" applyBorder="1" applyAlignment="1">
      <alignment horizontal="center" wrapText="1"/>
    </xf>
    <xf numFmtId="0" fontId="13" fillId="0" borderId="56" xfId="0" applyFont="1" applyBorder="1" applyAlignment="1">
      <alignment horizontal="center" wrapText="1"/>
    </xf>
    <xf numFmtId="0" fontId="13" fillId="0" borderId="55" xfId="0" applyFont="1" applyBorder="1" applyAlignment="1">
      <alignment horizontal="center" wrapText="1"/>
    </xf>
    <xf numFmtId="0" fontId="13" fillId="0" borderId="54" xfId="0" applyFont="1" applyBorder="1" applyAlignment="1">
      <alignment horizontal="center" wrapText="1"/>
    </xf>
    <xf numFmtId="0" fontId="14" fillId="0" borderId="25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14" fillId="0" borderId="23" xfId="0" applyFont="1" applyFill="1" applyBorder="1" applyAlignment="1">
      <alignment horizontal="left" vertical="top" wrapText="1"/>
    </xf>
    <xf numFmtId="0" fontId="14" fillId="0" borderId="21" xfId="0" applyFont="1" applyFill="1" applyBorder="1" applyAlignment="1">
      <alignment horizontal="left" vertical="top" wrapText="1"/>
    </xf>
    <xf numFmtId="0" fontId="14" fillId="0" borderId="25" xfId="0" applyFont="1" applyBorder="1" applyAlignment="1">
      <alignment horizontal="left"/>
    </xf>
    <xf numFmtId="0" fontId="14" fillId="0" borderId="23" xfId="0" applyFont="1" applyBorder="1" applyAlignment="1">
      <alignment horizontal="left"/>
    </xf>
    <xf numFmtId="0" fontId="14" fillId="0" borderId="39" xfId="0" applyFont="1" applyBorder="1" applyAlignment="1">
      <alignment horizontal="left"/>
    </xf>
    <xf numFmtId="0" fontId="14" fillId="0" borderId="38" xfId="0" applyFont="1" applyBorder="1" applyAlignment="1">
      <alignment horizontal="left"/>
    </xf>
    <xf numFmtId="0" fontId="13" fillId="0" borderId="51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13" fillId="0" borderId="48" xfId="0" applyFont="1" applyBorder="1" applyAlignment="1">
      <alignment horizontal="center"/>
    </xf>
    <xf numFmtId="0" fontId="13" fillId="0" borderId="50" xfId="0" applyFont="1" applyBorder="1" applyAlignment="1">
      <alignment horizontal="center"/>
    </xf>
    <xf numFmtId="0" fontId="14" fillId="0" borderId="52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164" fontId="13" fillId="0" borderId="23" xfId="1" applyNumberFormat="1" applyFont="1" applyBorder="1" applyAlignment="1">
      <alignment horizontal="left" vertical="top" wrapText="1"/>
    </xf>
    <xf numFmtId="164" fontId="13" fillId="0" borderId="21" xfId="1" applyNumberFormat="1" applyFont="1" applyBorder="1" applyAlignment="1">
      <alignment horizontal="left" vertical="top" wrapText="1"/>
    </xf>
    <xf numFmtId="0" fontId="14" fillId="0" borderId="42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left" vertical="top" wrapText="1"/>
    </xf>
    <xf numFmtId="0" fontId="14" fillId="0" borderId="45" xfId="0" applyFont="1" applyBorder="1" applyAlignment="1">
      <alignment horizontal="left" vertical="top" wrapText="1"/>
    </xf>
    <xf numFmtId="0" fontId="14" fillId="0" borderId="28" xfId="0" applyFont="1" applyBorder="1" applyAlignment="1">
      <alignment horizontal="left" vertical="top" wrapText="1"/>
    </xf>
    <xf numFmtId="0" fontId="14" fillId="0" borderId="43" xfId="0" applyFont="1" applyBorder="1" applyAlignment="1">
      <alignment horizontal="left" vertical="top" wrapText="1"/>
    </xf>
    <xf numFmtId="0" fontId="13" fillId="0" borderId="25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0" fontId="1" fillId="0" borderId="23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3" fillId="0" borderId="51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1" fillId="0" borderId="32" xfId="0" applyFont="1" applyBorder="1" applyAlignment="1">
      <alignment horizontal="left" vertical="top" wrapText="1"/>
    </xf>
    <xf numFmtId="0" fontId="1" fillId="0" borderId="46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5" fillId="0" borderId="23" xfId="1" applyNumberFormat="1" applyFont="1" applyBorder="1" applyAlignment="1">
      <alignment horizontal="left" vertical="top" wrapText="1"/>
    </xf>
    <xf numFmtId="164" fontId="5" fillId="0" borderId="21" xfId="1" applyNumberFormat="1" applyFont="1" applyBorder="1" applyAlignment="1">
      <alignment horizontal="left" vertical="top" wrapText="1"/>
    </xf>
    <xf numFmtId="0" fontId="4" fillId="0" borderId="63" xfId="0" applyFont="1" applyBorder="1" applyAlignment="1">
      <alignment horizontal="center" wrapText="1"/>
    </xf>
    <xf numFmtId="0" fontId="4" fillId="0" borderId="62" xfId="0" applyFont="1" applyBorder="1" applyAlignment="1">
      <alignment horizontal="center" wrapText="1"/>
    </xf>
    <xf numFmtId="0" fontId="4" fillId="0" borderId="61" xfId="0" applyFont="1" applyBorder="1" applyAlignment="1">
      <alignment horizontal="center" wrapText="1"/>
    </xf>
    <xf numFmtId="0" fontId="3" fillId="0" borderId="60" xfId="0" applyFont="1" applyBorder="1" applyAlignment="1">
      <alignment horizontal="center" vertical="center" wrapText="1"/>
    </xf>
    <xf numFmtId="0" fontId="1" fillId="0" borderId="57" xfId="0" applyFont="1" applyBorder="1"/>
    <xf numFmtId="0" fontId="1" fillId="0" borderId="53" xfId="0" applyFont="1" applyBorder="1"/>
    <xf numFmtId="0" fontId="4" fillId="0" borderId="59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58" xfId="0" applyFont="1" applyBorder="1" applyAlignment="1">
      <alignment horizontal="center" wrapText="1"/>
    </xf>
    <xf numFmtId="0" fontId="1" fillId="0" borderId="52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164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3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left" vertical="top" wrapText="1"/>
    </xf>
    <xf numFmtId="0" fontId="1" fillId="0" borderId="45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43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/>
    </xf>
    <xf numFmtId="0" fontId="1" fillId="0" borderId="5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5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4" fillId="0" borderId="56" xfId="0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0" fontId="4" fillId="0" borderId="54" xfId="0" applyFont="1" applyBorder="1" applyAlignment="1">
      <alignment horizontal="center" wrapText="1"/>
    </xf>
    <xf numFmtId="0" fontId="1" fillId="0" borderId="23" xfId="0" applyFont="1" applyFill="1" applyBorder="1" applyAlignment="1">
      <alignment horizontal="left" vertical="top" wrapText="1"/>
    </xf>
    <xf numFmtId="0" fontId="1" fillId="0" borderId="21" xfId="0" applyFont="1" applyFill="1" applyBorder="1" applyAlignment="1">
      <alignment horizontal="left" vertical="top" wrapTex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4"/>
  <sheetViews>
    <sheetView tabSelected="1" view="pageBreakPreview" topLeftCell="A13" zoomScaleNormal="75" zoomScaleSheetLayoutView="100" workbookViewId="0">
      <selection activeCell="P7" sqref="P7"/>
    </sheetView>
  </sheetViews>
  <sheetFormatPr defaultRowHeight="12.75"/>
  <cols>
    <col min="1" max="1" width="2.5703125" style="1" customWidth="1"/>
    <col min="2" max="2" width="3.7109375" style="1" hidden="1" customWidth="1"/>
    <col min="3" max="3" width="3.85546875" style="1" customWidth="1"/>
    <col min="4" max="4" width="3.42578125" style="1" customWidth="1"/>
    <col min="5" max="5" width="3.28515625" style="1" customWidth="1"/>
    <col min="6" max="6" width="4.140625" style="1" customWidth="1"/>
    <col min="7" max="7" width="3.85546875" style="1" customWidth="1"/>
    <col min="8" max="8" width="3.7109375" style="1" customWidth="1"/>
    <col min="9" max="9" width="67.5703125" style="1" customWidth="1"/>
    <col min="10" max="10" width="9.42578125" style="2" customWidth="1"/>
    <col min="11" max="11" width="9.42578125" style="1" customWidth="1"/>
    <col min="12" max="12" width="14.28515625" style="1" customWidth="1"/>
    <col min="13" max="13" width="24.5703125" style="1" customWidth="1"/>
    <col min="14" max="14" width="9.140625" style="1"/>
    <col min="15" max="15" width="15.140625" style="1" customWidth="1"/>
    <col min="16" max="16" width="14.5703125" style="1" customWidth="1"/>
    <col min="17" max="17" width="16.85546875" style="1" customWidth="1"/>
    <col min="18" max="16384" width="9.140625" style="1"/>
  </cols>
  <sheetData>
    <row r="1" spans="3:13" s="121" customFormat="1" ht="16.5" customHeight="1" thickTop="1">
      <c r="C1" s="247" t="s">
        <v>87</v>
      </c>
      <c r="D1" s="248"/>
      <c r="E1" s="248"/>
      <c r="F1" s="248"/>
      <c r="G1" s="248"/>
      <c r="H1" s="248"/>
      <c r="I1" s="248"/>
      <c r="J1" s="248"/>
      <c r="K1" s="248"/>
      <c r="L1" s="249"/>
      <c r="M1" s="250" t="s">
        <v>86</v>
      </c>
    </row>
    <row r="2" spans="3:13" s="121" customFormat="1" ht="15.75" customHeight="1">
      <c r="C2" s="253" t="s">
        <v>85</v>
      </c>
      <c r="D2" s="254"/>
      <c r="E2" s="254"/>
      <c r="F2" s="254"/>
      <c r="G2" s="254"/>
      <c r="H2" s="254"/>
      <c r="I2" s="254"/>
      <c r="J2" s="254"/>
      <c r="K2" s="254"/>
      <c r="L2" s="255"/>
      <c r="M2" s="251"/>
    </row>
    <row r="3" spans="3:13" s="121" customFormat="1" ht="15.75" customHeight="1">
      <c r="C3" s="253" t="s">
        <v>84</v>
      </c>
      <c r="D3" s="254"/>
      <c r="E3" s="254"/>
      <c r="F3" s="254"/>
      <c r="G3" s="254"/>
      <c r="H3" s="254"/>
      <c r="I3" s="254"/>
      <c r="J3" s="254"/>
      <c r="K3" s="254"/>
      <c r="L3" s="255"/>
      <c r="M3" s="251"/>
    </row>
    <row r="4" spans="3:13" s="121" customFormat="1" ht="16.5" customHeight="1" thickBot="1">
      <c r="C4" s="256" t="s">
        <v>126</v>
      </c>
      <c r="D4" s="257"/>
      <c r="E4" s="257"/>
      <c r="F4" s="257"/>
      <c r="G4" s="257"/>
      <c r="H4" s="257"/>
      <c r="I4" s="257"/>
      <c r="J4" s="257"/>
      <c r="K4" s="257"/>
      <c r="L4" s="258"/>
      <c r="M4" s="252"/>
    </row>
    <row r="5" spans="3:13" s="121" customFormat="1" ht="50.25" customHeight="1">
      <c r="C5" s="243" t="s">
        <v>83</v>
      </c>
      <c r="D5" s="244"/>
      <c r="E5" s="244"/>
      <c r="F5" s="244"/>
      <c r="G5" s="244"/>
      <c r="H5" s="244"/>
      <c r="I5" s="122" t="s">
        <v>82</v>
      </c>
      <c r="J5" s="245" t="s">
        <v>81</v>
      </c>
      <c r="K5" s="245"/>
      <c r="L5" s="245"/>
      <c r="M5" s="246"/>
    </row>
    <row r="6" spans="3:13" s="121" customFormat="1" ht="16.5" customHeight="1">
      <c r="C6" s="259" t="s">
        <v>80</v>
      </c>
      <c r="D6" s="260"/>
      <c r="E6" s="260"/>
      <c r="F6" s="260"/>
      <c r="G6" s="260"/>
      <c r="H6" s="260"/>
      <c r="I6" s="123" t="s">
        <v>77</v>
      </c>
      <c r="J6" s="261" t="s">
        <v>149</v>
      </c>
      <c r="K6" s="261"/>
      <c r="L6" s="261"/>
      <c r="M6" s="262"/>
    </row>
    <row r="7" spans="3:13" s="121" customFormat="1" ht="33.75" customHeight="1">
      <c r="C7" s="259" t="s">
        <v>78</v>
      </c>
      <c r="D7" s="260"/>
      <c r="E7" s="260"/>
      <c r="F7" s="260"/>
      <c r="G7" s="260"/>
      <c r="H7" s="260"/>
      <c r="I7" s="123" t="s">
        <v>77</v>
      </c>
      <c r="J7" s="261" t="s">
        <v>76</v>
      </c>
      <c r="K7" s="261"/>
      <c r="L7" s="261"/>
      <c r="M7" s="262"/>
    </row>
    <row r="8" spans="3:13" s="121" customFormat="1" ht="21.75" customHeight="1">
      <c r="C8" s="259" t="s">
        <v>75</v>
      </c>
      <c r="D8" s="260"/>
      <c r="E8" s="260"/>
      <c r="F8" s="260"/>
      <c r="G8" s="260"/>
      <c r="H8" s="260"/>
      <c r="I8" s="123" t="s">
        <v>74</v>
      </c>
      <c r="J8" s="263" t="s">
        <v>73</v>
      </c>
      <c r="K8" s="263"/>
      <c r="L8" s="263"/>
      <c r="M8" s="264"/>
    </row>
    <row r="9" spans="3:13" s="121" customFormat="1" ht="18.75" customHeight="1">
      <c r="C9" s="259" t="s">
        <v>72</v>
      </c>
      <c r="D9" s="260"/>
      <c r="E9" s="260"/>
      <c r="F9" s="260"/>
      <c r="G9" s="260"/>
      <c r="H9" s="260"/>
      <c r="I9" s="123" t="s">
        <v>71</v>
      </c>
      <c r="J9" s="124"/>
      <c r="K9" s="125"/>
      <c r="L9" s="125"/>
      <c r="M9" s="126"/>
    </row>
    <row r="10" spans="3:13" s="121" customFormat="1" ht="15">
      <c r="C10" s="265" t="s">
        <v>70</v>
      </c>
      <c r="D10" s="266"/>
      <c r="E10" s="266"/>
      <c r="F10" s="266"/>
      <c r="G10" s="266"/>
      <c r="H10" s="266"/>
      <c r="I10" s="127" t="s">
        <v>160</v>
      </c>
      <c r="J10" s="128"/>
      <c r="K10" s="129"/>
      <c r="L10" s="129"/>
      <c r="M10" s="130"/>
    </row>
    <row r="11" spans="3:13" s="121" customFormat="1" ht="15.75" thickBot="1">
      <c r="C11" s="267" t="s">
        <v>68</v>
      </c>
      <c r="D11" s="268"/>
      <c r="E11" s="268"/>
      <c r="F11" s="268"/>
      <c r="G11" s="268"/>
      <c r="H11" s="268"/>
      <c r="I11" s="131"/>
      <c r="J11" s="128"/>
      <c r="K11" s="129"/>
      <c r="L11" s="129"/>
      <c r="M11" s="130"/>
    </row>
    <row r="12" spans="3:13" s="121" customFormat="1" ht="15.75" thickBot="1">
      <c r="C12" s="269" t="s">
        <v>67</v>
      </c>
      <c r="D12" s="270"/>
      <c r="E12" s="270"/>
      <c r="F12" s="270"/>
      <c r="G12" s="270"/>
      <c r="H12" s="270"/>
      <c r="I12" s="270"/>
      <c r="J12" s="270"/>
      <c r="K12" s="270"/>
      <c r="L12" s="270"/>
      <c r="M12" s="271"/>
    </row>
    <row r="13" spans="3:13" s="121" customFormat="1" ht="15.75" thickBot="1">
      <c r="C13" s="269" t="s">
        <v>66</v>
      </c>
      <c r="D13" s="270"/>
      <c r="E13" s="270"/>
      <c r="F13" s="270"/>
      <c r="G13" s="270"/>
      <c r="H13" s="272"/>
      <c r="I13" s="132" t="s">
        <v>65</v>
      </c>
      <c r="J13" s="270" t="s">
        <v>64</v>
      </c>
      <c r="K13" s="270"/>
      <c r="L13" s="270"/>
      <c r="M13" s="271"/>
    </row>
    <row r="14" spans="3:13" s="121" customFormat="1" ht="29.25" customHeight="1">
      <c r="C14" s="273" t="s">
        <v>63</v>
      </c>
      <c r="D14" s="274"/>
      <c r="E14" s="274"/>
      <c r="F14" s="274"/>
      <c r="G14" s="274"/>
      <c r="H14" s="275"/>
      <c r="I14" s="133" t="s">
        <v>150</v>
      </c>
      <c r="J14" s="245" t="s">
        <v>151</v>
      </c>
      <c r="K14" s="245"/>
      <c r="L14" s="245"/>
      <c r="M14" s="246"/>
    </row>
    <row r="15" spans="3:13" s="121" customFormat="1" ht="20.25" customHeight="1">
      <c r="C15" s="276" t="s">
        <v>60</v>
      </c>
      <c r="D15" s="277"/>
      <c r="E15" s="277"/>
      <c r="F15" s="277"/>
      <c r="G15" s="277"/>
      <c r="H15" s="278"/>
      <c r="I15" s="134"/>
      <c r="J15" s="279">
        <f>M26</f>
        <v>210000000</v>
      </c>
      <c r="K15" s="279"/>
      <c r="L15" s="279"/>
      <c r="M15" s="280"/>
    </row>
    <row r="16" spans="3:13" s="121" customFormat="1" ht="28.5" customHeight="1">
      <c r="C16" s="281" t="s">
        <v>59</v>
      </c>
      <c r="D16" s="282"/>
      <c r="E16" s="282"/>
      <c r="F16" s="282"/>
      <c r="G16" s="282"/>
      <c r="H16" s="283"/>
      <c r="I16" s="135" t="s">
        <v>152</v>
      </c>
      <c r="J16" s="287" t="s">
        <v>153</v>
      </c>
      <c r="K16" s="287"/>
      <c r="L16" s="287"/>
      <c r="M16" s="288"/>
    </row>
    <row r="17" spans="3:17" s="121" customFormat="1" ht="0.75" customHeight="1">
      <c r="C17" s="284"/>
      <c r="D17" s="285"/>
      <c r="E17" s="285"/>
      <c r="F17" s="285"/>
      <c r="G17" s="285"/>
      <c r="H17" s="286"/>
      <c r="I17" s="136"/>
      <c r="J17" s="289"/>
      <c r="K17" s="289"/>
      <c r="L17" s="289"/>
      <c r="M17" s="290"/>
    </row>
    <row r="18" spans="3:17" s="121" customFormat="1" ht="27.75" customHeight="1">
      <c r="C18" s="276" t="s">
        <v>57</v>
      </c>
      <c r="D18" s="277"/>
      <c r="E18" s="277"/>
      <c r="F18" s="277"/>
      <c r="G18" s="277"/>
      <c r="H18" s="278"/>
      <c r="I18" s="137" t="s">
        <v>154</v>
      </c>
      <c r="J18" s="261" t="s">
        <v>116</v>
      </c>
      <c r="K18" s="261"/>
      <c r="L18" s="261"/>
      <c r="M18" s="262"/>
      <c r="O18" s="138"/>
      <c r="P18" s="138"/>
      <c r="Q18" s="139"/>
    </row>
    <row r="19" spans="3:17" s="121" customFormat="1" ht="15">
      <c r="C19" s="294" t="s">
        <v>55</v>
      </c>
      <c r="D19" s="295"/>
      <c r="E19" s="295"/>
      <c r="F19" s="295"/>
      <c r="G19" s="295"/>
      <c r="H19" s="295"/>
      <c r="I19" s="295"/>
      <c r="J19" s="295"/>
      <c r="K19" s="295"/>
      <c r="L19" s="295"/>
      <c r="M19" s="296"/>
    </row>
    <row r="20" spans="3:17" s="121" customFormat="1" ht="15">
      <c r="C20" s="297" t="s">
        <v>54</v>
      </c>
      <c r="D20" s="298"/>
      <c r="E20" s="298"/>
      <c r="F20" s="298"/>
      <c r="G20" s="298"/>
      <c r="H20" s="298"/>
      <c r="I20" s="298"/>
      <c r="J20" s="298"/>
      <c r="K20" s="298"/>
      <c r="L20" s="298"/>
      <c r="M20" s="299"/>
    </row>
    <row r="21" spans="3:17" s="121" customFormat="1" ht="15.75" thickBot="1">
      <c r="C21" s="300" t="s">
        <v>53</v>
      </c>
      <c r="D21" s="301"/>
      <c r="E21" s="301"/>
      <c r="F21" s="301"/>
      <c r="G21" s="301"/>
      <c r="H21" s="301"/>
      <c r="I21" s="301"/>
      <c r="J21" s="301"/>
      <c r="K21" s="301"/>
      <c r="L21" s="301"/>
      <c r="M21" s="302"/>
      <c r="Q21" s="139"/>
    </row>
    <row r="22" spans="3:17" s="121" customFormat="1" ht="12.75" customHeight="1">
      <c r="C22" s="303" t="s">
        <v>52</v>
      </c>
      <c r="D22" s="304"/>
      <c r="E22" s="304"/>
      <c r="F22" s="304"/>
      <c r="G22" s="304"/>
      <c r="H22" s="305"/>
      <c r="I22" s="309"/>
      <c r="J22" s="311" t="s">
        <v>51</v>
      </c>
      <c r="K22" s="312"/>
      <c r="L22" s="313"/>
      <c r="M22" s="314" t="s">
        <v>50</v>
      </c>
      <c r="Q22" s="140"/>
    </row>
    <row r="23" spans="3:17" s="121" customFormat="1" ht="16.5" customHeight="1">
      <c r="C23" s="306"/>
      <c r="D23" s="307"/>
      <c r="E23" s="307"/>
      <c r="F23" s="307"/>
      <c r="G23" s="307"/>
      <c r="H23" s="308"/>
      <c r="I23" s="310"/>
      <c r="J23" s="141" t="s">
        <v>49</v>
      </c>
      <c r="K23" s="141" t="s">
        <v>48</v>
      </c>
      <c r="L23" s="141" t="s">
        <v>47</v>
      </c>
      <c r="M23" s="315"/>
      <c r="Q23" s="140"/>
    </row>
    <row r="24" spans="3:17" s="121" customFormat="1" ht="15">
      <c r="C24" s="291">
        <v>1</v>
      </c>
      <c r="D24" s="292"/>
      <c r="E24" s="292"/>
      <c r="F24" s="292"/>
      <c r="G24" s="292"/>
      <c r="H24" s="293"/>
      <c r="I24" s="142"/>
      <c r="J24" s="143">
        <v>3</v>
      </c>
      <c r="K24" s="143">
        <v>4</v>
      </c>
      <c r="L24" s="143">
        <v>5</v>
      </c>
      <c r="M24" s="144"/>
      <c r="Q24" s="140"/>
    </row>
    <row r="25" spans="3:17" s="121" customFormat="1" ht="15">
      <c r="C25" s="145">
        <v>5</v>
      </c>
      <c r="D25" s="146"/>
      <c r="E25" s="146"/>
      <c r="F25" s="147"/>
      <c r="G25" s="146"/>
      <c r="H25" s="146"/>
      <c r="I25" s="148" t="s">
        <v>46</v>
      </c>
      <c r="J25" s="149"/>
      <c r="K25" s="149"/>
      <c r="L25" s="150"/>
      <c r="M25" s="151">
        <f>M34+M38+M40+M49+M53+M57+M64+M77</f>
        <v>210000000</v>
      </c>
      <c r="P25" s="152"/>
      <c r="Q25" s="140"/>
    </row>
    <row r="26" spans="3:17" s="121" customFormat="1" ht="15">
      <c r="C26" s="145">
        <v>5</v>
      </c>
      <c r="D26" s="146">
        <v>2</v>
      </c>
      <c r="E26" s="146"/>
      <c r="F26" s="146"/>
      <c r="G26" s="147"/>
      <c r="H26" s="146"/>
      <c r="I26" s="148" t="s">
        <v>45</v>
      </c>
      <c r="J26" s="149"/>
      <c r="K26" s="149"/>
      <c r="L26" s="150"/>
      <c r="M26" s="153">
        <f>M25</f>
        <v>210000000</v>
      </c>
      <c r="O26" s="152"/>
      <c r="P26" s="138"/>
      <c r="Q26" s="154"/>
    </row>
    <row r="27" spans="3:17" s="121" customFormat="1" ht="15">
      <c r="C27" s="145">
        <v>5</v>
      </c>
      <c r="D27" s="146">
        <v>2</v>
      </c>
      <c r="E27" s="146">
        <v>1</v>
      </c>
      <c r="F27" s="146"/>
      <c r="G27" s="147"/>
      <c r="H27" s="146"/>
      <c r="I27" s="148" t="s">
        <v>44</v>
      </c>
      <c r="J27" s="149"/>
      <c r="K27" s="149"/>
      <c r="L27" s="150"/>
      <c r="M27" s="153"/>
      <c r="Q27" s="140"/>
    </row>
    <row r="28" spans="3:17" s="121" customFormat="1" ht="15.75" customHeight="1">
      <c r="C28" s="145">
        <v>5</v>
      </c>
      <c r="D28" s="146">
        <v>2</v>
      </c>
      <c r="E28" s="146">
        <v>1</v>
      </c>
      <c r="F28" s="155" t="s">
        <v>7</v>
      </c>
      <c r="G28" s="155"/>
      <c r="H28" s="155"/>
      <c r="I28" s="156" t="s">
        <v>43</v>
      </c>
      <c r="J28" s="157"/>
      <c r="K28" s="158"/>
      <c r="L28" s="159"/>
      <c r="M28" s="160"/>
      <c r="Q28" s="140"/>
    </row>
    <row r="29" spans="3:17" s="121" customFormat="1" ht="15.75" customHeight="1">
      <c r="C29" s="145">
        <v>5</v>
      </c>
      <c r="D29" s="146">
        <v>2</v>
      </c>
      <c r="E29" s="146">
        <v>1</v>
      </c>
      <c r="F29" s="155" t="s">
        <v>7</v>
      </c>
      <c r="G29" s="155" t="s">
        <v>7</v>
      </c>
      <c r="H29" s="155"/>
      <c r="I29" s="156" t="s">
        <v>42</v>
      </c>
      <c r="J29" s="161"/>
      <c r="K29" s="158"/>
      <c r="L29" s="159"/>
      <c r="M29" s="160"/>
      <c r="O29" s="121">
        <v>74000</v>
      </c>
      <c r="Q29" s="140"/>
    </row>
    <row r="30" spans="3:17" s="121" customFormat="1" ht="15">
      <c r="C30" s="145">
        <v>5</v>
      </c>
      <c r="D30" s="146">
        <v>2</v>
      </c>
      <c r="E30" s="146">
        <v>1</v>
      </c>
      <c r="F30" s="155" t="s">
        <v>1</v>
      </c>
      <c r="G30" s="162"/>
      <c r="H30" s="163"/>
      <c r="I30" s="156" t="s">
        <v>41</v>
      </c>
      <c r="J30" s="164"/>
      <c r="K30" s="164"/>
      <c r="L30" s="165"/>
      <c r="M30" s="166"/>
      <c r="Q30" s="140"/>
    </row>
    <row r="31" spans="3:17" s="121" customFormat="1" ht="12" customHeight="1">
      <c r="C31" s="145">
        <v>5</v>
      </c>
      <c r="D31" s="146">
        <v>2</v>
      </c>
      <c r="E31" s="146">
        <v>1</v>
      </c>
      <c r="F31" s="155" t="s">
        <v>1</v>
      </c>
      <c r="G31" s="155">
        <v>12</v>
      </c>
      <c r="H31" s="155"/>
      <c r="I31" s="167" t="s">
        <v>40</v>
      </c>
      <c r="J31" s="168"/>
      <c r="K31" s="164"/>
      <c r="L31" s="169"/>
      <c r="M31" s="170"/>
      <c r="Q31" s="140"/>
    </row>
    <row r="32" spans="3:17" s="121" customFormat="1" ht="14.25" customHeight="1">
      <c r="C32" s="177">
        <v>5</v>
      </c>
      <c r="D32" s="178">
        <v>2</v>
      </c>
      <c r="E32" s="178">
        <v>2</v>
      </c>
      <c r="F32" s="179"/>
      <c r="G32" s="162"/>
      <c r="H32" s="179"/>
      <c r="I32" s="167" t="s">
        <v>39</v>
      </c>
      <c r="J32" s="168"/>
      <c r="K32" s="168"/>
      <c r="L32" s="169"/>
      <c r="M32" s="166"/>
      <c r="O32" s="152"/>
      <c r="P32" s="152"/>
      <c r="Q32" s="140"/>
    </row>
    <row r="33" spans="3:17" s="121" customFormat="1" ht="14.25" customHeight="1">
      <c r="C33" s="177">
        <v>5</v>
      </c>
      <c r="D33" s="178">
        <v>2</v>
      </c>
      <c r="E33" s="178">
        <v>2</v>
      </c>
      <c r="F33" s="180" t="s">
        <v>7</v>
      </c>
      <c r="G33" s="162"/>
      <c r="H33" s="179"/>
      <c r="I33" s="175" t="s">
        <v>38</v>
      </c>
      <c r="J33" s="168"/>
      <c r="K33" s="168"/>
      <c r="L33" s="169"/>
      <c r="M33" s="181"/>
      <c r="Q33" s="140"/>
    </row>
    <row r="34" spans="3:17" s="121" customFormat="1" ht="14.25" customHeight="1">
      <c r="C34" s="177">
        <v>5</v>
      </c>
      <c r="D34" s="178">
        <v>2</v>
      </c>
      <c r="E34" s="178">
        <v>2</v>
      </c>
      <c r="F34" s="180" t="s">
        <v>7</v>
      </c>
      <c r="G34" s="162" t="s">
        <v>7</v>
      </c>
      <c r="H34" s="179"/>
      <c r="I34" s="167" t="s">
        <v>37</v>
      </c>
      <c r="J34" s="168"/>
      <c r="K34" s="168"/>
      <c r="L34" s="169"/>
      <c r="M34" s="182">
        <f>M35+M36+M37</f>
        <v>1900000</v>
      </c>
      <c r="O34" s="183"/>
      <c r="P34" s="183"/>
      <c r="Q34" s="184"/>
    </row>
    <row r="35" spans="3:17" s="121" customFormat="1" ht="15.75" customHeight="1">
      <c r="C35" s="177"/>
      <c r="D35" s="178"/>
      <c r="E35" s="178"/>
      <c r="F35" s="185"/>
      <c r="G35" s="162"/>
      <c r="H35" s="179"/>
      <c r="I35" s="175" t="s">
        <v>147</v>
      </c>
      <c r="J35" s="168">
        <v>9</v>
      </c>
      <c r="K35" s="168" t="s">
        <v>35</v>
      </c>
      <c r="L35" s="169">
        <v>40000</v>
      </c>
      <c r="M35" s="186">
        <f>J35*L35</f>
        <v>360000</v>
      </c>
      <c r="O35" s="183"/>
      <c r="P35" s="183"/>
      <c r="Q35" s="184"/>
    </row>
    <row r="36" spans="3:17" s="121" customFormat="1" ht="14.25" customHeight="1">
      <c r="C36" s="177"/>
      <c r="D36" s="178"/>
      <c r="E36" s="178"/>
      <c r="F36" s="185"/>
      <c r="G36" s="162"/>
      <c r="H36" s="179"/>
      <c r="I36" s="175" t="s">
        <v>34</v>
      </c>
      <c r="J36" s="168">
        <v>2</v>
      </c>
      <c r="K36" s="168" t="s">
        <v>29</v>
      </c>
      <c r="L36" s="169">
        <v>740000</v>
      </c>
      <c r="M36" s="186">
        <f>J36*L36</f>
        <v>1480000</v>
      </c>
      <c r="O36" s="183"/>
      <c r="P36" s="183"/>
      <c r="Q36" s="184"/>
    </row>
    <row r="37" spans="3:17" s="121" customFormat="1" ht="14.25" customHeight="1">
      <c r="C37" s="177"/>
      <c r="D37" s="178"/>
      <c r="E37" s="178"/>
      <c r="F37" s="179"/>
      <c r="G37" s="162"/>
      <c r="H37" s="179"/>
      <c r="I37" s="175" t="s">
        <v>146</v>
      </c>
      <c r="J37" s="168">
        <v>40</v>
      </c>
      <c r="K37" s="168" t="s">
        <v>33</v>
      </c>
      <c r="L37" s="169">
        <v>1500</v>
      </c>
      <c r="M37" s="186">
        <f>J37*L37</f>
        <v>60000</v>
      </c>
      <c r="O37" s="183"/>
      <c r="P37" s="183"/>
      <c r="Q37" s="184"/>
    </row>
    <row r="38" spans="3:17" s="121" customFormat="1" ht="14.25" customHeight="1">
      <c r="C38" s="187">
        <v>5</v>
      </c>
      <c r="D38" s="179">
        <v>2</v>
      </c>
      <c r="E38" s="179">
        <v>2</v>
      </c>
      <c r="F38" s="180" t="s">
        <v>7</v>
      </c>
      <c r="G38" s="162" t="s">
        <v>32</v>
      </c>
      <c r="H38" s="179"/>
      <c r="I38" s="188" t="s">
        <v>31</v>
      </c>
      <c r="J38" s="189"/>
      <c r="K38" s="189"/>
      <c r="L38" s="190"/>
      <c r="M38" s="191">
        <f>M39</f>
        <v>13125000</v>
      </c>
      <c r="O38" s="183"/>
      <c r="P38" s="192"/>
      <c r="Q38" s="193"/>
    </row>
    <row r="39" spans="3:17" s="121" customFormat="1" ht="14.25" customHeight="1">
      <c r="C39" s="177"/>
      <c r="D39" s="178"/>
      <c r="E39" s="178"/>
      <c r="F39" s="179"/>
      <c r="G39" s="162"/>
      <c r="H39" s="179"/>
      <c r="I39" s="175" t="s">
        <v>30</v>
      </c>
      <c r="J39" s="168">
        <v>105</v>
      </c>
      <c r="K39" s="168" t="s">
        <v>29</v>
      </c>
      <c r="L39" s="169">
        <v>125000</v>
      </c>
      <c r="M39" s="186">
        <f>J39*L39</f>
        <v>13125000</v>
      </c>
      <c r="O39" s="183"/>
      <c r="P39" s="194"/>
      <c r="Q39" s="184"/>
    </row>
    <row r="40" spans="3:17" s="121" customFormat="1" ht="14.25" customHeight="1">
      <c r="C40" s="145">
        <v>5</v>
      </c>
      <c r="D40" s="146">
        <v>2</v>
      </c>
      <c r="E40" s="146">
        <v>2</v>
      </c>
      <c r="F40" s="155" t="s">
        <v>27</v>
      </c>
      <c r="G40" s="155"/>
      <c r="H40" s="179"/>
      <c r="I40" s="167" t="s">
        <v>28</v>
      </c>
      <c r="J40" s="168"/>
      <c r="K40" s="168"/>
      <c r="L40" s="169"/>
      <c r="M40" s="195">
        <f>M42+M47</f>
        <v>55300000</v>
      </c>
      <c r="O40" s="183"/>
      <c r="P40" s="194"/>
      <c r="Q40" s="184"/>
    </row>
    <row r="41" spans="3:17" s="121" customFormat="1" ht="14.25" customHeight="1">
      <c r="C41" s="145">
        <v>5</v>
      </c>
      <c r="D41" s="146">
        <v>2</v>
      </c>
      <c r="E41" s="146">
        <v>2</v>
      </c>
      <c r="F41" s="155" t="s">
        <v>27</v>
      </c>
      <c r="G41" s="155">
        <v>20</v>
      </c>
      <c r="H41" s="155"/>
      <c r="I41" s="196" t="s">
        <v>26</v>
      </c>
      <c r="J41" s="168"/>
      <c r="K41" s="168"/>
      <c r="L41" s="169"/>
      <c r="M41" s="197"/>
      <c r="O41" s="183"/>
      <c r="P41" s="194"/>
      <c r="Q41" s="184"/>
    </row>
    <row r="42" spans="3:17" s="121" customFormat="1" ht="14.25" customHeight="1">
      <c r="C42" s="171"/>
      <c r="D42" s="172"/>
      <c r="E42" s="172"/>
      <c r="F42" s="173"/>
      <c r="G42" s="173"/>
      <c r="H42" s="174"/>
      <c r="I42" s="196" t="s">
        <v>155</v>
      </c>
      <c r="J42" s="168"/>
      <c r="K42" s="168"/>
      <c r="L42" s="169"/>
      <c r="M42" s="198">
        <f>M43+M44+M45+M46</f>
        <v>10800000</v>
      </c>
      <c r="O42" s="183"/>
      <c r="P42" s="183"/>
      <c r="Q42" s="184"/>
    </row>
    <row r="43" spans="3:17" s="121" customFormat="1" ht="14.25" customHeight="1">
      <c r="C43" s="171"/>
      <c r="D43" s="172"/>
      <c r="E43" s="172"/>
      <c r="F43" s="173"/>
      <c r="G43" s="173"/>
      <c r="H43" s="174"/>
      <c r="I43" s="199" t="s">
        <v>137</v>
      </c>
      <c r="J43" s="164">
        <v>3</v>
      </c>
      <c r="K43" s="168" t="s">
        <v>0</v>
      </c>
      <c r="L43" s="200">
        <v>1000000</v>
      </c>
      <c r="M43" s="201">
        <f>J43*L43</f>
        <v>3000000</v>
      </c>
      <c r="O43" s="183"/>
      <c r="P43" s="183"/>
      <c r="Q43" s="184"/>
    </row>
    <row r="44" spans="3:17" s="121" customFormat="1" ht="14.25" customHeight="1">
      <c r="C44" s="171"/>
      <c r="D44" s="172"/>
      <c r="E44" s="172"/>
      <c r="F44" s="173"/>
      <c r="G44" s="173"/>
      <c r="H44" s="174"/>
      <c r="I44" s="199" t="s">
        <v>138</v>
      </c>
      <c r="J44" s="164">
        <v>6</v>
      </c>
      <c r="K44" s="168" t="s">
        <v>0</v>
      </c>
      <c r="L44" s="200">
        <v>750000</v>
      </c>
      <c r="M44" s="201">
        <f>J44*L44</f>
        <v>4500000</v>
      </c>
      <c r="O44" s="183"/>
      <c r="P44" s="183"/>
      <c r="Q44" s="184"/>
    </row>
    <row r="45" spans="3:17" s="121" customFormat="1" ht="14.25" customHeight="1">
      <c r="C45" s="171"/>
      <c r="D45" s="172"/>
      <c r="E45" s="172"/>
      <c r="F45" s="173"/>
      <c r="G45" s="173"/>
      <c r="H45" s="174"/>
      <c r="I45" s="202" t="s">
        <v>128</v>
      </c>
      <c r="J45" s="164">
        <v>9</v>
      </c>
      <c r="K45" s="168" t="s">
        <v>24</v>
      </c>
      <c r="L45" s="200">
        <v>200000</v>
      </c>
      <c r="M45" s="201">
        <f>J45*L45</f>
        <v>1800000</v>
      </c>
      <c r="O45" s="183"/>
      <c r="P45" s="183"/>
      <c r="Q45" s="184"/>
    </row>
    <row r="46" spans="3:17" s="121" customFormat="1" ht="14.25" customHeight="1">
      <c r="C46" s="171"/>
      <c r="D46" s="172"/>
      <c r="E46" s="172"/>
      <c r="F46" s="173"/>
      <c r="G46" s="173"/>
      <c r="H46" s="174"/>
      <c r="I46" s="199" t="s">
        <v>129</v>
      </c>
      <c r="J46" s="164">
        <v>3</v>
      </c>
      <c r="K46" s="168" t="s">
        <v>24</v>
      </c>
      <c r="L46" s="200">
        <v>500000</v>
      </c>
      <c r="M46" s="201">
        <f>J46*L46</f>
        <v>1500000</v>
      </c>
      <c r="O46" s="183"/>
      <c r="P46" s="183"/>
      <c r="Q46" s="184"/>
    </row>
    <row r="47" spans="3:17" s="121" customFormat="1" ht="15">
      <c r="C47" s="171"/>
      <c r="D47" s="172"/>
      <c r="E47" s="172"/>
      <c r="F47" s="173"/>
      <c r="G47" s="173"/>
      <c r="H47" s="174"/>
      <c r="I47" s="196" t="s">
        <v>88</v>
      </c>
      <c r="J47" s="168"/>
      <c r="K47" s="164"/>
      <c r="L47" s="169"/>
      <c r="M47" s="203">
        <f>M48</f>
        <v>44500000</v>
      </c>
      <c r="O47" s="183"/>
      <c r="P47" s="183"/>
      <c r="Q47" s="184"/>
    </row>
    <row r="48" spans="3:17" s="121" customFormat="1" ht="15">
      <c r="C48" s="171"/>
      <c r="D48" s="172"/>
      <c r="E48" s="172"/>
      <c r="F48" s="173"/>
      <c r="G48" s="173"/>
      <c r="H48" s="174"/>
      <c r="I48" s="204" t="s">
        <v>140</v>
      </c>
      <c r="J48" s="168">
        <v>445</v>
      </c>
      <c r="K48" s="164" t="s">
        <v>23</v>
      </c>
      <c r="L48" s="169">
        <v>100000</v>
      </c>
      <c r="M48" s="176">
        <f>J48*L48</f>
        <v>44500000</v>
      </c>
      <c r="O48" s="183"/>
      <c r="P48" s="183"/>
      <c r="Q48" s="184"/>
    </row>
    <row r="49" spans="1:17" s="121" customFormat="1" ht="15">
      <c r="C49" s="177">
        <v>5</v>
      </c>
      <c r="D49" s="178">
        <v>2</v>
      </c>
      <c r="E49" s="178">
        <v>2</v>
      </c>
      <c r="F49" s="180" t="s">
        <v>11</v>
      </c>
      <c r="G49" s="162"/>
      <c r="H49" s="179"/>
      <c r="I49" s="167" t="s">
        <v>22</v>
      </c>
      <c r="J49" s="168"/>
      <c r="K49" s="168"/>
      <c r="L49" s="169"/>
      <c r="M49" s="195">
        <f>M50</f>
        <v>888000</v>
      </c>
      <c r="O49" s="183"/>
      <c r="P49" s="183"/>
      <c r="Q49" s="184"/>
    </row>
    <row r="50" spans="1:17" s="121" customFormat="1" ht="15">
      <c r="C50" s="177">
        <v>5</v>
      </c>
      <c r="D50" s="178">
        <v>2</v>
      </c>
      <c r="E50" s="178">
        <v>2</v>
      </c>
      <c r="F50" s="180" t="s">
        <v>11</v>
      </c>
      <c r="G50" s="162" t="s">
        <v>1</v>
      </c>
      <c r="H50" s="179"/>
      <c r="I50" s="175" t="s">
        <v>21</v>
      </c>
      <c r="J50" s="168"/>
      <c r="K50" s="168"/>
      <c r="L50" s="169"/>
      <c r="M50" s="205">
        <f>M51+M52</f>
        <v>888000</v>
      </c>
      <c r="O50" s="183"/>
      <c r="P50" s="183"/>
      <c r="Q50" s="184"/>
    </row>
    <row r="51" spans="1:17" s="121" customFormat="1" ht="15">
      <c r="A51" s="206"/>
      <c r="B51" s="206"/>
      <c r="C51" s="207"/>
      <c r="D51" s="208"/>
      <c r="E51" s="208"/>
      <c r="F51" s="209"/>
      <c r="G51" s="210"/>
      <c r="H51" s="209"/>
      <c r="I51" s="175" t="s">
        <v>148</v>
      </c>
      <c r="J51" s="211">
        <v>4240</v>
      </c>
      <c r="K51" s="168" t="s">
        <v>20</v>
      </c>
      <c r="L51" s="169">
        <v>200</v>
      </c>
      <c r="M51" s="186">
        <f>J51*L51</f>
        <v>848000</v>
      </c>
      <c r="O51" s="183"/>
      <c r="P51" s="183"/>
      <c r="Q51" s="184"/>
    </row>
    <row r="52" spans="1:17" s="121" customFormat="1" ht="15">
      <c r="A52" s="206"/>
      <c r="B52" s="206"/>
      <c r="C52" s="207"/>
      <c r="D52" s="208"/>
      <c r="E52" s="208"/>
      <c r="F52" s="209"/>
      <c r="G52" s="210"/>
      <c r="H52" s="209"/>
      <c r="I52" s="175" t="s">
        <v>95</v>
      </c>
      <c r="J52" s="211">
        <v>2</v>
      </c>
      <c r="K52" s="168" t="s">
        <v>89</v>
      </c>
      <c r="L52" s="169">
        <v>20000</v>
      </c>
      <c r="M52" s="186">
        <f>J52*L52</f>
        <v>40000</v>
      </c>
      <c r="O52" s="183"/>
      <c r="P52" s="183"/>
      <c r="Q52" s="184"/>
    </row>
    <row r="53" spans="1:17" s="121" customFormat="1" ht="15">
      <c r="C53" s="177">
        <v>5</v>
      </c>
      <c r="D53" s="178">
        <v>2</v>
      </c>
      <c r="E53" s="178">
        <v>2</v>
      </c>
      <c r="F53" s="180" t="s">
        <v>18</v>
      </c>
      <c r="G53" s="162"/>
      <c r="H53" s="179"/>
      <c r="I53" s="167" t="s">
        <v>19</v>
      </c>
      <c r="J53" s="168"/>
      <c r="K53" s="168"/>
      <c r="L53" s="169"/>
      <c r="M53" s="212">
        <f>M55</f>
        <v>49875000</v>
      </c>
      <c r="O53" s="183"/>
      <c r="P53" s="183"/>
      <c r="Q53" s="184"/>
    </row>
    <row r="54" spans="1:17" s="121" customFormat="1" ht="15">
      <c r="C54" s="187">
        <v>5</v>
      </c>
      <c r="D54" s="179">
        <v>2</v>
      </c>
      <c r="E54" s="179">
        <v>2</v>
      </c>
      <c r="F54" s="180" t="s">
        <v>18</v>
      </c>
      <c r="G54" s="162" t="s">
        <v>11</v>
      </c>
      <c r="H54" s="179"/>
      <c r="I54" s="167" t="s">
        <v>17</v>
      </c>
      <c r="J54" s="168"/>
      <c r="K54" s="168"/>
      <c r="L54" s="169"/>
      <c r="M54" s="166"/>
      <c r="O54" s="183"/>
      <c r="P54" s="183"/>
      <c r="Q54" s="184"/>
    </row>
    <row r="55" spans="1:17" s="121" customFormat="1" ht="15">
      <c r="C55" s="177"/>
      <c r="D55" s="178"/>
      <c r="E55" s="178"/>
      <c r="F55" s="180"/>
      <c r="G55" s="162"/>
      <c r="H55" s="179"/>
      <c r="I55" s="175" t="s">
        <v>139</v>
      </c>
      <c r="J55" s="168"/>
      <c r="K55" s="168"/>
      <c r="L55" s="169"/>
      <c r="M55" s="213">
        <f>M56</f>
        <v>49875000</v>
      </c>
      <c r="O55" s="183"/>
      <c r="P55" s="183"/>
      <c r="Q55" s="184"/>
    </row>
    <row r="56" spans="1:17" s="121" customFormat="1" ht="15">
      <c r="C56" s="177"/>
      <c r="D56" s="178"/>
      <c r="E56" s="178"/>
      <c r="F56" s="180"/>
      <c r="G56" s="162"/>
      <c r="H56" s="179"/>
      <c r="I56" s="175" t="s">
        <v>141</v>
      </c>
      <c r="J56" s="168">
        <v>105</v>
      </c>
      <c r="K56" s="168" t="s">
        <v>93</v>
      </c>
      <c r="L56" s="169">
        <v>475000</v>
      </c>
      <c r="M56" s="214">
        <f>J56*L56</f>
        <v>49875000</v>
      </c>
      <c r="O56" s="183"/>
      <c r="P56" s="183"/>
      <c r="Q56" s="184"/>
    </row>
    <row r="57" spans="1:17" s="121" customFormat="1" ht="15">
      <c r="C57" s="177">
        <v>5</v>
      </c>
      <c r="D57" s="178">
        <v>2</v>
      </c>
      <c r="E57" s="178">
        <v>2</v>
      </c>
      <c r="F57" s="179">
        <v>11</v>
      </c>
      <c r="G57" s="162"/>
      <c r="H57" s="179"/>
      <c r="I57" s="167" t="s">
        <v>15</v>
      </c>
      <c r="J57" s="168"/>
      <c r="K57" s="168"/>
      <c r="L57" s="169"/>
      <c r="M57" s="195">
        <f>+M58</f>
        <v>450000</v>
      </c>
      <c r="O57" s="183"/>
      <c r="P57" s="183"/>
      <c r="Q57" s="184"/>
    </row>
    <row r="58" spans="1:17" s="121" customFormat="1" ht="15">
      <c r="C58" s="177">
        <v>5</v>
      </c>
      <c r="D58" s="178">
        <v>2</v>
      </c>
      <c r="E58" s="178">
        <v>2</v>
      </c>
      <c r="F58" s="179">
        <v>11</v>
      </c>
      <c r="G58" s="162" t="s">
        <v>1</v>
      </c>
      <c r="H58" s="179"/>
      <c r="I58" s="175" t="s">
        <v>14</v>
      </c>
      <c r="J58" s="168"/>
      <c r="K58" s="168"/>
      <c r="L58" s="169"/>
      <c r="M58" s="213">
        <f>M59+M60+M61</f>
        <v>450000</v>
      </c>
      <c r="O58" s="183"/>
      <c r="P58" s="183"/>
      <c r="Q58" s="184"/>
    </row>
    <row r="59" spans="1:17" s="121" customFormat="1" ht="15">
      <c r="C59" s="177"/>
      <c r="D59" s="178"/>
      <c r="E59" s="178"/>
      <c r="F59" s="179"/>
      <c r="G59" s="162"/>
      <c r="H59" s="179"/>
      <c r="I59" s="175" t="s">
        <v>13</v>
      </c>
      <c r="J59" s="168">
        <v>6</v>
      </c>
      <c r="K59" s="168" t="s">
        <v>12</v>
      </c>
      <c r="L59" s="169">
        <v>25000</v>
      </c>
      <c r="M59" s="186">
        <f>J59*L59</f>
        <v>150000</v>
      </c>
      <c r="O59" s="183"/>
      <c r="P59" s="183"/>
      <c r="Q59" s="184"/>
    </row>
    <row r="60" spans="1:17" s="121" customFormat="1" ht="15">
      <c r="C60" s="177"/>
      <c r="D60" s="178"/>
      <c r="E60" s="178"/>
      <c r="F60" s="179"/>
      <c r="G60" s="162"/>
      <c r="H60" s="179"/>
      <c r="I60" s="175" t="s">
        <v>130</v>
      </c>
      <c r="J60" s="168">
        <v>6</v>
      </c>
      <c r="K60" s="168" t="s">
        <v>12</v>
      </c>
      <c r="L60" s="169">
        <v>25000</v>
      </c>
      <c r="M60" s="186">
        <f>J60*L60</f>
        <v>150000</v>
      </c>
      <c r="O60" s="183"/>
      <c r="P60" s="183"/>
      <c r="Q60" s="184"/>
    </row>
    <row r="61" spans="1:17" s="121" customFormat="1" ht="15">
      <c r="C61" s="177"/>
      <c r="D61" s="178"/>
      <c r="E61" s="178"/>
      <c r="F61" s="179"/>
      <c r="G61" s="162"/>
      <c r="H61" s="179"/>
      <c r="I61" s="175" t="s">
        <v>131</v>
      </c>
      <c r="J61" s="168">
        <v>6</v>
      </c>
      <c r="K61" s="168" t="s">
        <v>12</v>
      </c>
      <c r="L61" s="169">
        <v>25000</v>
      </c>
      <c r="M61" s="186">
        <f>J61*L61</f>
        <v>150000</v>
      </c>
      <c r="O61" s="183"/>
      <c r="P61" s="183"/>
      <c r="Q61" s="184"/>
    </row>
    <row r="62" spans="1:17" s="121" customFormat="1" ht="15">
      <c r="C62" s="177">
        <v>5</v>
      </c>
      <c r="D62" s="178">
        <v>2</v>
      </c>
      <c r="E62" s="178">
        <v>2</v>
      </c>
      <c r="F62" s="179">
        <v>11</v>
      </c>
      <c r="G62" s="162" t="s">
        <v>11</v>
      </c>
      <c r="H62" s="179"/>
      <c r="I62" s="167" t="s">
        <v>10</v>
      </c>
      <c r="J62" s="168"/>
      <c r="K62" s="168"/>
      <c r="L62" s="169"/>
      <c r="M62" s="213"/>
      <c r="O62" s="183"/>
      <c r="P62" s="183"/>
      <c r="Q62" s="184"/>
    </row>
    <row r="63" spans="1:17" s="121" customFormat="1" ht="15">
      <c r="C63" s="177"/>
      <c r="D63" s="178"/>
      <c r="E63" s="178"/>
      <c r="F63" s="179"/>
      <c r="G63" s="162"/>
      <c r="H63" s="179"/>
      <c r="I63" s="167" t="s">
        <v>9</v>
      </c>
      <c r="J63" s="168"/>
      <c r="K63" s="168"/>
      <c r="L63" s="169"/>
      <c r="M63" s="215"/>
      <c r="O63" s="183"/>
      <c r="P63" s="183"/>
      <c r="Q63" s="184"/>
    </row>
    <row r="64" spans="1:17" s="121" customFormat="1" ht="15">
      <c r="C64" s="216">
        <v>5</v>
      </c>
      <c r="D64" s="217">
        <v>2</v>
      </c>
      <c r="E64" s="217">
        <v>2</v>
      </c>
      <c r="F64" s="179">
        <v>15</v>
      </c>
      <c r="G64" s="162"/>
      <c r="H64" s="179"/>
      <c r="I64" s="167" t="s">
        <v>8</v>
      </c>
      <c r="J64" s="168"/>
      <c r="K64" s="168"/>
      <c r="L64" s="169"/>
      <c r="M64" s="195">
        <f>M66+M74+M70</f>
        <v>19837000</v>
      </c>
      <c r="O64" s="183"/>
      <c r="P64" s="183"/>
      <c r="Q64" s="184"/>
    </row>
    <row r="65" spans="3:17" s="121" customFormat="1" ht="15">
      <c r="C65" s="216">
        <v>5</v>
      </c>
      <c r="D65" s="217">
        <v>2</v>
      </c>
      <c r="E65" s="217">
        <v>2</v>
      </c>
      <c r="F65" s="179">
        <v>15</v>
      </c>
      <c r="G65" s="162" t="s">
        <v>7</v>
      </c>
      <c r="H65" s="179"/>
      <c r="I65" s="167" t="s">
        <v>117</v>
      </c>
      <c r="J65" s="168"/>
      <c r="K65" s="168"/>
      <c r="L65" s="169"/>
      <c r="M65" s="191">
        <f>M66+M70+M74</f>
        <v>19837000</v>
      </c>
      <c r="O65" s="183"/>
      <c r="P65" s="183"/>
      <c r="Q65" s="184"/>
    </row>
    <row r="66" spans="3:17" s="121" customFormat="1" ht="15">
      <c r="C66" s="216"/>
      <c r="D66" s="217"/>
      <c r="E66" s="217"/>
      <c r="F66" s="179"/>
      <c r="G66" s="162"/>
      <c r="H66" s="179"/>
      <c r="I66" s="167" t="s">
        <v>156</v>
      </c>
      <c r="J66" s="168"/>
      <c r="K66" s="168"/>
      <c r="L66" s="169"/>
      <c r="M66" s="191">
        <f>M67+M70</f>
        <v>9874500</v>
      </c>
      <c r="O66" s="183"/>
      <c r="P66" s="183"/>
      <c r="Q66" s="184"/>
    </row>
    <row r="67" spans="3:17" s="121" customFormat="1" ht="15">
      <c r="C67" s="216"/>
      <c r="D67" s="217"/>
      <c r="E67" s="217"/>
      <c r="F67" s="179"/>
      <c r="G67" s="162"/>
      <c r="H67" s="179"/>
      <c r="I67" s="218" t="s">
        <v>4</v>
      </c>
      <c r="J67" s="168"/>
      <c r="K67" s="168"/>
      <c r="L67" s="169"/>
      <c r="M67" s="186">
        <f>M68+M69</f>
        <v>2457000</v>
      </c>
      <c r="O67" s="183"/>
      <c r="P67" s="183"/>
      <c r="Q67" s="184"/>
    </row>
    <row r="68" spans="3:17" s="121" customFormat="1" ht="15">
      <c r="C68" s="216"/>
      <c r="D68" s="217"/>
      <c r="E68" s="217"/>
      <c r="F68" s="179"/>
      <c r="G68" s="162"/>
      <c r="H68" s="179"/>
      <c r="I68" s="175" t="s">
        <v>135</v>
      </c>
      <c r="J68" s="168">
        <v>6</v>
      </c>
      <c r="K68" s="168" t="s">
        <v>0</v>
      </c>
      <c r="L68" s="169">
        <v>370000</v>
      </c>
      <c r="M68" s="186">
        <f>J68*L68</f>
        <v>2220000</v>
      </c>
      <c r="O68" s="183"/>
      <c r="P68" s="183"/>
      <c r="Q68" s="184"/>
    </row>
    <row r="69" spans="3:17" s="121" customFormat="1" ht="15">
      <c r="C69" s="216"/>
      <c r="D69" s="217"/>
      <c r="E69" s="217"/>
      <c r="F69" s="179"/>
      <c r="G69" s="162"/>
      <c r="H69" s="179"/>
      <c r="I69" s="175" t="s">
        <v>157</v>
      </c>
      <c r="J69" s="168">
        <v>25</v>
      </c>
      <c r="K69" s="168" t="s">
        <v>5</v>
      </c>
      <c r="L69" s="169">
        <v>6500</v>
      </c>
      <c r="M69" s="186">
        <f>237000</f>
        <v>237000</v>
      </c>
      <c r="O69" s="183"/>
      <c r="P69" s="183"/>
      <c r="Q69" s="184"/>
    </row>
    <row r="70" spans="3:17" s="121" customFormat="1" ht="15">
      <c r="C70" s="216"/>
      <c r="D70" s="217"/>
      <c r="E70" s="217"/>
      <c r="F70" s="179"/>
      <c r="G70" s="162"/>
      <c r="H70" s="179"/>
      <c r="I70" s="218" t="s">
        <v>3</v>
      </c>
      <c r="J70" s="168"/>
      <c r="K70" s="168"/>
      <c r="L70" s="169"/>
      <c r="M70" s="191">
        <f>M71+M72+M73</f>
        <v>7417500</v>
      </c>
      <c r="O70" s="183"/>
      <c r="P70" s="183"/>
      <c r="Q70" s="184"/>
    </row>
    <row r="71" spans="3:17" s="121" customFormat="1" ht="15">
      <c r="C71" s="216"/>
      <c r="D71" s="217"/>
      <c r="E71" s="217"/>
      <c r="F71" s="179"/>
      <c r="G71" s="162"/>
      <c r="H71" s="179"/>
      <c r="I71" s="175" t="s">
        <v>133</v>
      </c>
      <c r="J71" s="168">
        <v>9</v>
      </c>
      <c r="K71" s="168" t="s">
        <v>92</v>
      </c>
      <c r="L71" s="169">
        <v>370000</v>
      </c>
      <c r="M71" s="186">
        <f>J71*L71</f>
        <v>3330000</v>
      </c>
      <c r="O71" s="183"/>
      <c r="P71" s="183"/>
      <c r="Q71" s="184"/>
    </row>
    <row r="72" spans="3:17" s="121" customFormat="1" ht="15">
      <c r="C72" s="216"/>
      <c r="D72" s="217"/>
      <c r="E72" s="217"/>
      <c r="F72" s="179"/>
      <c r="G72" s="162"/>
      <c r="H72" s="179"/>
      <c r="I72" s="175" t="s">
        <v>142</v>
      </c>
      <c r="J72" s="168">
        <v>75</v>
      </c>
      <c r="K72" s="168" t="s">
        <v>5</v>
      </c>
      <c r="L72" s="169">
        <v>6500</v>
      </c>
      <c r="M72" s="186">
        <f t="shared" ref="M72:M73" si="0">J72*L72</f>
        <v>487500</v>
      </c>
      <c r="O72" s="183"/>
      <c r="P72" s="183"/>
      <c r="Q72" s="184"/>
    </row>
    <row r="73" spans="3:17" s="223" customFormat="1" ht="15">
      <c r="C73" s="177"/>
      <c r="D73" s="178"/>
      <c r="E73" s="178"/>
      <c r="F73" s="178"/>
      <c r="G73" s="219"/>
      <c r="H73" s="178"/>
      <c r="I73" s="220" t="s">
        <v>134</v>
      </c>
      <c r="J73" s="221">
        <v>9</v>
      </c>
      <c r="K73" s="221" t="s">
        <v>90</v>
      </c>
      <c r="L73" s="222">
        <v>400000</v>
      </c>
      <c r="M73" s="214">
        <f t="shared" si="0"/>
        <v>3600000</v>
      </c>
      <c r="O73" s="224"/>
      <c r="P73" s="224"/>
      <c r="Q73" s="225"/>
    </row>
    <row r="74" spans="3:17" s="121" customFormat="1" ht="15">
      <c r="C74" s="216"/>
      <c r="D74" s="217"/>
      <c r="E74" s="217"/>
      <c r="F74" s="179"/>
      <c r="G74" s="162"/>
      <c r="H74" s="179"/>
      <c r="I74" s="167" t="s">
        <v>104</v>
      </c>
      <c r="J74" s="168"/>
      <c r="K74" s="168"/>
      <c r="L74" s="169"/>
      <c r="M74" s="191">
        <f>M75+M76</f>
        <v>2545000</v>
      </c>
      <c r="O74" s="183"/>
      <c r="P74" s="183"/>
      <c r="Q74" s="184"/>
    </row>
    <row r="75" spans="3:17" s="121" customFormat="1" ht="15">
      <c r="C75" s="216"/>
      <c r="D75" s="217"/>
      <c r="E75" s="217"/>
      <c r="F75" s="179"/>
      <c r="G75" s="162"/>
      <c r="H75" s="179"/>
      <c r="I75" s="175" t="s">
        <v>132</v>
      </c>
      <c r="J75" s="168">
        <v>6</v>
      </c>
      <c r="K75" s="168" t="s">
        <v>92</v>
      </c>
      <c r="L75" s="169">
        <v>370000</v>
      </c>
      <c r="M75" s="186">
        <f t="shared" ref="M75:M76" si="1">J75*L75</f>
        <v>2220000</v>
      </c>
      <c r="O75" s="183"/>
      <c r="P75" s="183"/>
      <c r="Q75" s="184"/>
    </row>
    <row r="76" spans="3:17" s="121" customFormat="1" ht="15">
      <c r="C76" s="216"/>
      <c r="D76" s="217"/>
      <c r="E76" s="217"/>
      <c r="F76" s="179"/>
      <c r="G76" s="162"/>
      <c r="H76" s="179"/>
      <c r="I76" s="175" t="s">
        <v>145</v>
      </c>
      <c r="J76" s="168">
        <v>50</v>
      </c>
      <c r="K76" s="168" t="s">
        <v>5</v>
      </c>
      <c r="L76" s="169">
        <v>6500</v>
      </c>
      <c r="M76" s="186">
        <f t="shared" si="1"/>
        <v>325000</v>
      </c>
      <c r="O76" s="183"/>
      <c r="P76" s="183"/>
      <c r="Q76" s="184"/>
    </row>
    <row r="77" spans="3:17" s="121" customFormat="1" ht="15">
      <c r="C77" s="216">
        <v>5</v>
      </c>
      <c r="D77" s="217">
        <v>2</v>
      </c>
      <c r="E77" s="217">
        <v>2</v>
      </c>
      <c r="F77" s="179">
        <v>15</v>
      </c>
      <c r="G77" s="162" t="s">
        <v>1</v>
      </c>
      <c r="H77" s="179"/>
      <c r="I77" s="167" t="s">
        <v>158</v>
      </c>
      <c r="J77" s="168"/>
      <c r="K77" s="168"/>
      <c r="L77" s="169"/>
      <c r="M77" s="191">
        <f>M78+M79+M80</f>
        <v>68625000</v>
      </c>
      <c r="O77" s="183"/>
      <c r="P77" s="183"/>
      <c r="Q77" s="184"/>
    </row>
    <row r="78" spans="3:17" s="121" customFormat="1" ht="15">
      <c r="C78" s="216"/>
      <c r="D78" s="217"/>
      <c r="E78" s="217"/>
      <c r="F78" s="179"/>
      <c r="G78" s="162"/>
      <c r="H78" s="179"/>
      <c r="I78" s="175" t="s">
        <v>136</v>
      </c>
      <c r="J78" s="168">
        <v>12</v>
      </c>
      <c r="K78" s="168" t="s">
        <v>0</v>
      </c>
      <c r="L78" s="169">
        <v>5300000</v>
      </c>
      <c r="M78" s="186">
        <f>J78*L78</f>
        <v>63600000</v>
      </c>
      <c r="O78" s="183"/>
      <c r="P78" s="183"/>
      <c r="Q78" s="184"/>
    </row>
    <row r="79" spans="3:17" s="121" customFormat="1" ht="15">
      <c r="C79" s="216"/>
      <c r="D79" s="217"/>
      <c r="E79" s="217"/>
      <c r="F79" s="179"/>
      <c r="G79" s="162"/>
      <c r="H79" s="179"/>
      <c r="I79" s="175" t="s">
        <v>143</v>
      </c>
      <c r="J79" s="168">
        <v>3</v>
      </c>
      <c r="K79" s="168" t="s">
        <v>90</v>
      </c>
      <c r="L79" s="169">
        <v>475000</v>
      </c>
      <c r="M79" s="186">
        <f>J79*L79</f>
        <v>1425000</v>
      </c>
      <c r="O79" s="183"/>
      <c r="P79" s="183"/>
      <c r="Q79" s="184"/>
    </row>
    <row r="80" spans="3:17" s="121" customFormat="1" ht="15.75" thickBot="1">
      <c r="C80" s="226"/>
      <c r="D80" s="227"/>
      <c r="E80" s="227"/>
      <c r="F80" s="228"/>
      <c r="G80" s="229"/>
      <c r="H80" s="228"/>
      <c r="I80" s="230" t="s">
        <v>144</v>
      </c>
      <c r="J80" s="231">
        <v>12</v>
      </c>
      <c r="K80" s="231" t="s">
        <v>91</v>
      </c>
      <c r="L80" s="232">
        <v>300000</v>
      </c>
      <c r="M80" s="233">
        <f>J80*L80</f>
        <v>3600000</v>
      </c>
      <c r="O80" s="183"/>
      <c r="P80" s="183"/>
      <c r="Q80" s="184"/>
    </row>
    <row r="81" spans="7:17" s="121" customFormat="1" ht="15.75" thickTop="1">
      <c r="J81" s="238" t="s">
        <v>127</v>
      </c>
      <c r="K81" s="238"/>
      <c r="L81" s="238"/>
      <c r="M81" s="238"/>
      <c r="N81" s="234"/>
      <c r="O81" s="235"/>
      <c r="P81" s="235"/>
      <c r="Q81" s="184"/>
    </row>
    <row r="82" spans="7:17" s="121" customFormat="1" ht="15">
      <c r="G82" s="236"/>
      <c r="J82" s="239" t="s">
        <v>159</v>
      </c>
      <c r="K82" s="239"/>
      <c r="L82" s="239"/>
      <c r="M82" s="239"/>
      <c r="N82" s="234"/>
      <c r="O82" s="235"/>
      <c r="P82" s="235"/>
      <c r="Q82" s="184"/>
    </row>
    <row r="83" spans="7:17" s="121" customFormat="1" ht="15">
      <c r="J83" s="240" t="s">
        <v>98</v>
      </c>
      <c r="K83" s="240"/>
      <c r="L83" s="240"/>
      <c r="M83" s="240"/>
      <c r="N83" s="234"/>
      <c r="O83" s="235"/>
      <c r="P83" s="235"/>
      <c r="Q83" s="184"/>
    </row>
    <row r="84" spans="7:17" s="121" customFormat="1" ht="15">
      <c r="J84" s="237"/>
      <c r="K84" s="237"/>
      <c r="L84" s="237"/>
      <c r="M84" s="237"/>
      <c r="N84" s="234"/>
      <c r="O84" s="235"/>
      <c r="P84" s="235"/>
      <c r="Q84" s="184"/>
    </row>
    <row r="85" spans="7:17" s="121" customFormat="1" ht="15">
      <c r="J85" s="241" t="s">
        <v>124</v>
      </c>
      <c r="K85" s="241"/>
      <c r="L85" s="241"/>
      <c r="M85" s="241"/>
      <c r="N85" s="234"/>
      <c r="O85" s="235"/>
      <c r="P85" s="235"/>
      <c r="Q85" s="184"/>
    </row>
    <row r="86" spans="7:17" s="121" customFormat="1" ht="15">
      <c r="J86" s="242" t="s">
        <v>125</v>
      </c>
      <c r="K86" s="242"/>
      <c r="L86" s="242"/>
      <c r="M86" s="242"/>
      <c r="N86" s="234"/>
      <c r="O86" s="235"/>
      <c r="P86" s="235"/>
      <c r="Q86" s="184"/>
    </row>
    <row r="87" spans="7:17" s="121" customFormat="1" ht="15">
      <c r="J87" s="140"/>
      <c r="O87" s="235"/>
      <c r="P87" s="235"/>
      <c r="Q87" s="184"/>
    </row>
    <row r="88" spans="7:17" s="121" customFormat="1" ht="15">
      <c r="J88" s="140"/>
      <c r="O88" s="235"/>
      <c r="P88" s="235"/>
      <c r="Q88" s="184"/>
    </row>
    <row r="89" spans="7:17" s="121" customFormat="1" ht="15">
      <c r="J89" s="140"/>
      <c r="O89" s="235"/>
      <c r="P89" s="235"/>
      <c r="Q89" s="184"/>
    </row>
    <row r="90" spans="7:17" s="121" customFormat="1" ht="15">
      <c r="J90" s="140"/>
      <c r="O90" s="235"/>
      <c r="P90" s="235"/>
      <c r="Q90" s="184"/>
    </row>
    <row r="91" spans="7:17">
      <c r="O91" s="91"/>
      <c r="P91" s="91"/>
      <c r="Q91" s="94"/>
    </row>
    <row r="92" spans="7:17">
      <c r="O92" s="91"/>
      <c r="P92" s="91"/>
      <c r="Q92" s="94"/>
    </row>
    <row r="93" spans="7:17">
      <c r="O93" s="91"/>
      <c r="P93" s="91"/>
      <c r="Q93" s="94"/>
    </row>
    <row r="94" spans="7:17">
      <c r="O94" s="91"/>
      <c r="P94" s="91"/>
      <c r="Q94" s="94"/>
    </row>
    <row r="95" spans="7:17">
      <c r="O95" s="91"/>
      <c r="P95" s="91"/>
      <c r="Q95" s="94"/>
    </row>
    <row r="96" spans="7:17">
      <c r="O96" s="91"/>
      <c r="P96" s="91"/>
      <c r="Q96" s="94"/>
    </row>
    <row r="97" spans="15:17">
      <c r="O97" s="91"/>
      <c r="P97" s="91"/>
      <c r="Q97" s="94"/>
    </row>
    <row r="98" spans="15:17">
      <c r="O98" s="91"/>
      <c r="P98" s="91"/>
      <c r="Q98" s="94"/>
    </row>
    <row r="99" spans="15:17">
      <c r="O99" s="91"/>
      <c r="P99" s="91"/>
      <c r="Q99" s="94"/>
    </row>
    <row r="100" spans="15:17">
      <c r="O100" s="91"/>
      <c r="P100" s="91"/>
      <c r="Q100" s="94"/>
    </row>
    <row r="101" spans="15:17">
      <c r="O101" s="91"/>
      <c r="P101" s="91"/>
      <c r="Q101" s="94"/>
    </row>
    <row r="102" spans="15:17">
      <c r="O102" s="91"/>
      <c r="P102" s="91"/>
      <c r="Q102" s="94"/>
    </row>
    <row r="103" spans="15:17">
      <c r="Q103" s="93"/>
    </row>
    <row r="104" spans="15:17">
      <c r="Q104" s="93"/>
    </row>
  </sheetData>
  <mergeCells count="40">
    <mergeCell ref="C24:H24"/>
    <mergeCell ref="C18:H18"/>
    <mergeCell ref="J18:M18"/>
    <mergeCell ref="C19:M19"/>
    <mergeCell ref="C20:M20"/>
    <mergeCell ref="C21:M21"/>
    <mergeCell ref="C22:H23"/>
    <mergeCell ref="I22:I23"/>
    <mergeCell ref="J22:L22"/>
    <mergeCell ref="M22:M23"/>
    <mergeCell ref="C14:H14"/>
    <mergeCell ref="J14:M14"/>
    <mergeCell ref="C15:H15"/>
    <mergeCell ref="J15:M15"/>
    <mergeCell ref="C16:H17"/>
    <mergeCell ref="J16:M17"/>
    <mergeCell ref="C9:H9"/>
    <mergeCell ref="C10:H10"/>
    <mergeCell ref="C11:H11"/>
    <mergeCell ref="C12:M12"/>
    <mergeCell ref="C13:H13"/>
    <mergeCell ref="J13:M13"/>
    <mergeCell ref="C6:H6"/>
    <mergeCell ref="J6:M6"/>
    <mergeCell ref="C7:H7"/>
    <mergeCell ref="J7:M7"/>
    <mergeCell ref="C8:H8"/>
    <mergeCell ref="J8:M8"/>
    <mergeCell ref="C5:H5"/>
    <mergeCell ref="J5:M5"/>
    <mergeCell ref="C1:L1"/>
    <mergeCell ref="M1:M4"/>
    <mergeCell ref="C2:L2"/>
    <mergeCell ref="C3:L3"/>
    <mergeCell ref="C4:L4"/>
    <mergeCell ref="J81:M81"/>
    <mergeCell ref="J82:M82"/>
    <mergeCell ref="J83:M83"/>
    <mergeCell ref="J85:M85"/>
    <mergeCell ref="J86:M86"/>
  </mergeCells>
  <printOptions horizontalCentered="1"/>
  <pageMargins left="0.59055118110236204" right="0.196850393700787" top="0.5" bottom="0.82677165354330695" header="0.511811023622047" footer="0.511811023622047"/>
  <pageSetup paperSize="5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01"/>
  <sheetViews>
    <sheetView topLeftCell="A82" workbookViewId="0">
      <selection activeCell="I107" sqref="I107"/>
    </sheetView>
  </sheetViews>
  <sheetFormatPr defaultRowHeight="12.75"/>
  <cols>
    <col min="1" max="1" width="2.140625" customWidth="1"/>
    <col min="2" max="2" width="2.7109375" customWidth="1"/>
    <col min="3" max="3" width="5.42578125" customWidth="1"/>
    <col min="4" max="4" width="3" customWidth="1"/>
    <col min="5" max="5" width="1.85546875" customWidth="1"/>
    <col min="6" max="6" width="3.85546875" customWidth="1"/>
    <col min="7" max="8" width="4.140625" customWidth="1"/>
    <col min="9" max="9" width="60.28515625" customWidth="1"/>
    <col min="10" max="10" width="5.7109375" customWidth="1"/>
    <col min="11" max="11" width="6.42578125" customWidth="1"/>
    <col min="13" max="13" width="27.28515625" customWidth="1"/>
  </cols>
  <sheetData>
    <row r="1" spans="3:13" s="1" customFormat="1" ht="16.5" customHeight="1" thickTop="1">
      <c r="C1" s="345" t="s">
        <v>87</v>
      </c>
      <c r="D1" s="346"/>
      <c r="E1" s="346"/>
      <c r="F1" s="346"/>
      <c r="G1" s="346"/>
      <c r="H1" s="346"/>
      <c r="I1" s="346"/>
      <c r="J1" s="346"/>
      <c r="K1" s="346"/>
      <c r="L1" s="347"/>
      <c r="M1" s="348" t="s">
        <v>86</v>
      </c>
    </row>
    <row r="2" spans="3:13" s="1" customFormat="1" ht="15.75" customHeight="1">
      <c r="C2" s="351" t="s">
        <v>85</v>
      </c>
      <c r="D2" s="352"/>
      <c r="E2" s="352"/>
      <c r="F2" s="352"/>
      <c r="G2" s="352"/>
      <c r="H2" s="352"/>
      <c r="I2" s="352"/>
      <c r="J2" s="352"/>
      <c r="K2" s="352"/>
      <c r="L2" s="353"/>
      <c r="M2" s="349"/>
    </row>
    <row r="3" spans="3:13" s="1" customFormat="1" ht="15.75" customHeight="1">
      <c r="C3" s="351" t="s">
        <v>84</v>
      </c>
      <c r="D3" s="352"/>
      <c r="E3" s="352"/>
      <c r="F3" s="352"/>
      <c r="G3" s="352"/>
      <c r="H3" s="352"/>
      <c r="I3" s="352"/>
      <c r="J3" s="352"/>
      <c r="K3" s="352"/>
      <c r="L3" s="353"/>
      <c r="M3" s="349"/>
    </row>
    <row r="4" spans="3:13" s="1" customFormat="1" ht="16.5" customHeight="1" thickBot="1">
      <c r="C4" s="389" t="s">
        <v>122</v>
      </c>
      <c r="D4" s="390"/>
      <c r="E4" s="390"/>
      <c r="F4" s="390"/>
      <c r="G4" s="390"/>
      <c r="H4" s="390"/>
      <c r="I4" s="390"/>
      <c r="J4" s="390"/>
      <c r="K4" s="390"/>
      <c r="L4" s="391"/>
      <c r="M4" s="350"/>
    </row>
    <row r="5" spans="3:13" s="1" customFormat="1" ht="41.25" customHeight="1">
      <c r="C5" s="354" t="s">
        <v>83</v>
      </c>
      <c r="D5" s="355"/>
      <c r="E5" s="355"/>
      <c r="F5" s="355"/>
      <c r="G5" s="355"/>
      <c r="H5" s="355"/>
      <c r="I5" s="21" t="s">
        <v>82</v>
      </c>
      <c r="J5" s="338" t="s">
        <v>81</v>
      </c>
      <c r="K5" s="338"/>
      <c r="L5" s="338"/>
      <c r="M5" s="339"/>
    </row>
    <row r="6" spans="3:13" s="1" customFormat="1" ht="12.75" customHeight="1">
      <c r="C6" s="383" t="s">
        <v>80</v>
      </c>
      <c r="D6" s="384"/>
      <c r="E6" s="384"/>
      <c r="F6" s="384"/>
      <c r="G6" s="384"/>
      <c r="H6" s="384"/>
      <c r="I6" s="20" t="s">
        <v>77</v>
      </c>
      <c r="J6" s="333" t="s">
        <v>79</v>
      </c>
      <c r="K6" s="333"/>
      <c r="L6" s="333"/>
      <c r="M6" s="334"/>
    </row>
    <row r="7" spans="3:13" s="1" customFormat="1" ht="26.25" customHeight="1">
      <c r="C7" s="383" t="s">
        <v>78</v>
      </c>
      <c r="D7" s="384"/>
      <c r="E7" s="384"/>
      <c r="F7" s="384"/>
      <c r="G7" s="384"/>
      <c r="H7" s="384"/>
      <c r="I7" s="20" t="s">
        <v>77</v>
      </c>
      <c r="J7" s="333" t="s">
        <v>76</v>
      </c>
      <c r="K7" s="333"/>
      <c r="L7" s="333"/>
      <c r="M7" s="334"/>
    </row>
    <row r="8" spans="3:13" s="1" customFormat="1" ht="21.75" customHeight="1">
      <c r="C8" s="383" t="s">
        <v>75</v>
      </c>
      <c r="D8" s="384"/>
      <c r="E8" s="384"/>
      <c r="F8" s="384"/>
      <c r="G8" s="384"/>
      <c r="H8" s="384"/>
      <c r="I8" s="20" t="s">
        <v>74</v>
      </c>
      <c r="J8" s="392" t="s">
        <v>73</v>
      </c>
      <c r="K8" s="392"/>
      <c r="L8" s="392"/>
      <c r="M8" s="393"/>
    </row>
    <row r="9" spans="3:13" s="1" customFormat="1" ht="18.75" customHeight="1">
      <c r="C9" s="383" t="s">
        <v>72</v>
      </c>
      <c r="D9" s="384"/>
      <c r="E9" s="384"/>
      <c r="F9" s="384"/>
      <c r="G9" s="384"/>
      <c r="H9" s="384"/>
      <c r="I9" s="20" t="s">
        <v>71</v>
      </c>
      <c r="J9" s="19"/>
      <c r="K9" s="113"/>
      <c r="L9" s="113"/>
      <c r="M9" s="114"/>
    </row>
    <row r="10" spans="3:13" s="1" customFormat="1">
      <c r="C10" s="385" t="s">
        <v>70</v>
      </c>
      <c r="D10" s="386"/>
      <c r="E10" s="386"/>
      <c r="F10" s="386"/>
      <c r="G10" s="386"/>
      <c r="H10" s="386"/>
      <c r="I10" s="18" t="s">
        <v>69</v>
      </c>
      <c r="J10" s="16"/>
      <c r="K10" s="15"/>
      <c r="L10" s="15"/>
      <c r="M10" s="14"/>
    </row>
    <row r="11" spans="3:13" s="1" customFormat="1" ht="13.5" thickBot="1">
      <c r="C11" s="387" t="s">
        <v>68</v>
      </c>
      <c r="D11" s="388"/>
      <c r="E11" s="388"/>
      <c r="F11" s="388"/>
      <c r="G11" s="388"/>
      <c r="H11" s="388"/>
      <c r="I11" s="17"/>
      <c r="J11" s="16"/>
      <c r="K11" s="15"/>
      <c r="L11" s="15"/>
      <c r="M11" s="14"/>
    </row>
    <row r="12" spans="3:13" s="1" customFormat="1" ht="13.5" thickBot="1">
      <c r="C12" s="335" t="s">
        <v>67</v>
      </c>
      <c r="D12" s="336"/>
      <c r="E12" s="336"/>
      <c r="F12" s="336"/>
      <c r="G12" s="336"/>
      <c r="H12" s="336"/>
      <c r="I12" s="336"/>
      <c r="J12" s="336"/>
      <c r="K12" s="336"/>
      <c r="L12" s="336"/>
      <c r="M12" s="337"/>
    </row>
    <row r="13" spans="3:13" s="1" customFormat="1" ht="13.5" thickBot="1">
      <c r="C13" s="335" t="s">
        <v>66</v>
      </c>
      <c r="D13" s="336"/>
      <c r="E13" s="336"/>
      <c r="F13" s="336"/>
      <c r="G13" s="336"/>
      <c r="H13" s="379"/>
      <c r="I13" s="115" t="s">
        <v>65</v>
      </c>
      <c r="J13" s="336" t="s">
        <v>64</v>
      </c>
      <c r="K13" s="336"/>
      <c r="L13" s="336"/>
      <c r="M13" s="337"/>
    </row>
    <row r="14" spans="3:13" s="1" customFormat="1" ht="29.25" customHeight="1">
      <c r="C14" s="380" t="s">
        <v>63</v>
      </c>
      <c r="D14" s="381"/>
      <c r="E14" s="381"/>
      <c r="F14" s="381"/>
      <c r="G14" s="381"/>
      <c r="H14" s="382"/>
      <c r="I14" s="13" t="s">
        <v>62</v>
      </c>
      <c r="J14" s="338" t="s">
        <v>61</v>
      </c>
      <c r="K14" s="338"/>
      <c r="L14" s="338"/>
      <c r="M14" s="339"/>
    </row>
    <row r="15" spans="3:13" s="1" customFormat="1" ht="20.25" customHeight="1">
      <c r="C15" s="340" t="s">
        <v>60</v>
      </c>
      <c r="D15" s="341"/>
      <c r="E15" s="341"/>
      <c r="F15" s="341"/>
      <c r="G15" s="341"/>
      <c r="H15" s="342"/>
      <c r="I15" s="116"/>
      <c r="J15" s="343">
        <f>M26</f>
        <v>150000000</v>
      </c>
      <c r="K15" s="343"/>
      <c r="L15" s="343"/>
      <c r="M15" s="344"/>
    </row>
    <row r="16" spans="3:13" s="1" customFormat="1" ht="28.5" customHeight="1">
      <c r="C16" s="363" t="s">
        <v>59</v>
      </c>
      <c r="D16" s="364"/>
      <c r="E16" s="364"/>
      <c r="F16" s="364"/>
      <c r="G16" s="364"/>
      <c r="H16" s="365"/>
      <c r="I16" s="12" t="s">
        <v>58</v>
      </c>
      <c r="J16" s="369" t="s">
        <v>115</v>
      </c>
      <c r="K16" s="369"/>
      <c r="L16" s="369"/>
      <c r="M16" s="370"/>
    </row>
    <row r="17" spans="3:17" s="1" customFormat="1" ht="0.75" customHeight="1">
      <c r="C17" s="366"/>
      <c r="D17" s="367"/>
      <c r="E17" s="367"/>
      <c r="F17" s="367"/>
      <c r="G17" s="367"/>
      <c r="H17" s="368"/>
      <c r="I17" s="11"/>
      <c r="J17" s="371"/>
      <c r="K17" s="371"/>
      <c r="L17" s="371"/>
      <c r="M17" s="372"/>
    </row>
    <row r="18" spans="3:17" s="1" customFormat="1" ht="27.75" customHeight="1">
      <c r="C18" s="340" t="s">
        <v>57</v>
      </c>
      <c r="D18" s="341"/>
      <c r="E18" s="341"/>
      <c r="F18" s="341"/>
      <c r="G18" s="341"/>
      <c r="H18" s="342"/>
      <c r="I18" s="10" t="s">
        <v>56</v>
      </c>
      <c r="J18" s="333" t="s">
        <v>116</v>
      </c>
      <c r="K18" s="333"/>
      <c r="L18" s="333"/>
      <c r="M18" s="334"/>
      <c r="O18" s="6"/>
      <c r="P18" s="6"/>
      <c r="Q18" s="5"/>
    </row>
    <row r="19" spans="3:17" s="1" customFormat="1">
      <c r="C19" s="373" t="s">
        <v>55</v>
      </c>
      <c r="D19" s="374"/>
      <c r="E19" s="374"/>
      <c r="F19" s="374"/>
      <c r="G19" s="374"/>
      <c r="H19" s="374"/>
      <c r="I19" s="374"/>
      <c r="J19" s="374"/>
      <c r="K19" s="374"/>
      <c r="L19" s="374"/>
      <c r="M19" s="375"/>
    </row>
    <row r="20" spans="3:17" s="1" customFormat="1">
      <c r="C20" s="376" t="s">
        <v>54</v>
      </c>
      <c r="D20" s="377"/>
      <c r="E20" s="377"/>
      <c r="F20" s="377"/>
      <c r="G20" s="377"/>
      <c r="H20" s="377"/>
      <c r="I20" s="377"/>
      <c r="J20" s="377"/>
      <c r="K20" s="377"/>
      <c r="L20" s="377"/>
      <c r="M20" s="378"/>
    </row>
    <row r="21" spans="3:17" s="1" customFormat="1" ht="13.5" thickBot="1">
      <c r="C21" s="360" t="s">
        <v>53</v>
      </c>
      <c r="D21" s="361"/>
      <c r="E21" s="361"/>
      <c r="F21" s="361"/>
      <c r="G21" s="361"/>
      <c r="H21" s="361"/>
      <c r="I21" s="361"/>
      <c r="J21" s="361"/>
      <c r="K21" s="361"/>
      <c r="L21" s="361"/>
      <c r="M21" s="362"/>
      <c r="Q21" s="5"/>
    </row>
    <row r="22" spans="3:17" s="1" customFormat="1" ht="12.75" customHeight="1">
      <c r="C22" s="316" t="s">
        <v>52</v>
      </c>
      <c r="D22" s="317"/>
      <c r="E22" s="317"/>
      <c r="F22" s="317"/>
      <c r="G22" s="317"/>
      <c r="H22" s="318"/>
      <c r="I22" s="322"/>
      <c r="J22" s="324" t="s">
        <v>51</v>
      </c>
      <c r="K22" s="325"/>
      <c r="L22" s="326"/>
      <c r="M22" s="327" t="s">
        <v>50</v>
      </c>
      <c r="Q22" s="2"/>
    </row>
    <row r="23" spans="3:17" s="1" customFormat="1" ht="16.5" customHeight="1">
      <c r="C23" s="319"/>
      <c r="D23" s="320"/>
      <c r="E23" s="320"/>
      <c r="F23" s="320"/>
      <c r="G23" s="320"/>
      <c r="H23" s="321"/>
      <c r="I23" s="323"/>
      <c r="J23" s="118" t="s">
        <v>49</v>
      </c>
      <c r="K23" s="118" t="s">
        <v>48</v>
      </c>
      <c r="L23" s="118" t="s">
        <v>47</v>
      </c>
      <c r="M23" s="328"/>
      <c r="Q23" s="2"/>
    </row>
    <row r="24" spans="3:17" s="1" customFormat="1">
      <c r="C24" s="329">
        <v>1</v>
      </c>
      <c r="D24" s="330"/>
      <c r="E24" s="330"/>
      <c r="F24" s="330"/>
      <c r="G24" s="330"/>
      <c r="H24" s="331"/>
      <c r="I24" s="117"/>
      <c r="J24" s="9">
        <v>3</v>
      </c>
      <c r="K24" s="9">
        <v>4</v>
      </c>
      <c r="L24" s="9">
        <v>5</v>
      </c>
      <c r="M24" s="8"/>
      <c r="Q24" s="2"/>
    </row>
    <row r="25" spans="3:17" s="1" customFormat="1">
      <c r="C25" s="24">
        <v>5</v>
      </c>
      <c r="D25" s="25"/>
      <c r="E25" s="25"/>
      <c r="F25" s="26"/>
      <c r="G25" s="25"/>
      <c r="H25" s="25"/>
      <c r="I25" s="27" t="s">
        <v>46</v>
      </c>
      <c r="J25" s="28"/>
      <c r="K25" s="28"/>
      <c r="L25" s="29"/>
      <c r="M25" s="109">
        <f>M37+M42+M45+M54+M59+M64+M72+M86</f>
        <v>150000000</v>
      </c>
      <c r="P25" s="7"/>
      <c r="Q25" s="2"/>
    </row>
    <row r="26" spans="3:17" s="1" customFormat="1">
      <c r="C26" s="24">
        <v>5</v>
      </c>
      <c r="D26" s="25">
        <v>2</v>
      </c>
      <c r="E26" s="25"/>
      <c r="F26" s="25"/>
      <c r="G26" s="26"/>
      <c r="H26" s="25"/>
      <c r="I26" s="27" t="s">
        <v>45</v>
      </c>
      <c r="J26" s="28"/>
      <c r="K26" s="28"/>
      <c r="L26" s="29"/>
      <c r="M26" s="30">
        <f>M25</f>
        <v>150000000</v>
      </c>
      <c r="O26" s="7"/>
      <c r="P26" s="6"/>
      <c r="Q26" s="92"/>
    </row>
    <row r="27" spans="3:17" s="1" customFormat="1">
      <c r="C27" s="24">
        <v>5</v>
      </c>
      <c r="D27" s="25">
        <v>2</v>
      </c>
      <c r="E27" s="25">
        <v>1</v>
      </c>
      <c r="F27" s="25"/>
      <c r="G27" s="26"/>
      <c r="H27" s="25"/>
      <c r="I27" s="27" t="s">
        <v>44</v>
      </c>
      <c r="J27" s="28"/>
      <c r="K27" s="28"/>
      <c r="L27" s="29"/>
      <c r="M27" s="30"/>
      <c r="Q27" s="2"/>
    </row>
    <row r="28" spans="3:17" s="1" customFormat="1" ht="15.75" customHeight="1">
      <c r="C28" s="24">
        <v>5</v>
      </c>
      <c r="D28" s="25">
        <v>2</v>
      </c>
      <c r="E28" s="25">
        <v>1</v>
      </c>
      <c r="F28" s="31" t="s">
        <v>7</v>
      </c>
      <c r="G28" s="31"/>
      <c r="H28" s="31"/>
      <c r="I28" s="32" t="s">
        <v>43</v>
      </c>
      <c r="J28" s="33"/>
      <c r="K28" s="111"/>
      <c r="L28" s="34"/>
      <c r="M28" s="35"/>
      <c r="Q28" s="2"/>
    </row>
    <row r="29" spans="3:17" s="1" customFormat="1" ht="15.75" customHeight="1">
      <c r="C29" s="24">
        <v>5</v>
      </c>
      <c r="D29" s="25">
        <v>2</v>
      </c>
      <c r="E29" s="25">
        <v>1</v>
      </c>
      <c r="F29" s="31" t="s">
        <v>7</v>
      </c>
      <c r="G29" s="31" t="s">
        <v>7</v>
      </c>
      <c r="H29" s="31"/>
      <c r="I29" s="32" t="s">
        <v>42</v>
      </c>
      <c r="J29" s="36"/>
      <c r="K29" s="111"/>
      <c r="L29" s="34"/>
      <c r="M29" s="35"/>
      <c r="O29" s="1">
        <v>74000</v>
      </c>
      <c r="Q29" s="2"/>
    </row>
    <row r="30" spans="3:17" s="1" customFormat="1" ht="15.75" customHeight="1">
      <c r="C30" s="37"/>
      <c r="D30" s="38"/>
      <c r="E30" s="38"/>
      <c r="F30" s="39"/>
      <c r="G30" s="39"/>
      <c r="H30" s="39"/>
      <c r="I30" s="32"/>
      <c r="J30" s="36"/>
      <c r="K30" s="111"/>
      <c r="L30" s="34"/>
      <c r="M30" s="35"/>
      <c r="O30" s="1">
        <v>200</v>
      </c>
      <c r="P30" s="1">
        <f>O29/O30</f>
        <v>370</v>
      </c>
      <c r="Q30" s="2"/>
    </row>
    <row r="31" spans="3:17" s="1" customFormat="1">
      <c r="C31" s="24">
        <v>5</v>
      </c>
      <c r="D31" s="25">
        <v>2</v>
      </c>
      <c r="E31" s="25">
        <v>1</v>
      </c>
      <c r="F31" s="31" t="s">
        <v>1</v>
      </c>
      <c r="G31" s="40"/>
      <c r="H31" s="41"/>
      <c r="I31" s="32" t="s">
        <v>41</v>
      </c>
      <c r="J31" s="42"/>
      <c r="K31" s="42"/>
      <c r="L31" s="43"/>
      <c r="M31" s="44"/>
      <c r="Q31" s="2"/>
    </row>
    <row r="32" spans="3:17" s="1" customFormat="1" ht="12" customHeight="1">
      <c r="C32" s="24">
        <v>5</v>
      </c>
      <c r="D32" s="25">
        <v>2</v>
      </c>
      <c r="E32" s="25">
        <v>1</v>
      </c>
      <c r="F32" s="31" t="s">
        <v>1</v>
      </c>
      <c r="G32" s="31">
        <v>12</v>
      </c>
      <c r="H32" s="31"/>
      <c r="I32" s="45" t="s">
        <v>40</v>
      </c>
      <c r="J32" s="46"/>
      <c r="K32" s="42"/>
      <c r="L32" s="47"/>
      <c r="M32" s="48"/>
      <c r="Q32" s="2"/>
    </row>
    <row r="33" spans="3:17" s="1" customFormat="1" ht="13.5" customHeight="1">
      <c r="C33" s="37"/>
      <c r="D33" s="38"/>
      <c r="E33" s="38"/>
      <c r="F33" s="39"/>
      <c r="G33" s="39"/>
      <c r="H33" s="49"/>
      <c r="I33" s="50"/>
      <c r="J33" s="46"/>
      <c r="K33" s="42"/>
      <c r="L33" s="47"/>
      <c r="M33" s="51"/>
      <c r="Q33" s="2"/>
    </row>
    <row r="34" spans="3:17" s="1" customFormat="1" ht="14.25" customHeight="1">
      <c r="C34" s="53">
        <v>5</v>
      </c>
      <c r="D34" s="54">
        <v>2</v>
      </c>
      <c r="E34" s="54">
        <v>2</v>
      </c>
      <c r="F34" s="55"/>
      <c r="G34" s="40"/>
      <c r="H34" s="55"/>
      <c r="I34" s="45" t="s">
        <v>39</v>
      </c>
      <c r="J34" s="46"/>
      <c r="K34" s="46"/>
      <c r="L34" s="47"/>
      <c r="M34" s="44"/>
      <c r="O34" s="7"/>
      <c r="P34" s="7"/>
      <c r="Q34" s="2"/>
    </row>
    <row r="35" spans="3:17" s="1" customFormat="1" ht="14.25" customHeight="1">
      <c r="C35" s="53">
        <v>5</v>
      </c>
      <c r="D35" s="54">
        <v>2</v>
      </c>
      <c r="E35" s="54">
        <v>2</v>
      </c>
      <c r="F35" s="56" t="s">
        <v>7</v>
      </c>
      <c r="G35" s="40"/>
      <c r="H35" s="55"/>
      <c r="I35" s="50" t="s">
        <v>38</v>
      </c>
      <c r="J35" s="46"/>
      <c r="K35" s="46"/>
      <c r="L35" s="47"/>
      <c r="M35" s="57"/>
      <c r="Q35" s="2"/>
    </row>
    <row r="36" spans="3:17" s="1" customFormat="1" ht="14.25" customHeight="1">
      <c r="C36" s="53"/>
      <c r="D36" s="54"/>
      <c r="E36" s="54"/>
      <c r="F36" s="56"/>
      <c r="G36" s="40"/>
      <c r="H36" s="55"/>
      <c r="I36" s="50"/>
      <c r="J36" s="46"/>
      <c r="K36" s="46"/>
      <c r="L36" s="47"/>
      <c r="M36" s="57"/>
      <c r="Q36" s="2"/>
    </row>
    <row r="37" spans="3:17" s="1" customFormat="1" ht="14.25" customHeight="1">
      <c r="C37" s="53">
        <v>5</v>
      </c>
      <c r="D37" s="54">
        <v>2</v>
      </c>
      <c r="E37" s="54">
        <v>2</v>
      </c>
      <c r="F37" s="56" t="s">
        <v>7</v>
      </c>
      <c r="G37" s="40" t="s">
        <v>7</v>
      </c>
      <c r="H37" s="55"/>
      <c r="I37" s="45" t="s">
        <v>37</v>
      </c>
      <c r="J37" s="46"/>
      <c r="K37" s="46"/>
      <c r="L37" s="47"/>
      <c r="M37" s="58">
        <f>M38+M39+M40</f>
        <v>2020000</v>
      </c>
      <c r="O37" s="96"/>
      <c r="P37" s="96"/>
      <c r="Q37" s="94"/>
    </row>
    <row r="38" spans="3:17" s="1" customFormat="1" ht="15.75" customHeight="1">
      <c r="C38" s="53"/>
      <c r="D38" s="54"/>
      <c r="E38" s="54"/>
      <c r="F38" s="59"/>
      <c r="G38" s="40"/>
      <c r="H38" s="55"/>
      <c r="I38" s="50" t="s">
        <v>36</v>
      </c>
      <c r="J38" s="46">
        <v>10</v>
      </c>
      <c r="K38" s="46" t="s">
        <v>35</v>
      </c>
      <c r="L38" s="47">
        <v>40000</v>
      </c>
      <c r="M38" s="60">
        <f>J38*L38</f>
        <v>400000</v>
      </c>
      <c r="O38" s="96"/>
      <c r="P38" s="96"/>
      <c r="Q38" s="94"/>
    </row>
    <row r="39" spans="3:17" s="1" customFormat="1" ht="14.25" customHeight="1">
      <c r="C39" s="53"/>
      <c r="D39" s="54"/>
      <c r="E39" s="54"/>
      <c r="F39" s="59"/>
      <c r="G39" s="40"/>
      <c r="H39" s="55"/>
      <c r="I39" s="50" t="s">
        <v>34</v>
      </c>
      <c r="J39" s="46">
        <v>2</v>
      </c>
      <c r="K39" s="46" t="s">
        <v>29</v>
      </c>
      <c r="L39" s="47">
        <v>750000</v>
      </c>
      <c r="M39" s="60">
        <f>J39*L39</f>
        <v>1500000</v>
      </c>
      <c r="O39" s="96"/>
      <c r="P39" s="96"/>
      <c r="Q39" s="94"/>
    </row>
    <row r="40" spans="3:17" s="1" customFormat="1" ht="14.25" customHeight="1">
      <c r="C40" s="53"/>
      <c r="D40" s="54"/>
      <c r="E40" s="54"/>
      <c r="F40" s="55"/>
      <c r="G40" s="40"/>
      <c r="H40" s="55"/>
      <c r="I40" s="50" t="s">
        <v>119</v>
      </c>
      <c r="J40" s="46">
        <v>40</v>
      </c>
      <c r="K40" s="46" t="s">
        <v>33</v>
      </c>
      <c r="L40" s="47">
        <v>3000</v>
      </c>
      <c r="M40" s="60">
        <f>J40*L40</f>
        <v>120000</v>
      </c>
      <c r="O40" s="96"/>
      <c r="P40" s="96"/>
      <c r="Q40" s="94"/>
    </row>
    <row r="41" spans="3:17" s="1" customFormat="1" ht="14.25" customHeight="1">
      <c r="C41" s="53"/>
      <c r="D41" s="54"/>
      <c r="E41" s="54"/>
      <c r="F41" s="55"/>
      <c r="G41" s="40"/>
      <c r="H41" s="55"/>
      <c r="I41" s="50"/>
      <c r="J41" s="46"/>
      <c r="K41" s="46"/>
      <c r="L41" s="47"/>
      <c r="M41" s="60"/>
      <c r="O41" s="96"/>
      <c r="P41" s="96"/>
      <c r="Q41" s="94"/>
    </row>
    <row r="42" spans="3:17" s="1" customFormat="1" ht="14.25" customHeight="1">
      <c r="C42" s="61">
        <v>5</v>
      </c>
      <c r="D42" s="55">
        <v>2</v>
      </c>
      <c r="E42" s="55">
        <v>2</v>
      </c>
      <c r="F42" s="56" t="s">
        <v>7</v>
      </c>
      <c r="G42" s="40" t="s">
        <v>32</v>
      </c>
      <c r="H42" s="55"/>
      <c r="I42" s="62" t="s">
        <v>31</v>
      </c>
      <c r="J42" s="63"/>
      <c r="K42" s="63"/>
      <c r="L42" s="64"/>
      <c r="M42" s="65">
        <v>4000000</v>
      </c>
      <c r="O42" s="96"/>
      <c r="P42" s="90"/>
      <c r="Q42" s="95"/>
    </row>
    <row r="43" spans="3:17" s="1" customFormat="1" ht="14.25" customHeight="1">
      <c r="C43" s="53"/>
      <c r="D43" s="54"/>
      <c r="E43" s="54"/>
      <c r="F43" s="55"/>
      <c r="G43" s="40"/>
      <c r="H43" s="55"/>
      <c r="I43" s="50" t="s">
        <v>30</v>
      </c>
      <c r="J43" s="46">
        <v>40</v>
      </c>
      <c r="K43" s="46" t="s">
        <v>29</v>
      </c>
      <c r="L43" s="47">
        <v>100000</v>
      </c>
      <c r="M43" s="60">
        <f>J43*L43:L43</f>
        <v>4000000</v>
      </c>
      <c r="O43" s="96"/>
      <c r="P43" s="97"/>
      <c r="Q43" s="94"/>
    </row>
    <row r="44" spans="3:17" s="1" customFormat="1" ht="14.25" customHeight="1">
      <c r="C44" s="53"/>
      <c r="D44" s="54"/>
      <c r="E44" s="54"/>
      <c r="F44" s="55"/>
      <c r="G44" s="40"/>
      <c r="H44" s="55"/>
      <c r="I44" s="50"/>
      <c r="J44" s="46"/>
      <c r="K44" s="46"/>
      <c r="L44" s="47"/>
      <c r="M44" s="60"/>
      <c r="O44" s="96"/>
      <c r="P44" s="97"/>
      <c r="Q44" s="94"/>
    </row>
    <row r="45" spans="3:17" s="1" customFormat="1" ht="14.25" customHeight="1">
      <c r="C45" s="24">
        <v>5</v>
      </c>
      <c r="D45" s="25">
        <v>2</v>
      </c>
      <c r="E45" s="25">
        <v>2</v>
      </c>
      <c r="F45" s="31" t="s">
        <v>27</v>
      </c>
      <c r="G45" s="31"/>
      <c r="H45" s="55"/>
      <c r="I45" s="45" t="s">
        <v>28</v>
      </c>
      <c r="J45" s="46"/>
      <c r="K45" s="46"/>
      <c r="L45" s="47"/>
      <c r="M45" s="100">
        <f>M47+M51</f>
        <v>76316000</v>
      </c>
      <c r="O45" s="96"/>
      <c r="P45" s="97"/>
      <c r="Q45" s="94"/>
    </row>
    <row r="46" spans="3:17" s="1" customFormat="1" ht="14.25" customHeight="1">
      <c r="C46" s="24">
        <v>5</v>
      </c>
      <c r="D46" s="25">
        <v>2</v>
      </c>
      <c r="E46" s="25">
        <v>2</v>
      </c>
      <c r="F46" s="31" t="s">
        <v>27</v>
      </c>
      <c r="G46" s="31">
        <v>20</v>
      </c>
      <c r="H46" s="31"/>
      <c r="I46" s="66" t="s">
        <v>26</v>
      </c>
      <c r="J46" s="46"/>
      <c r="K46" s="46"/>
      <c r="L46" s="47"/>
      <c r="M46" s="67"/>
      <c r="O46" s="96"/>
      <c r="P46" s="97"/>
      <c r="Q46" s="94"/>
    </row>
    <row r="47" spans="3:17" s="1" customFormat="1" ht="14.25" customHeight="1">
      <c r="C47" s="37"/>
      <c r="D47" s="38"/>
      <c r="E47" s="38"/>
      <c r="F47" s="39"/>
      <c r="G47" s="39"/>
      <c r="H47" s="49"/>
      <c r="I47" s="66" t="s">
        <v>25</v>
      </c>
      <c r="J47" s="46"/>
      <c r="K47" s="46"/>
      <c r="L47" s="47"/>
      <c r="M47" s="68">
        <v>8600000</v>
      </c>
      <c r="O47" s="96"/>
      <c r="P47" s="96"/>
      <c r="Q47" s="94"/>
    </row>
    <row r="48" spans="3:17" s="1" customFormat="1" ht="14.25" customHeight="1">
      <c r="C48" s="37"/>
      <c r="D48" s="38"/>
      <c r="E48" s="38"/>
      <c r="F48" s="39"/>
      <c r="G48" s="39"/>
      <c r="H48" s="49"/>
      <c r="I48" s="69" t="s">
        <v>112</v>
      </c>
      <c r="J48" s="42">
        <v>6</v>
      </c>
      <c r="K48" s="46" t="s">
        <v>0</v>
      </c>
      <c r="L48" s="70">
        <v>1000000</v>
      </c>
      <c r="M48" s="71">
        <f>J48*L48</f>
        <v>6000000</v>
      </c>
      <c r="O48" s="96"/>
      <c r="P48" s="96"/>
      <c r="Q48" s="94"/>
    </row>
    <row r="49" spans="1:17" s="1" customFormat="1" ht="14.25" customHeight="1">
      <c r="C49" s="37"/>
      <c r="D49" s="38"/>
      <c r="E49" s="38"/>
      <c r="F49" s="39"/>
      <c r="G49" s="39"/>
      <c r="H49" s="49"/>
      <c r="I49" s="99" t="s">
        <v>114</v>
      </c>
      <c r="J49" s="42">
        <v>6</v>
      </c>
      <c r="K49" s="46" t="s">
        <v>24</v>
      </c>
      <c r="L49" s="70">
        <v>200000</v>
      </c>
      <c r="M49" s="71">
        <f>J49*L49</f>
        <v>1200000</v>
      </c>
      <c r="O49" s="96"/>
      <c r="P49" s="96"/>
      <c r="Q49" s="94"/>
    </row>
    <row r="50" spans="1:17" s="1" customFormat="1" ht="14.25" customHeight="1">
      <c r="C50" s="37"/>
      <c r="D50" s="38"/>
      <c r="E50" s="38"/>
      <c r="F50" s="39"/>
      <c r="G50" s="39"/>
      <c r="H50" s="49"/>
      <c r="I50" s="69" t="s">
        <v>113</v>
      </c>
      <c r="J50" s="42">
        <v>2</v>
      </c>
      <c r="K50" s="46" t="s">
        <v>24</v>
      </c>
      <c r="L50" s="70">
        <v>700000</v>
      </c>
      <c r="M50" s="71">
        <f>J50*L50</f>
        <v>1400000</v>
      </c>
      <c r="O50" s="96"/>
      <c r="P50" s="96"/>
      <c r="Q50" s="94"/>
    </row>
    <row r="51" spans="1:17" s="1" customFormat="1" ht="19.5" customHeight="1">
      <c r="C51" s="37"/>
      <c r="D51" s="38"/>
      <c r="E51" s="38"/>
      <c r="F51" s="39"/>
      <c r="G51" s="39"/>
      <c r="H51" s="49"/>
      <c r="I51" s="66" t="s">
        <v>88</v>
      </c>
      <c r="J51" s="46"/>
      <c r="K51" s="42"/>
      <c r="L51" s="47"/>
      <c r="M51" s="72">
        <v>67716000</v>
      </c>
      <c r="O51" s="96"/>
      <c r="P51" s="96"/>
      <c r="Q51" s="94"/>
    </row>
    <row r="52" spans="1:17" s="1" customFormat="1">
      <c r="C52" s="37"/>
      <c r="D52" s="38"/>
      <c r="E52" s="38"/>
      <c r="F52" s="39"/>
      <c r="G52" s="39"/>
      <c r="H52" s="49"/>
      <c r="I52" s="52" t="s">
        <v>120</v>
      </c>
      <c r="J52" s="46">
        <v>650</v>
      </c>
      <c r="K52" s="42" t="s">
        <v>23</v>
      </c>
      <c r="L52" s="47">
        <v>100000</v>
      </c>
      <c r="M52" s="51">
        <f>J52*L52</f>
        <v>65000000</v>
      </c>
      <c r="O52" s="96"/>
      <c r="P52" s="96"/>
      <c r="Q52" s="94"/>
    </row>
    <row r="53" spans="1:17" s="1" customFormat="1">
      <c r="C53" s="53"/>
      <c r="D53" s="54"/>
      <c r="E53" s="54"/>
      <c r="F53" s="55"/>
      <c r="G53" s="40"/>
      <c r="H53" s="55"/>
      <c r="I53" s="50"/>
      <c r="J53" s="46"/>
      <c r="K53" s="46"/>
      <c r="L53" s="47"/>
      <c r="M53" s="60"/>
      <c r="O53" s="96"/>
      <c r="P53" s="96"/>
      <c r="Q53" s="94"/>
    </row>
    <row r="54" spans="1:17" s="1" customFormat="1">
      <c r="C54" s="53">
        <v>5</v>
      </c>
      <c r="D54" s="54">
        <v>2</v>
      </c>
      <c r="E54" s="54">
        <v>2</v>
      </c>
      <c r="F54" s="56" t="s">
        <v>11</v>
      </c>
      <c r="G54" s="40"/>
      <c r="H54" s="55"/>
      <c r="I54" s="45" t="s">
        <v>22</v>
      </c>
      <c r="J54" s="46"/>
      <c r="K54" s="46"/>
      <c r="L54" s="47"/>
      <c r="M54" s="100">
        <f>M55</f>
        <v>639500</v>
      </c>
      <c r="O54" s="96"/>
      <c r="P54" s="96"/>
      <c r="Q54" s="94"/>
    </row>
    <row r="55" spans="1:17" s="1" customFormat="1">
      <c r="C55" s="53">
        <v>5</v>
      </c>
      <c r="D55" s="54">
        <v>2</v>
      </c>
      <c r="E55" s="54">
        <v>2</v>
      </c>
      <c r="F55" s="56" t="s">
        <v>11</v>
      </c>
      <c r="G55" s="40" t="s">
        <v>1</v>
      </c>
      <c r="H55" s="55"/>
      <c r="I55" s="50" t="s">
        <v>21</v>
      </c>
      <c r="J55" s="46"/>
      <c r="K55" s="46"/>
      <c r="L55" s="47"/>
      <c r="M55" s="101">
        <f>M56+M57</f>
        <v>639500</v>
      </c>
      <c r="O55" s="96"/>
      <c r="P55" s="96"/>
      <c r="Q55" s="94"/>
    </row>
    <row r="56" spans="1:17" s="1" customFormat="1">
      <c r="A56" s="23"/>
      <c r="B56" s="23"/>
      <c r="C56" s="73"/>
      <c r="D56" s="74"/>
      <c r="E56" s="74"/>
      <c r="F56" s="75"/>
      <c r="G56" s="76"/>
      <c r="H56" s="75"/>
      <c r="I56" s="50" t="s">
        <v>94</v>
      </c>
      <c r="J56" s="77">
        <v>3130</v>
      </c>
      <c r="K56" s="46" t="s">
        <v>20</v>
      </c>
      <c r="L56" s="47">
        <v>200</v>
      </c>
      <c r="M56" s="60">
        <f>J56*L56</f>
        <v>626000</v>
      </c>
      <c r="O56" s="96"/>
      <c r="P56" s="96"/>
      <c r="Q56" s="94"/>
    </row>
    <row r="57" spans="1:17" s="1" customFormat="1">
      <c r="A57" s="23"/>
      <c r="B57" s="23"/>
      <c r="C57" s="73"/>
      <c r="D57" s="74"/>
      <c r="E57" s="74"/>
      <c r="F57" s="75"/>
      <c r="G57" s="76"/>
      <c r="H57" s="75"/>
      <c r="I57" s="50" t="s">
        <v>95</v>
      </c>
      <c r="J57" s="77">
        <v>1</v>
      </c>
      <c r="K57" s="46" t="s">
        <v>89</v>
      </c>
      <c r="L57" s="47">
        <v>13500</v>
      </c>
      <c r="M57" s="60">
        <f>J57*L57</f>
        <v>13500</v>
      </c>
      <c r="O57" s="96"/>
      <c r="P57" s="96"/>
      <c r="Q57" s="94"/>
    </row>
    <row r="58" spans="1:17" s="1" customFormat="1">
      <c r="C58" s="53"/>
      <c r="D58" s="54"/>
      <c r="E58" s="54"/>
      <c r="F58" s="55"/>
      <c r="G58" s="40"/>
      <c r="H58" s="55"/>
      <c r="I58" s="50"/>
      <c r="J58" s="46"/>
      <c r="K58" s="46"/>
      <c r="L58" s="47"/>
      <c r="M58" s="60"/>
      <c r="O58" s="96"/>
      <c r="P58" s="96"/>
      <c r="Q58" s="94"/>
    </row>
    <row r="59" spans="1:17" s="1" customFormat="1">
      <c r="C59" s="53">
        <v>5</v>
      </c>
      <c r="D59" s="54">
        <v>2</v>
      </c>
      <c r="E59" s="54">
        <v>2</v>
      </c>
      <c r="F59" s="56" t="s">
        <v>18</v>
      </c>
      <c r="G59" s="40"/>
      <c r="H59" s="55"/>
      <c r="I59" s="45" t="s">
        <v>19</v>
      </c>
      <c r="J59" s="46"/>
      <c r="K59" s="46"/>
      <c r="L59" s="47"/>
      <c r="M59" s="110">
        <f>M61</f>
        <v>35000000</v>
      </c>
      <c r="O59" s="96"/>
      <c r="P59" s="96"/>
      <c r="Q59" s="94"/>
    </row>
    <row r="60" spans="1:17" s="1" customFormat="1">
      <c r="C60" s="61">
        <v>5</v>
      </c>
      <c r="D60" s="55">
        <v>2</v>
      </c>
      <c r="E60" s="55">
        <v>2</v>
      </c>
      <c r="F60" s="56" t="s">
        <v>18</v>
      </c>
      <c r="G60" s="40" t="s">
        <v>11</v>
      </c>
      <c r="H60" s="55"/>
      <c r="I60" s="45" t="s">
        <v>17</v>
      </c>
      <c r="J60" s="46"/>
      <c r="K60" s="46"/>
      <c r="L60" s="47"/>
      <c r="M60" s="44"/>
      <c r="O60" s="96"/>
      <c r="P60" s="96"/>
      <c r="Q60" s="94"/>
    </row>
    <row r="61" spans="1:17" s="1" customFormat="1">
      <c r="C61" s="53"/>
      <c r="D61" s="54"/>
      <c r="E61" s="54"/>
      <c r="F61" s="56"/>
      <c r="G61" s="40"/>
      <c r="H61" s="55"/>
      <c r="I61" s="50" t="s">
        <v>16</v>
      </c>
      <c r="J61" s="46"/>
      <c r="K61" s="46"/>
      <c r="L61" s="47"/>
      <c r="M61" s="81">
        <v>35000000</v>
      </c>
      <c r="O61" s="96"/>
      <c r="P61" s="96"/>
      <c r="Q61" s="94"/>
    </row>
    <row r="62" spans="1:17" s="1" customFormat="1">
      <c r="C62" s="53"/>
      <c r="D62" s="54"/>
      <c r="E62" s="54"/>
      <c r="F62" s="56"/>
      <c r="G62" s="40"/>
      <c r="H62" s="55"/>
      <c r="I62" s="50" t="s">
        <v>111</v>
      </c>
      <c r="J62" s="46">
        <v>70</v>
      </c>
      <c r="K62" s="46" t="s">
        <v>93</v>
      </c>
      <c r="L62" s="47">
        <v>500000</v>
      </c>
      <c r="M62" s="102">
        <f>J62*L62</f>
        <v>35000000</v>
      </c>
      <c r="O62" s="96"/>
      <c r="P62" s="96"/>
      <c r="Q62" s="94"/>
    </row>
    <row r="63" spans="1:17" s="1" customFormat="1">
      <c r="C63" s="53"/>
      <c r="D63" s="54"/>
      <c r="E63" s="54"/>
      <c r="F63" s="56"/>
      <c r="G63" s="40"/>
      <c r="H63" s="55"/>
      <c r="I63" s="50"/>
      <c r="J63" s="46"/>
      <c r="K63" s="46"/>
      <c r="L63" s="47"/>
      <c r="M63" s="102"/>
      <c r="O63" s="96"/>
      <c r="P63" s="96"/>
      <c r="Q63" s="94"/>
    </row>
    <row r="64" spans="1:17" s="1" customFormat="1">
      <c r="C64" s="53">
        <v>5</v>
      </c>
      <c r="D64" s="54">
        <v>2</v>
      </c>
      <c r="E64" s="54">
        <v>2</v>
      </c>
      <c r="F64" s="55">
        <v>11</v>
      </c>
      <c r="G64" s="40"/>
      <c r="H64" s="55"/>
      <c r="I64" s="45" t="s">
        <v>15</v>
      </c>
      <c r="J64" s="46"/>
      <c r="K64" s="46"/>
      <c r="L64" s="47"/>
      <c r="M64" s="100">
        <f>+M65</f>
        <v>300000</v>
      </c>
      <c r="O64" s="96"/>
      <c r="P64" s="96"/>
      <c r="Q64" s="94"/>
    </row>
    <row r="65" spans="3:17" s="1" customFormat="1">
      <c r="C65" s="53">
        <v>5</v>
      </c>
      <c r="D65" s="54">
        <v>2</v>
      </c>
      <c r="E65" s="54">
        <v>2</v>
      </c>
      <c r="F65" s="55">
        <v>11</v>
      </c>
      <c r="G65" s="40" t="s">
        <v>1</v>
      </c>
      <c r="H65" s="55"/>
      <c r="I65" s="50" t="s">
        <v>14</v>
      </c>
      <c r="J65" s="46"/>
      <c r="K65" s="46"/>
      <c r="L65" s="47"/>
      <c r="M65" s="81">
        <v>300000</v>
      </c>
      <c r="O65" s="96"/>
      <c r="P65" s="96"/>
      <c r="Q65" s="94"/>
    </row>
    <row r="66" spans="3:17" s="1" customFormat="1">
      <c r="C66" s="53"/>
      <c r="D66" s="54"/>
      <c r="E66" s="54"/>
      <c r="F66" s="55"/>
      <c r="G66" s="40"/>
      <c r="H66" s="55"/>
      <c r="I66" s="50" t="s">
        <v>13</v>
      </c>
      <c r="J66" s="46">
        <v>6</v>
      </c>
      <c r="K66" s="46" t="s">
        <v>12</v>
      </c>
      <c r="L66" s="47">
        <v>25000</v>
      </c>
      <c r="M66" s="60">
        <f>J66*L66</f>
        <v>150000</v>
      </c>
      <c r="O66" s="96"/>
      <c r="P66" s="96"/>
      <c r="Q66" s="94"/>
    </row>
    <row r="67" spans="3:17" s="1" customFormat="1">
      <c r="C67" s="53"/>
      <c r="D67" s="54"/>
      <c r="E67" s="54"/>
      <c r="F67" s="55"/>
      <c r="G67" s="40"/>
      <c r="H67" s="55"/>
      <c r="I67" s="50" t="s">
        <v>110</v>
      </c>
      <c r="J67" s="46">
        <v>6</v>
      </c>
      <c r="K67" s="46" t="s">
        <v>12</v>
      </c>
      <c r="L67" s="47">
        <v>25000</v>
      </c>
      <c r="M67" s="60">
        <f>J67*L67</f>
        <v>150000</v>
      </c>
      <c r="O67" s="96"/>
      <c r="P67" s="96"/>
      <c r="Q67" s="94"/>
    </row>
    <row r="68" spans="3:17" s="1" customFormat="1">
      <c r="C68" s="53"/>
      <c r="D68" s="54"/>
      <c r="E68" s="54"/>
      <c r="F68" s="55"/>
      <c r="G68" s="40"/>
      <c r="H68" s="55"/>
      <c r="I68" s="50"/>
      <c r="J68" s="46"/>
      <c r="K68" s="46"/>
      <c r="L68" s="47"/>
      <c r="M68" s="60"/>
      <c r="O68" s="96"/>
      <c r="P68" s="96"/>
      <c r="Q68" s="94"/>
    </row>
    <row r="69" spans="3:17" s="1" customFormat="1">
      <c r="C69" s="53">
        <v>5</v>
      </c>
      <c r="D69" s="54">
        <v>2</v>
      </c>
      <c r="E69" s="54">
        <v>2</v>
      </c>
      <c r="F69" s="55">
        <v>11</v>
      </c>
      <c r="G69" s="40" t="s">
        <v>11</v>
      </c>
      <c r="H69" s="55"/>
      <c r="I69" s="45" t="s">
        <v>10</v>
      </c>
      <c r="J69" s="46"/>
      <c r="K69" s="46"/>
      <c r="L69" s="47"/>
      <c r="M69" s="81"/>
      <c r="O69" s="96"/>
      <c r="P69" s="96"/>
      <c r="Q69" s="94"/>
    </row>
    <row r="70" spans="3:17" s="1" customFormat="1">
      <c r="C70" s="53"/>
      <c r="D70" s="54"/>
      <c r="E70" s="54"/>
      <c r="F70" s="55"/>
      <c r="G70" s="40"/>
      <c r="H70" s="55"/>
      <c r="I70" s="45" t="s">
        <v>9</v>
      </c>
      <c r="J70" s="46"/>
      <c r="K70" s="46"/>
      <c r="L70" s="47"/>
      <c r="M70" s="78"/>
      <c r="O70" s="96"/>
      <c r="P70" s="96"/>
      <c r="Q70" s="94"/>
    </row>
    <row r="71" spans="3:17" s="1" customFormat="1">
      <c r="C71" s="53"/>
      <c r="D71" s="54"/>
      <c r="E71" s="54"/>
      <c r="F71" s="55"/>
      <c r="G71" s="40"/>
      <c r="H71" s="55"/>
      <c r="I71" s="50"/>
      <c r="J71" s="46"/>
      <c r="K71" s="46"/>
      <c r="L71" s="47"/>
      <c r="M71" s="44"/>
      <c r="O71" s="96"/>
      <c r="P71" s="96"/>
      <c r="Q71" s="94"/>
    </row>
    <row r="72" spans="3:17" s="1" customFormat="1">
      <c r="C72" s="79">
        <v>5</v>
      </c>
      <c r="D72" s="80">
        <v>2</v>
      </c>
      <c r="E72" s="80">
        <v>2</v>
      </c>
      <c r="F72" s="55">
        <v>15</v>
      </c>
      <c r="G72" s="40"/>
      <c r="H72" s="55"/>
      <c r="I72" s="45" t="s">
        <v>8</v>
      </c>
      <c r="J72" s="46"/>
      <c r="K72" s="46"/>
      <c r="L72" s="47"/>
      <c r="M72" s="100">
        <f>M74+M82+M78</f>
        <v>22484500</v>
      </c>
      <c r="O72" s="96"/>
      <c r="P72" s="96"/>
      <c r="Q72" s="94"/>
    </row>
    <row r="73" spans="3:17" s="1" customFormat="1">
      <c r="C73" s="79">
        <v>5</v>
      </c>
      <c r="D73" s="80">
        <v>2</v>
      </c>
      <c r="E73" s="80">
        <v>2</v>
      </c>
      <c r="F73" s="55">
        <v>15</v>
      </c>
      <c r="G73" s="40" t="s">
        <v>7</v>
      </c>
      <c r="H73" s="55"/>
      <c r="I73" s="45" t="s">
        <v>117</v>
      </c>
      <c r="J73" s="46"/>
      <c r="K73" s="46"/>
      <c r="L73" s="47"/>
      <c r="M73" s="65">
        <f>M74+M78+M82</f>
        <v>22484500</v>
      </c>
      <c r="O73" s="96"/>
      <c r="P73" s="96"/>
      <c r="Q73" s="94"/>
    </row>
    <row r="74" spans="3:17" s="1" customFormat="1">
      <c r="C74" s="79"/>
      <c r="D74" s="80"/>
      <c r="E74" s="80"/>
      <c r="F74" s="55"/>
      <c r="G74" s="40"/>
      <c r="H74" s="55"/>
      <c r="I74" s="45" t="s">
        <v>6</v>
      </c>
      <c r="J74" s="46"/>
      <c r="K74" s="46"/>
      <c r="L74" s="47"/>
      <c r="M74" s="65">
        <f>M75+M78</f>
        <v>10896000</v>
      </c>
      <c r="O74" s="96"/>
      <c r="P74" s="96"/>
      <c r="Q74" s="94"/>
    </row>
    <row r="75" spans="3:17" s="1" customFormat="1">
      <c r="C75" s="79"/>
      <c r="D75" s="80"/>
      <c r="E75" s="80"/>
      <c r="F75" s="55"/>
      <c r="G75" s="40"/>
      <c r="H75" s="55"/>
      <c r="I75" s="108" t="s">
        <v>4</v>
      </c>
      <c r="J75" s="46"/>
      <c r="K75" s="46"/>
      <c r="L75" s="47"/>
      <c r="M75" s="60">
        <f>M76+M77</f>
        <v>4737000</v>
      </c>
      <c r="O75" s="96"/>
      <c r="P75" s="96"/>
      <c r="Q75" s="94"/>
    </row>
    <row r="76" spans="3:17" s="1" customFormat="1">
      <c r="C76" s="79"/>
      <c r="D76" s="80"/>
      <c r="E76" s="80"/>
      <c r="F76" s="55"/>
      <c r="G76" s="40"/>
      <c r="H76" s="55"/>
      <c r="I76" s="50" t="s">
        <v>105</v>
      </c>
      <c r="J76" s="46">
        <v>6</v>
      </c>
      <c r="K76" s="46" t="s">
        <v>0</v>
      </c>
      <c r="L76" s="47">
        <v>750000</v>
      </c>
      <c r="M76" s="60">
        <f>J76*L76</f>
        <v>4500000</v>
      </c>
      <c r="O76" s="96"/>
      <c r="P76" s="96"/>
      <c r="Q76" s="94"/>
    </row>
    <row r="77" spans="3:17" s="1" customFormat="1">
      <c r="C77" s="79"/>
      <c r="D77" s="80"/>
      <c r="E77" s="80"/>
      <c r="F77" s="55"/>
      <c r="G77" s="40"/>
      <c r="H77" s="55"/>
      <c r="I77" s="50" t="s">
        <v>118</v>
      </c>
      <c r="J77" s="46" t="s">
        <v>109</v>
      </c>
      <c r="K77" s="46" t="s">
        <v>5</v>
      </c>
      <c r="L77" s="47">
        <v>7650</v>
      </c>
      <c r="M77" s="60">
        <f>237000</f>
        <v>237000</v>
      </c>
      <c r="O77" s="96"/>
      <c r="P77" s="96"/>
      <c r="Q77" s="94"/>
    </row>
    <row r="78" spans="3:17" s="1" customFormat="1">
      <c r="C78" s="79"/>
      <c r="D78" s="80"/>
      <c r="E78" s="80"/>
      <c r="F78" s="55"/>
      <c r="G78" s="40"/>
      <c r="H78" s="55"/>
      <c r="I78" s="108" t="s">
        <v>3</v>
      </c>
      <c r="J78" s="46"/>
      <c r="K78" s="46"/>
      <c r="L78" s="47"/>
      <c r="M78" s="65">
        <f>M79+M80+M81</f>
        <v>6159000</v>
      </c>
      <c r="O78" s="96"/>
      <c r="P78" s="96"/>
      <c r="Q78" s="94"/>
    </row>
    <row r="79" spans="3:17" s="1" customFormat="1">
      <c r="C79" s="79"/>
      <c r="D79" s="80"/>
      <c r="E79" s="80"/>
      <c r="F79" s="55"/>
      <c r="G79" s="40"/>
      <c r="H79" s="55"/>
      <c r="I79" s="50" t="s">
        <v>106</v>
      </c>
      <c r="J79" s="46">
        <v>6</v>
      </c>
      <c r="K79" s="46" t="s">
        <v>92</v>
      </c>
      <c r="L79" s="47">
        <v>750000</v>
      </c>
      <c r="M79" s="60">
        <f t="shared" ref="M79:M81" si="0">J79*L79</f>
        <v>4500000</v>
      </c>
      <c r="O79" s="96"/>
      <c r="P79" s="96"/>
      <c r="Q79" s="94"/>
    </row>
    <row r="80" spans="3:17" s="1" customFormat="1">
      <c r="C80" s="79"/>
      <c r="D80" s="80"/>
      <c r="E80" s="80"/>
      <c r="F80" s="55"/>
      <c r="G80" s="40"/>
      <c r="H80" s="55"/>
      <c r="I80" s="50" t="s">
        <v>107</v>
      </c>
      <c r="J80" s="46">
        <v>60</v>
      </c>
      <c r="K80" s="46" t="s">
        <v>5</v>
      </c>
      <c r="L80" s="47">
        <v>7650</v>
      </c>
      <c r="M80" s="60">
        <f t="shared" si="0"/>
        <v>459000</v>
      </c>
      <c r="O80" s="96"/>
      <c r="P80" s="96"/>
      <c r="Q80" s="94"/>
    </row>
    <row r="81" spans="3:17" s="22" customFormat="1">
      <c r="C81" s="53"/>
      <c r="D81" s="54"/>
      <c r="E81" s="54"/>
      <c r="F81" s="54"/>
      <c r="G81" s="103"/>
      <c r="H81" s="54"/>
      <c r="I81" s="104" t="s">
        <v>2</v>
      </c>
      <c r="J81" s="105">
        <v>3</v>
      </c>
      <c r="K81" s="105" t="s">
        <v>90</v>
      </c>
      <c r="L81" s="106">
        <v>400000</v>
      </c>
      <c r="M81" s="102">
        <f t="shared" si="0"/>
        <v>1200000</v>
      </c>
      <c r="O81" s="98"/>
      <c r="P81" s="98"/>
      <c r="Q81" s="107"/>
    </row>
    <row r="82" spans="3:17" s="1" customFormat="1">
      <c r="C82" s="79"/>
      <c r="D82" s="80"/>
      <c r="E82" s="80"/>
      <c r="F82" s="55"/>
      <c r="G82" s="40"/>
      <c r="H82" s="55"/>
      <c r="I82" s="45" t="s">
        <v>104</v>
      </c>
      <c r="J82" s="46"/>
      <c r="K82" s="46"/>
      <c r="L82" s="47"/>
      <c r="M82" s="65">
        <f>M83+M84+M85</f>
        <v>5429500</v>
      </c>
      <c r="O82" s="96"/>
      <c r="P82" s="96"/>
      <c r="Q82" s="94"/>
    </row>
    <row r="83" spans="3:17" s="1" customFormat="1">
      <c r="C83" s="79"/>
      <c r="D83" s="80"/>
      <c r="E83" s="80"/>
      <c r="F83" s="55"/>
      <c r="G83" s="40"/>
      <c r="H83" s="55"/>
      <c r="I83" s="50" t="s">
        <v>121</v>
      </c>
      <c r="J83" s="46">
        <v>8</v>
      </c>
      <c r="K83" s="46" t="s">
        <v>92</v>
      </c>
      <c r="L83" s="47">
        <v>650000</v>
      </c>
      <c r="M83" s="60">
        <f t="shared" ref="M83:M84" si="1">J83*L83</f>
        <v>5200000</v>
      </c>
      <c r="O83" s="96"/>
      <c r="P83" s="96"/>
      <c r="Q83" s="94"/>
    </row>
    <row r="84" spans="3:17" s="1" customFormat="1">
      <c r="C84" s="79"/>
      <c r="D84" s="80"/>
      <c r="E84" s="80"/>
      <c r="F84" s="55"/>
      <c r="G84" s="40"/>
      <c r="H84" s="55"/>
      <c r="I84" s="50" t="s">
        <v>101</v>
      </c>
      <c r="J84" s="46">
        <v>30</v>
      </c>
      <c r="K84" s="46" t="s">
        <v>5</v>
      </c>
      <c r="L84" s="47">
        <v>7650</v>
      </c>
      <c r="M84" s="60">
        <f t="shared" si="1"/>
        <v>229500</v>
      </c>
      <c r="O84" s="96"/>
      <c r="P84" s="96"/>
      <c r="Q84" s="94"/>
    </row>
    <row r="85" spans="3:17" s="1" customFormat="1">
      <c r="C85" s="79"/>
      <c r="D85" s="80"/>
      <c r="E85" s="80"/>
      <c r="F85" s="55"/>
      <c r="G85" s="40"/>
      <c r="H85" s="55"/>
      <c r="I85" s="104"/>
      <c r="J85" s="46"/>
      <c r="K85" s="46"/>
      <c r="L85" s="47"/>
      <c r="M85" s="60"/>
      <c r="O85" s="96"/>
      <c r="P85" s="96"/>
      <c r="Q85" s="94"/>
    </row>
    <row r="86" spans="3:17" s="1" customFormat="1">
      <c r="C86" s="79">
        <v>5</v>
      </c>
      <c r="D86" s="80">
        <v>2</v>
      </c>
      <c r="E86" s="80">
        <v>2</v>
      </c>
      <c r="F86" s="55">
        <v>15</v>
      </c>
      <c r="G86" s="40" t="s">
        <v>1</v>
      </c>
      <c r="H86" s="55"/>
      <c r="I86" s="45" t="s">
        <v>96</v>
      </c>
      <c r="J86" s="46"/>
      <c r="K86" s="46"/>
      <c r="L86" s="47"/>
      <c r="M86" s="65">
        <f>M87+M88+M89</f>
        <v>9240000</v>
      </c>
      <c r="O86" s="96"/>
      <c r="P86" s="96"/>
      <c r="Q86" s="94"/>
    </row>
    <row r="87" spans="3:17" s="1" customFormat="1">
      <c r="C87" s="79"/>
      <c r="D87" s="80"/>
      <c r="E87" s="80"/>
      <c r="F87" s="55"/>
      <c r="G87" s="40"/>
      <c r="H87" s="55"/>
      <c r="I87" s="50" t="s">
        <v>102</v>
      </c>
      <c r="J87" s="46">
        <v>3</v>
      </c>
      <c r="K87" s="46" t="s">
        <v>0</v>
      </c>
      <c r="L87" s="47">
        <v>1000000</v>
      </c>
      <c r="M87" s="60">
        <f>J87*L87</f>
        <v>3000000</v>
      </c>
      <c r="O87" s="96"/>
      <c r="P87" s="96"/>
      <c r="Q87" s="94"/>
    </row>
    <row r="88" spans="3:17" s="1" customFormat="1">
      <c r="C88" s="79"/>
      <c r="D88" s="80"/>
      <c r="E88" s="80"/>
      <c r="F88" s="55"/>
      <c r="G88" s="40"/>
      <c r="H88" s="55"/>
      <c r="I88" s="50" t="s">
        <v>108</v>
      </c>
      <c r="J88" s="46">
        <v>2</v>
      </c>
      <c r="K88" s="46" t="s">
        <v>90</v>
      </c>
      <c r="L88" s="47">
        <v>420000</v>
      </c>
      <c r="M88" s="60">
        <f>J88*L88</f>
        <v>840000</v>
      </c>
      <c r="O88" s="96"/>
      <c r="P88" s="96"/>
      <c r="Q88" s="94"/>
    </row>
    <row r="89" spans="3:17" s="1" customFormat="1" ht="13.5" thickBot="1">
      <c r="C89" s="82"/>
      <c r="D89" s="83"/>
      <c r="E89" s="83"/>
      <c r="F89" s="84"/>
      <c r="G89" s="85"/>
      <c r="H89" s="84"/>
      <c r="I89" s="86" t="s">
        <v>103</v>
      </c>
      <c r="J89" s="119">
        <v>6</v>
      </c>
      <c r="K89" s="119" t="s">
        <v>91</v>
      </c>
      <c r="L89" s="120">
        <v>900000</v>
      </c>
      <c r="M89" s="87">
        <f>J89*L89</f>
        <v>5400000</v>
      </c>
      <c r="O89" s="96"/>
      <c r="P89" s="96"/>
      <c r="Q89" s="94"/>
    </row>
    <row r="90" spans="3:17" s="1" customFormat="1" ht="13.5" thickTop="1">
      <c r="J90" s="332" t="s">
        <v>123</v>
      </c>
      <c r="K90" s="332"/>
      <c r="L90" s="332"/>
      <c r="M90" s="332"/>
      <c r="N90" s="89"/>
      <c r="O90" s="91"/>
      <c r="P90" s="91"/>
      <c r="Q90" s="94"/>
    </row>
    <row r="91" spans="3:17" s="1" customFormat="1">
      <c r="G91" s="3"/>
      <c r="J91" s="356" t="s">
        <v>97</v>
      </c>
      <c r="K91" s="356"/>
      <c r="L91" s="356"/>
      <c r="M91" s="356"/>
      <c r="N91" s="89"/>
      <c r="O91" s="91"/>
      <c r="P91" s="91"/>
      <c r="Q91" s="94"/>
    </row>
    <row r="92" spans="3:17" s="1" customFormat="1">
      <c r="J92" s="357" t="s">
        <v>98</v>
      </c>
      <c r="K92" s="357"/>
      <c r="L92" s="357"/>
      <c r="M92" s="357"/>
      <c r="N92" s="89"/>
      <c r="O92" s="91"/>
      <c r="P92" s="91"/>
      <c r="Q92" s="94"/>
    </row>
    <row r="93" spans="3:17" s="1" customFormat="1">
      <c r="J93" s="112"/>
      <c r="K93" s="112"/>
      <c r="L93" s="112"/>
      <c r="M93" s="112"/>
      <c r="N93" s="89"/>
      <c r="O93" s="91"/>
      <c r="P93" s="91"/>
      <c r="Q93" s="94"/>
    </row>
    <row r="94" spans="3:17" s="1" customFormat="1">
      <c r="J94" s="112"/>
      <c r="K94" s="112"/>
      <c r="L94" s="112"/>
      <c r="M94" s="112"/>
      <c r="N94" s="89"/>
      <c r="O94" s="91"/>
      <c r="P94" s="91"/>
      <c r="Q94" s="94"/>
    </row>
    <row r="95" spans="3:17" s="1" customFormat="1">
      <c r="J95" s="112"/>
      <c r="K95" s="112"/>
      <c r="L95" s="112"/>
      <c r="M95" s="112"/>
      <c r="N95" s="89"/>
      <c r="O95" s="91"/>
      <c r="P95" s="91"/>
      <c r="Q95" s="94"/>
    </row>
    <row r="96" spans="3:17" s="1" customFormat="1">
      <c r="J96" s="4"/>
      <c r="K96" s="112"/>
      <c r="L96" s="88"/>
      <c r="M96" s="88"/>
      <c r="N96" s="89"/>
      <c r="O96" s="91"/>
      <c r="P96" s="91"/>
      <c r="Q96" s="94"/>
    </row>
    <row r="97" spans="10:17" s="1" customFormat="1">
      <c r="J97" s="358" t="s">
        <v>99</v>
      </c>
      <c r="K97" s="358"/>
      <c r="L97" s="358"/>
      <c r="M97" s="358"/>
      <c r="N97" s="89"/>
      <c r="O97" s="91"/>
      <c r="P97" s="91"/>
      <c r="Q97" s="94"/>
    </row>
    <row r="98" spans="10:17" s="1" customFormat="1">
      <c r="J98" s="359" t="s">
        <v>100</v>
      </c>
      <c r="K98" s="359"/>
      <c r="L98" s="359"/>
      <c r="M98" s="359"/>
      <c r="N98" s="89"/>
      <c r="O98" s="91"/>
      <c r="P98" s="91"/>
      <c r="Q98" s="94"/>
    </row>
    <row r="99" spans="10:17" s="1" customFormat="1">
      <c r="J99" s="2"/>
      <c r="O99" s="91"/>
      <c r="P99" s="91"/>
      <c r="Q99" s="94"/>
    </row>
    <row r="100" spans="10:17" s="1" customFormat="1">
      <c r="J100" s="2"/>
      <c r="O100" s="91"/>
      <c r="P100" s="91"/>
      <c r="Q100" s="94"/>
    </row>
    <row r="101" spans="10:17" s="1" customFormat="1">
      <c r="J101" s="2"/>
      <c r="O101" s="91"/>
      <c r="P101" s="91"/>
      <c r="Q101" s="94"/>
    </row>
  </sheetData>
  <mergeCells count="40">
    <mergeCell ref="C10:H10"/>
    <mergeCell ref="C11:H11"/>
    <mergeCell ref="C4:L4"/>
    <mergeCell ref="C8:H8"/>
    <mergeCell ref="J8:M8"/>
    <mergeCell ref="C6:H6"/>
    <mergeCell ref="J6:M6"/>
    <mergeCell ref="C7:H7"/>
    <mergeCell ref="J91:M91"/>
    <mergeCell ref="J92:M92"/>
    <mergeCell ref="J97:M97"/>
    <mergeCell ref="J98:M98"/>
    <mergeCell ref="C21:M21"/>
    <mergeCell ref="C1:L1"/>
    <mergeCell ref="M1:M4"/>
    <mergeCell ref="C2:L2"/>
    <mergeCell ref="C3:L3"/>
    <mergeCell ref="C5:H5"/>
    <mergeCell ref="J5:M5"/>
    <mergeCell ref="J90:M90"/>
    <mergeCell ref="J7:M7"/>
    <mergeCell ref="C12:M12"/>
    <mergeCell ref="J13:M13"/>
    <mergeCell ref="J14:M14"/>
    <mergeCell ref="C15:H15"/>
    <mergeCell ref="J15:M15"/>
    <mergeCell ref="C18:H18"/>
    <mergeCell ref="J18:M18"/>
    <mergeCell ref="C16:H17"/>
    <mergeCell ref="J16:M17"/>
    <mergeCell ref="C19:M19"/>
    <mergeCell ref="C20:M20"/>
    <mergeCell ref="C13:H13"/>
    <mergeCell ref="C14:H14"/>
    <mergeCell ref="C9:H9"/>
    <mergeCell ref="C22:H23"/>
    <mergeCell ref="I22:I23"/>
    <mergeCell ref="J22:L22"/>
    <mergeCell ref="M22:M23"/>
    <mergeCell ref="C24:H24"/>
  </mergeCells>
  <pageMargins left="0.7" right="0.7" top="0.75" bottom="0.75" header="0.3" footer="0.3"/>
  <pageSetup paperSize="5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sdi2017</vt:lpstr>
      <vt:lpstr>SDI 2018</vt:lpstr>
      <vt:lpstr>'sdi2017'!Print_Area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2017-02-13T07:40:41Z</cp:lastPrinted>
  <dcterms:created xsi:type="dcterms:W3CDTF">2015-09-09T14:05:26Z</dcterms:created>
  <dcterms:modified xsi:type="dcterms:W3CDTF">2019-09-17T04:15:39Z</dcterms:modified>
</cp:coreProperties>
</file>