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35" windowHeight="10620" activeTab="0"/>
  </bookViews>
  <sheets>
    <sheet name="Arus kas 2014" sheetId="1" r:id="rId1"/>
    <sheet name="ARUS KAS NON BLUD DAN JKN" sheetId="2" r:id="rId2"/>
    <sheet name="Sheet1" sheetId="3" r:id="rId3"/>
  </sheets>
  <definedNames>
    <definedName name="_xlnm.Print_Area" localSheetId="0">'Arus kas 2014'!$A$1:$E$114</definedName>
    <definedName name="_xlnm.Print_Area" localSheetId="1">'ARUS KAS NON BLUD DAN JKN'!$A$1:$E$109</definedName>
    <definedName name="_xlnm.Print_Area" localSheetId="2">'Sheet1'!$A$1:$E$101</definedName>
    <definedName name="_xlnm.Print_Titles" localSheetId="0">'Arus kas 2014'!$13:$14</definedName>
    <definedName name="_xlnm.Print_Titles" localSheetId="2">'Sheet1'!$5:$6</definedName>
  </definedNames>
  <calcPr fullCalcOnLoad="1"/>
</workbook>
</file>

<file path=xl/sharedStrings.xml><?xml version="1.0" encoding="utf-8"?>
<sst xmlns="http://schemas.openxmlformats.org/spreadsheetml/2006/main" count="309" uniqueCount="105">
  <si>
    <t>PEMERINTAH KABUPATEN WONOGIRI</t>
  </si>
  <si>
    <t>Pendapatan Pajak Daerah</t>
  </si>
  <si>
    <t>Pendapatan Retribusi Daerah</t>
  </si>
  <si>
    <t>Dana Bagi Hasil Pajak</t>
  </si>
  <si>
    <t>Dana Alokasi Umum</t>
  </si>
  <si>
    <t>Dana Alokasi Khusus</t>
  </si>
  <si>
    <t xml:space="preserve">Dana Penyesuaian </t>
  </si>
  <si>
    <t>Pendapatan Bagi Hasil Pajak</t>
  </si>
  <si>
    <t>Pendapatan Bagi Hasil Lainnya</t>
  </si>
  <si>
    <t>Pendapatan Hibah</t>
  </si>
  <si>
    <t>Pendapatan Lainnya</t>
  </si>
  <si>
    <t>Belanja Pegawai</t>
  </si>
  <si>
    <t>Belanja Barang dan Jasa</t>
  </si>
  <si>
    <t>Belanja Bunga</t>
  </si>
  <si>
    <t>Belanja Subsidi</t>
  </si>
  <si>
    <t>Belanja Hibah</t>
  </si>
  <si>
    <t>Belanja Bantuan Sosial</t>
  </si>
  <si>
    <t>Belanja Tanah</t>
  </si>
  <si>
    <t>Belanja Peralatan dan Mesin</t>
  </si>
  <si>
    <t>Belanja Gedung dan Bangunan</t>
  </si>
  <si>
    <t>Belanja Jalan, Irigasi dan Jaringan</t>
  </si>
  <si>
    <t>Belanja Tidak Terduga</t>
  </si>
  <si>
    <t>Pencairan Dana Cadangan</t>
  </si>
  <si>
    <t>Hasil Penjualan Kekayaan Daerah yang Dipisahkan</t>
  </si>
  <si>
    <t>Pembayaran Pokok Utang</t>
  </si>
  <si>
    <t>Pemberian Pinjaman Daerah</t>
  </si>
  <si>
    <t>Pembentukan Dana Cadangan</t>
  </si>
  <si>
    <t>Penyertaan Modal</t>
  </si>
  <si>
    <t>PERATURAN DAERAH KABUPATEN WONOGIRI</t>
  </si>
  <si>
    <t>LAPORAN ARUS KAS</t>
  </si>
  <si>
    <t>NO</t>
  </si>
  <si>
    <t>URAIAN</t>
  </si>
  <si>
    <t>I</t>
  </si>
  <si>
    <t>ARUS KAS DARI AKTIVITAS OPERASI</t>
  </si>
  <si>
    <t>Arus Kas Masuk</t>
  </si>
  <si>
    <t>Pendapatan Hasil Pengelolaan Kekayaan Daerah yang dipisahkan</t>
  </si>
  <si>
    <t>Lain-lain Pendapatan Asli Daerah yang sah</t>
  </si>
  <si>
    <t>Bagi Hasil Sumber Daya Alam</t>
  </si>
  <si>
    <t>Dana Otonomi Khusus</t>
  </si>
  <si>
    <t>Dana Penguatan Desentralisasi Fiskal dan Percepatan Pembangunan Daerah (DPDF dan PPD)</t>
  </si>
  <si>
    <t>Dana Percepatan Pembangunan Infrastruktur Pendidikan (DPPID)</t>
  </si>
  <si>
    <t>Dana Penguatan Infrastruktur dan Prasarana Daerah (DPIPD)</t>
  </si>
  <si>
    <t>Pendapatan Dana Darurat</t>
  </si>
  <si>
    <t>Jumlah</t>
  </si>
  <si>
    <t>Arus Kas Keluar</t>
  </si>
  <si>
    <t>Belanja Bantuan Keuangan</t>
  </si>
  <si>
    <t>Belanja Bagi Hasil</t>
  </si>
  <si>
    <t>Arus Kas Bersih Dari Aktivitas Operasi</t>
  </si>
  <si>
    <t>II</t>
  </si>
  <si>
    <t xml:space="preserve">ARUS KAS DARI AKTIVITAS INVESTASI ASET NON KEUANGAN </t>
  </si>
  <si>
    <t>Pendapatan Penjualan atas Tanah</t>
  </si>
  <si>
    <t>Pendapatan Penjualan atas Peralatan dan Mesin</t>
  </si>
  <si>
    <t>Pendapatan Penjualan atas Gedung dan Bangunan</t>
  </si>
  <si>
    <t>Pendapatan Penjualan atas Jalan, Irigasi dan Jaringan</t>
  </si>
  <si>
    <t>Pendapatan dari Penjualan Aset Tetap Lainnya</t>
  </si>
  <si>
    <t>Pendapatan dari Penjualan Aset Lainnya</t>
  </si>
  <si>
    <t>Belanja Aset Tetap Lainnya</t>
  </si>
  <si>
    <t>Belanja Aset Lainnya</t>
  </si>
  <si>
    <t>Arus Kas Bersih Dari Aktivitas Investasi Aset Non Keuangan</t>
  </si>
  <si>
    <t>III</t>
  </si>
  <si>
    <t>ARUS KAS DARI AKTIVITAS PEMBIAYAAN</t>
  </si>
  <si>
    <t>Penerimaan Pinjaman Daerah dari provinsi</t>
  </si>
  <si>
    <t xml:space="preserve">Penerimaan Kembali Pemberian Pinjaman </t>
  </si>
  <si>
    <t>Penerimaan Piutang Daerah lainnya</t>
  </si>
  <si>
    <t>Arus Kas Bersih Dari Aktivitas Pembiayaan</t>
  </si>
  <si>
    <t>IV</t>
  </si>
  <si>
    <t>ARUS KAS DARI AKTIVITAS NON ANGGARAN</t>
  </si>
  <si>
    <t>Penerimaan Perhitungan Fihak Ketiga</t>
  </si>
  <si>
    <t>Pengeluaran Perhitungan Fihak Ketiga</t>
  </si>
  <si>
    <t>Arus Kas Bersih Dari Aktivitas Non Anggaran</t>
  </si>
  <si>
    <t>Kenaikan (Penurunan) Bersih Kas Selama Periode</t>
  </si>
  <si>
    <t xml:space="preserve">Saldo Awal Kas </t>
  </si>
  <si>
    <t>Saldo Akhir Kas di Bendahara Pengeluaran</t>
  </si>
  <si>
    <t>Saldo Akhir Kas di Bendahara Penerimaan</t>
  </si>
  <si>
    <t>Saldo Akhir Kas</t>
  </si>
  <si>
    <t>BUPATI WONOGIRI</t>
  </si>
  <si>
    <t>DANAR RAHMANTO</t>
  </si>
  <si>
    <t>TAHUN ANGGARAN 2013</t>
  </si>
  <si>
    <t xml:space="preserve">Saldo Akhir  Kas di BUD &amp; Di bendahara Pengeluaran </t>
  </si>
  <si>
    <t xml:space="preserve">Saldo Akhir  Kas di BUD /Kas Daerah </t>
  </si>
  <si>
    <t xml:space="preserve">LAMPIRAN III </t>
  </si>
  <si>
    <t>TENTANG</t>
  </si>
  <si>
    <t>PERTANGGUNGJAWABAN PELAKSANAAN ANGGARAN</t>
  </si>
  <si>
    <t>PENDAPATAN DAN BELANJA DAERAH KABUPATEN</t>
  </si>
  <si>
    <t xml:space="preserve">Saldo Awal  Kas di BUD &amp; Di bendahara Pengeluaran </t>
  </si>
  <si>
    <t>NOMOR      TAHUN 2015</t>
  </si>
  <si>
    <t>WONOGIRI TAHUN ANGGARAN 2014</t>
  </si>
  <si>
    <t>TAHUN ANGARAN 2014</t>
  </si>
  <si>
    <t>TAHUN ANGGARAN 2014</t>
  </si>
  <si>
    <t>Koreksi SILPA Tahun 2013</t>
  </si>
  <si>
    <t>Saldo Awal  Kas di BUD &amp; Di bendahara Pengeluaran stl dikoreksi</t>
  </si>
  <si>
    <t>Koreksi SILPA Tahun 2013-LBEC-TF</t>
  </si>
  <si>
    <t>Koreksi SILPA Tahun 2013-BLUD</t>
  </si>
  <si>
    <t>Penerimaan Pemindahbukuan Surplus BLUD</t>
  </si>
  <si>
    <t>Penerimaan Saldo kas Bendahara Pengeluaran tahun lalu</t>
  </si>
  <si>
    <t>Koreksi atas SILPA Tahun 2013</t>
  </si>
  <si>
    <t>Saldo Kas Bendahara Pengeluaran</t>
  </si>
  <si>
    <t xml:space="preserve">Saldo Akhir  Kas di BUD </t>
  </si>
  <si>
    <t>Saldo Akhir Kas di BUD dan Kas JKN</t>
  </si>
  <si>
    <t>Saldo Akhir Kas di Bendaharan Pengeluaran</t>
  </si>
  <si>
    <t>Saldo Akhir Kas di Bendaharan Penerimaan</t>
  </si>
  <si>
    <t>Saldo Akhir Kas di BLUD</t>
  </si>
  <si>
    <t>Saldo Akhir Kas Lainnya</t>
  </si>
  <si>
    <t>NOMOR  1   TAHUN 2015</t>
  </si>
  <si>
    <t>Cap ttd.</t>
  </si>
</sst>
</file>

<file path=xl/styles.xml><?xml version="1.0" encoding="utf-8"?>
<styleSheet xmlns="http://schemas.openxmlformats.org/spreadsheetml/2006/main">
  <numFmts count="10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_(* #,##0_);_(* \(#,##0\);_(* &quot;-&quot;??_);_(@_)"/>
    <numFmt numFmtId="165" formatCode="#,##0.00_ ;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40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 horizontal="center" vertical="top"/>
    </xf>
    <xf numFmtId="0" fontId="7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43" fontId="0" fillId="0" borderId="0" xfId="42" applyFont="1" applyFill="1" applyAlignment="1">
      <alignment/>
    </xf>
    <xf numFmtId="43" fontId="0" fillId="0" borderId="0" xfId="0" applyNumberFormat="1" applyFill="1" applyAlignment="1">
      <alignment/>
    </xf>
    <xf numFmtId="0" fontId="3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41" fontId="0" fillId="0" borderId="0" xfId="0" applyNumberFormat="1" applyFill="1" applyAlignment="1">
      <alignment/>
    </xf>
    <xf numFmtId="41" fontId="0" fillId="0" borderId="0" xfId="43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3" fontId="0" fillId="0" borderId="0" xfId="43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42" applyNumberFormat="1" applyFont="1" applyFill="1" applyAlignment="1">
      <alignment/>
    </xf>
    <xf numFmtId="0" fontId="8" fillId="0" borderId="0" xfId="0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164" fontId="7" fillId="0" borderId="16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4" fontId="3" fillId="0" borderId="14" xfId="42" applyNumberFormat="1" applyFont="1" applyFill="1" applyBorder="1" applyAlignment="1">
      <alignment horizontal="right"/>
    </xf>
    <xf numFmtId="4" fontId="3" fillId="0" borderId="14" xfId="42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4" fontId="3" fillId="0" borderId="14" xfId="42" applyNumberFormat="1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right"/>
    </xf>
    <xf numFmtId="4" fontId="7" fillId="0" borderId="14" xfId="42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right"/>
    </xf>
    <xf numFmtId="4" fontId="7" fillId="0" borderId="11" xfId="42" applyNumberFormat="1" applyFont="1" applyFill="1" applyBorder="1" applyAlignment="1">
      <alignment/>
    </xf>
    <xf numFmtId="4" fontId="3" fillId="0" borderId="14" xfId="43" applyNumberFormat="1" applyFont="1" applyFill="1" applyBorder="1" applyAlignment="1">
      <alignment/>
    </xf>
    <xf numFmtId="43" fontId="7" fillId="0" borderId="14" xfId="0" applyNumberFormat="1" applyFont="1" applyFill="1" applyBorder="1" applyAlignment="1">
      <alignment/>
    </xf>
    <xf numFmtId="43" fontId="7" fillId="0" borderId="14" xfId="42" applyNumberFormat="1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39" fontId="7" fillId="0" borderId="14" xfId="42" applyNumberFormat="1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4" fontId="3" fillId="0" borderId="17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left"/>
    </xf>
    <xf numFmtId="0" fontId="39" fillId="0" borderId="0" xfId="0" applyFont="1" applyFill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/>
    </xf>
    <xf numFmtId="165" fontId="39" fillId="0" borderId="0" xfId="0" applyNumberFormat="1" applyFont="1" applyFill="1" applyAlignment="1">
      <alignment horizontal="center"/>
    </xf>
    <xf numFmtId="4" fontId="39" fillId="0" borderId="0" xfId="0" applyNumberFormat="1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3" fillId="0" borderId="15" xfId="0" applyFont="1" applyFill="1" applyBorder="1" applyAlignment="1">
      <alignment wrapText="1"/>
    </xf>
    <xf numFmtId="43" fontId="0" fillId="0" borderId="0" xfId="42" applyFont="1" applyFill="1" applyAlignment="1">
      <alignment horizontal="center"/>
    </xf>
    <xf numFmtId="0" fontId="0" fillId="0" borderId="0" xfId="0" applyFill="1" applyAlignment="1">
      <alignment horizontal="left"/>
    </xf>
    <xf numFmtId="43" fontId="0" fillId="0" borderId="0" xfId="42" applyFont="1" applyFill="1" applyAlignment="1">
      <alignment horizontal="left"/>
    </xf>
    <xf numFmtId="39" fontId="3" fillId="0" borderId="14" xfId="42" applyNumberFormat="1" applyFont="1" applyFill="1" applyBorder="1" applyAlignment="1">
      <alignment/>
    </xf>
    <xf numFmtId="0" fontId="8" fillId="0" borderId="15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43" fontId="39" fillId="0" borderId="0" xfId="42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8" fillId="0" borderId="15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43" fontId="0" fillId="0" borderId="0" xfId="42" applyFont="1" applyFill="1" applyAlignment="1">
      <alignment horizontal="center" vertical="top"/>
    </xf>
    <xf numFmtId="43" fontId="0" fillId="0" borderId="0" xfId="42" applyFont="1" applyFill="1" applyAlignment="1">
      <alignment vertical="top" wrapText="1"/>
    </xf>
    <xf numFmtId="0" fontId="39" fillId="0" borderId="0" xfId="0" applyFont="1" applyFill="1" applyAlignment="1">
      <alignment/>
    </xf>
    <xf numFmtId="43" fontId="0" fillId="0" borderId="0" xfId="42" applyFont="1" applyFill="1" applyAlignment="1">
      <alignment horizontal="right"/>
    </xf>
    <xf numFmtId="0" fontId="39" fillId="0" borderId="0" xfId="0" applyFont="1" applyFill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5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43" fontId="39" fillId="0" borderId="0" xfId="42" applyFont="1" applyFill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419100</xdr:colOff>
      <xdr:row>96</xdr:row>
      <xdr:rowOff>57150</xdr:rowOff>
    </xdr:from>
    <xdr:to>
      <xdr:col>4</xdr:col>
      <xdr:colOff>866775</xdr:colOff>
      <xdr:row>99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8773775"/>
          <a:ext cx="1905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14"/>
  <sheetViews>
    <sheetView tabSelected="1" zoomScaleSheetLayoutView="110" zoomScalePageLayoutView="0" workbookViewId="0" topLeftCell="A88">
      <selection activeCell="F110" sqref="F110"/>
    </sheetView>
  </sheetViews>
  <sheetFormatPr defaultColWidth="9.140625" defaultRowHeight="15"/>
  <cols>
    <col min="1" max="1" width="6.57421875" style="1" customWidth="1"/>
    <col min="2" max="2" width="2.8515625" style="1" customWidth="1"/>
    <col min="3" max="3" width="50.28125" style="1" customWidth="1"/>
    <col min="4" max="4" width="21.8515625" style="1" customWidth="1"/>
    <col min="5" max="5" width="21.28125" style="1" customWidth="1"/>
    <col min="6" max="6" width="21.57421875" style="1" customWidth="1"/>
    <col min="7" max="7" width="19.00390625" style="1" bestFit="1" customWidth="1"/>
    <col min="8" max="8" width="16.00390625" style="1" customWidth="1"/>
    <col min="9" max="9" width="18.00390625" style="1" bestFit="1" customWidth="1"/>
    <col min="10" max="16384" width="9.140625" style="1" customWidth="1"/>
  </cols>
  <sheetData>
    <row r="1" ht="15">
      <c r="D1" s="2" t="s">
        <v>80</v>
      </c>
    </row>
    <row r="2" ht="15">
      <c r="D2" s="3" t="s">
        <v>28</v>
      </c>
    </row>
    <row r="3" ht="15">
      <c r="D3" s="5" t="s">
        <v>103</v>
      </c>
    </row>
    <row r="4" ht="15">
      <c r="D4" s="5" t="s">
        <v>81</v>
      </c>
    </row>
    <row r="5" ht="15">
      <c r="D5" s="5" t="s">
        <v>82</v>
      </c>
    </row>
    <row r="6" ht="15">
      <c r="D6" s="5" t="s">
        <v>83</v>
      </c>
    </row>
    <row r="7" spans="1:5" ht="15">
      <c r="A7" s="2"/>
      <c r="B7" s="2"/>
      <c r="C7" s="4"/>
      <c r="D7" s="5" t="s">
        <v>86</v>
      </c>
      <c r="E7" s="3"/>
    </row>
    <row r="8" spans="1:5" ht="15">
      <c r="A8" s="2"/>
      <c r="B8" s="2"/>
      <c r="C8" s="4"/>
      <c r="D8" s="5"/>
      <c r="E8" s="3"/>
    </row>
    <row r="9" spans="1:5" s="6" customFormat="1" ht="15.75">
      <c r="A9" s="84" t="s">
        <v>0</v>
      </c>
      <c r="B9" s="84"/>
      <c r="C9" s="84"/>
      <c r="D9" s="84"/>
      <c r="E9" s="84"/>
    </row>
    <row r="10" spans="1:5" s="6" customFormat="1" ht="18.75">
      <c r="A10" s="85" t="s">
        <v>29</v>
      </c>
      <c r="B10" s="85"/>
      <c r="C10" s="85"/>
      <c r="D10" s="85"/>
      <c r="E10" s="85"/>
    </row>
    <row r="11" spans="1:5" s="6" customFormat="1" ht="15" customHeight="1">
      <c r="A11" s="84" t="s">
        <v>87</v>
      </c>
      <c r="B11" s="84"/>
      <c r="C11" s="84"/>
      <c r="D11" s="84"/>
      <c r="E11" s="84"/>
    </row>
    <row r="12" spans="1:5" ht="15">
      <c r="A12" s="2"/>
      <c r="B12" s="2"/>
      <c r="C12" s="2"/>
      <c r="D12" s="2"/>
      <c r="E12" s="2"/>
    </row>
    <row r="13" spans="1:5" ht="32.25" customHeight="1">
      <c r="A13" s="58" t="s">
        <v>30</v>
      </c>
      <c r="B13" s="86" t="s">
        <v>31</v>
      </c>
      <c r="C13" s="87"/>
      <c r="D13" s="22" t="s">
        <v>88</v>
      </c>
      <c r="E13" s="22" t="s">
        <v>77</v>
      </c>
    </row>
    <row r="14" spans="1:5" ht="15">
      <c r="A14" s="59">
        <v>1</v>
      </c>
      <c r="B14" s="88">
        <v>2</v>
      </c>
      <c r="C14" s="88"/>
      <c r="D14" s="59">
        <v>3</v>
      </c>
      <c r="E14" s="59">
        <v>4</v>
      </c>
    </row>
    <row r="15" spans="1:5" ht="15">
      <c r="A15" s="23" t="s">
        <v>32</v>
      </c>
      <c r="B15" s="24" t="s">
        <v>33</v>
      </c>
      <c r="C15" s="25"/>
      <c r="D15" s="26"/>
      <c r="E15" s="27"/>
    </row>
    <row r="16" spans="1:5" ht="15">
      <c r="A16" s="28"/>
      <c r="B16" s="7"/>
      <c r="C16" s="29" t="s">
        <v>34</v>
      </c>
      <c r="D16" s="8"/>
      <c r="E16" s="30"/>
    </row>
    <row r="17" spans="1:5" ht="15">
      <c r="A17" s="31"/>
      <c r="B17" s="5"/>
      <c r="C17" s="32" t="s">
        <v>1</v>
      </c>
      <c r="D17" s="33">
        <v>29524863665</v>
      </c>
      <c r="E17" s="34">
        <v>14589776248</v>
      </c>
    </row>
    <row r="18" spans="1:5" ht="15">
      <c r="A18" s="31"/>
      <c r="B18" s="5"/>
      <c r="C18" s="32" t="s">
        <v>2</v>
      </c>
      <c r="D18" s="33">
        <v>26800055832</v>
      </c>
      <c r="E18" s="34">
        <v>21211387177</v>
      </c>
    </row>
    <row r="19" spans="1:5" ht="26.25">
      <c r="A19" s="31"/>
      <c r="B19" s="5"/>
      <c r="C19" s="64" t="s">
        <v>35</v>
      </c>
      <c r="D19" s="33">
        <v>10102729033</v>
      </c>
      <c r="E19" s="34">
        <v>7914076474</v>
      </c>
    </row>
    <row r="20" spans="1:5" ht="15">
      <c r="A20" s="35"/>
      <c r="B20" s="5"/>
      <c r="C20" s="32" t="s">
        <v>36</v>
      </c>
      <c r="D20" s="33">
        <v>40847188236</v>
      </c>
      <c r="E20" s="34">
        <v>67877366416</v>
      </c>
    </row>
    <row r="21" spans="1:6" ht="15">
      <c r="A21" s="35"/>
      <c r="B21" s="5"/>
      <c r="C21" s="32" t="s">
        <v>3</v>
      </c>
      <c r="D21" s="33">
        <v>26384082594</v>
      </c>
      <c r="E21" s="34">
        <v>45130740421</v>
      </c>
      <c r="F21" s="9"/>
    </row>
    <row r="22" spans="1:6" ht="15">
      <c r="A22" s="35"/>
      <c r="B22" s="5"/>
      <c r="C22" s="32" t="s">
        <v>37</v>
      </c>
      <c r="D22" s="33">
        <v>1484586748</v>
      </c>
      <c r="E22" s="34">
        <v>1049490004</v>
      </c>
      <c r="F22" s="9"/>
    </row>
    <row r="23" spans="1:6" ht="15">
      <c r="A23" s="35"/>
      <c r="B23" s="5"/>
      <c r="C23" s="32" t="s">
        <v>4</v>
      </c>
      <c r="D23" s="33">
        <v>1001378439000</v>
      </c>
      <c r="E23" s="34">
        <v>917476557000</v>
      </c>
      <c r="F23" s="10"/>
    </row>
    <row r="24" spans="1:5" ht="15">
      <c r="A24" s="35"/>
      <c r="B24" s="5"/>
      <c r="C24" s="32" t="s">
        <v>5</v>
      </c>
      <c r="D24" s="33">
        <v>59392120000</v>
      </c>
      <c r="E24" s="34">
        <v>75705890000</v>
      </c>
    </row>
    <row r="25" spans="1:5" ht="15">
      <c r="A25" s="35"/>
      <c r="B25" s="5"/>
      <c r="C25" s="32" t="s">
        <v>38</v>
      </c>
      <c r="D25" s="36">
        <v>0</v>
      </c>
      <c r="E25" s="36">
        <v>0</v>
      </c>
    </row>
    <row r="26" spans="1:5" ht="15">
      <c r="A26" s="35"/>
      <c r="B26" s="5"/>
      <c r="C26" s="32" t="s">
        <v>6</v>
      </c>
      <c r="D26" s="33">
        <v>308494252000</v>
      </c>
      <c r="E26" s="34">
        <v>243523976630</v>
      </c>
    </row>
    <row r="27" spans="1:5" s="12" customFormat="1" ht="15" customHeight="1">
      <c r="A27" s="37"/>
      <c r="B27" s="11"/>
      <c r="C27" s="38" t="s">
        <v>39</v>
      </c>
      <c r="D27" s="39">
        <v>0</v>
      </c>
      <c r="E27" s="39">
        <v>0</v>
      </c>
    </row>
    <row r="28" spans="1:5" s="12" customFormat="1" ht="15" customHeight="1">
      <c r="A28" s="37"/>
      <c r="B28" s="11"/>
      <c r="C28" s="38" t="s">
        <v>40</v>
      </c>
      <c r="D28" s="39">
        <v>0</v>
      </c>
      <c r="E28" s="39">
        <v>0</v>
      </c>
    </row>
    <row r="29" spans="1:5" s="12" customFormat="1" ht="15" customHeight="1">
      <c r="A29" s="37"/>
      <c r="B29" s="11"/>
      <c r="C29" s="38" t="s">
        <v>41</v>
      </c>
      <c r="D29" s="39">
        <v>0</v>
      </c>
      <c r="E29" s="39">
        <v>0</v>
      </c>
    </row>
    <row r="30" spans="1:5" ht="15">
      <c r="A30" s="35"/>
      <c r="B30" s="5"/>
      <c r="C30" s="32" t="s">
        <v>7</v>
      </c>
      <c r="D30" s="34">
        <v>78970083000</v>
      </c>
      <c r="E30" s="34">
        <v>61818959046</v>
      </c>
    </row>
    <row r="31" spans="1:5" ht="15">
      <c r="A31" s="35"/>
      <c r="B31" s="5"/>
      <c r="C31" s="32" t="s">
        <v>8</v>
      </c>
      <c r="D31" s="34">
        <v>0</v>
      </c>
      <c r="E31" s="34">
        <v>0</v>
      </c>
    </row>
    <row r="32" spans="1:5" ht="15">
      <c r="A32" s="35"/>
      <c r="B32" s="5"/>
      <c r="C32" s="32" t="s">
        <v>9</v>
      </c>
      <c r="D32" s="34">
        <v>2850867500</v>
      </c>
      <c r="E32" s="34">
        <v>620260400</v>
      </c>
    </row>
    <row r="33" spans="1:5" ht="15">
      <c r="A33" s="35"/>
      <c r="B33" s="5"/>
      <c r="C33" s="32" t="s">
        <v>42</v>
      </c>
      <c r="D33" s="36">
        <v>0</v>
      </c>
      <c r="E33" s="36">
        <v>0</v>
      </c>
    </row>
    <row r="34" spans="1:5" s="12" customFormat="1" ht="15">
      <c r="A34" s="37"/>
      <c r="B34" s="11"/>
      <c r="C34" s="38" t="s">
        <v>10</v>
      </c>
      <c r="D34" s="39">
        <v>51081472546</v>
      </c>
      <c r="E34" s="39">
        <v>32389071773</v>
      </c>
    </row>
    <row r="35" spans="1:9" ht="15">
      <c r="A35" s="35"/>
      <c r="B35" s="5"/>
      <c r="C35" s="40" t="s">
        <v>43</v>
      </c>
      <c r="D35" s="41">
        <f>SUM(D17:D34)</f>
        <v>1637310740154</v>
      </c>
      <c r="E35" s="41">
        <f>SUM(E17:E34)</f>
        <v>1489307551589</v>
      </c>
      <c r="F35" s="9"/>
      <c r="I35" s="13"/>
    </row>
    <row r="36" spans="1:5" ht="15">
      <c r="A36" s="35"/>
      <c r="B36" s="7"/>
      <c r="C36" s="29" t="s">
        <v>44</v>
      </c>
      <c r="D36" s="34"/>
      <c r="E36" s="34"/>
    </row>
    <row r="37" spans="1:5" ht="15">
      <c r="A37" s="35"/>
      <c r="B37" s="5"/>
      <c r="C37" s="42" t="s">
        <v>11</v>
      </c>
      <c r="D37" s="34">
        <v>1078050145364</v>
      </c>
      <c r="E37" s="34">
        <v>942787429634</v>
      </c>
    </row>
    <row r="38" spans="1:5" ht="15">
      <c r="A38" s="35"/>
      <c r="B38" s="5"/>
      <c r="C38" s="42" t="s">
        <v>12</v>
      </c>
      <c r="D38" s="34">
        <v>162480861023</v>
      </c>
      <c r="E38" s="34">
        <v>190640953092</v>
      </c>
    </row>
    <row r="39" spans="1:5" ht="15">
      <c r="A39" s="35"/>
      <c r="B39" s="5"/>
      <c r="C39" s="42" t="s">
        <v>13</v>
      </c>
      <c r="D39" s="36">
        <v>0</v>
      </c>
      <c r="E39" s="36">
        <v>0</v>
      </c>
    </row>
    <row r="40" spans="1:5" ht="15">
      <c r="A40" s="35"/>
      <c r="B40" s="5"/>
      <c r="C40" s="42" t="s">
        <v>14</v>
      </c>
      <c r="D40" s="34">
        <v>83124000</v>
      </c>
      <c r="E40" s="34">
        <v>80271000</v>
      </c>
    </row>
    <row r="41" spans="1:5" ht="15">
      <c r="A41" s="35"/>
      <c r="B41" s="5"/>
      <c r="C41" s="42" t="s">
        <v>15</v>
      </c>
      <c r="D41" s="34">
        <v>14792611000</v>
      </c>
      <c r="E41" s="34">
        <v>18525438500</v>
      </c>
    </row>
    <row r="42" spans="1:5" ht="15">
      <c r="A42" s="35"/>
      <c r="B42" s="5"/>
      <c r="C42" s="42" t="s">
        <v>16</v>
      </c>
      <c r="D42" s="34">
        <v>6763000000</v>
      </c>
      <c r="E42" s="34">
        <v>4278000000</v>
      </c>
    </row>
    <row r="43" spans="1:5" ht="15">
      <c r="A43" s="35"/>
      <c r="B43" s="5"/>
      <c r="C43" s="42" t="s">
        <v>45</v>
      </c>
      <c r="D43" s="34">
        <v>68412274050</v>
      </c>
      <c r="E43" s="34">
        <v>72922989800</v>
      </c>
    </row>
    <row r="44" spans="1:5" ht="15">
      <c r="A44" s="35"/>
      <c r="B44" s="5"/>
      <c r="C44" s="42" t="s">
        <v>21</v>
      </c>
      <c r="D44" s="34">
        <v>0</v>
      </c>
      <c r="E44" s="34">
        <v>3473106960</v>
      </c>
    </row>
    <row r="45" spans="1:5" ht="15">
      <c r="A45" s="35"/>
      <c r="B45" s="5"/>
      <c r="C45" s="42" t="s">
        <v>46</v>
      </c>
      <c r="D45" s="34">
        <v>34955684000</v>
      </c>
      <c r="E45" s="34">
        <v>24488456385</v>
      </c>
    </row>
    <row r="46" spans="1:6" ht="15">
      <c r="A46" s="35"/>
      <c r="B46" s="5"/>
      <c r="C46" s="40" t="s">
        <v>43</v>
      </c>
      <c r="D46" s="41">
        <f>SUM(D37:D45)</f>
        <v>1365537699437</v>
      </c>
      <c r="E46" s="41">
        <f>SUM(E37:E45)</f>
        <v>1257196645371</v>
      </c>
      <c r="F46" s="14"/>
    </row>
    <row r="47" spans="1:6" ht="15">
      <c r="A47" s="35"/>
      <c r="B47" s="82" t="s">
        <v>47</v>
      </c>
      <c r="C47" s="83"/>
      <c r="D47" s="41">
        <f>+D35-D46</f>
        <v>271773040717</v>
      </c>
      <c r="E47" s="41">
        <f>+E35-E46</f>
        <v>232110906218</v>
      </c>
      <c r="F47" s="14"/>
    </row>
    <row r="48" spans="1:6" ht="15">
      <c r="A48" s="35"/>
      <c r="B48" s="5"/>
      <c r="C48" s="40"/>
      <c r="D48" s="34"/>
      <c r="E48" s="34"/>
      <c r="F48" s="10"/>
    </row>
    <row r="49" spans="1:5" ht="15">
      <c r="A49" s="23" t="s">
        <v>48</v>
      </c>
      <c r="B49" s="24" t="s">
        <v>49</v>
      </c>
      <c r="C49" s="25"/>
      <c r="D49" s="43"/>
      <c r="E49" s="43"/>
    </row>
    <row r="50" spans="1:5" ht="15">
      <c r="A50" s="28"/>
      <c r="B50" s="7"/>
      <c r="C50" s="29" t="s">
        <v>34</v>
      </c>
      <c r="D50" s="36"/>
      <c r="E50" s="36"/>
    </row>
    <row r="51" spans="1:5" ht="15">
      <c r="A51" s="28"/>
      <c r="B51" s="7"/>
      <c r="C51" s="32" t="s">
        <v>50</v>
      </c>
      <c r="D51" s="36">
        <v>0</v>
      </c>
      <c r="E51" s="36">
        <v>0</v>
      </c>
    </row>
    <row r="52" spans="1:5" ht="15">
      <c r="A52" s="28"/>
      <c r="B52" s="7"/>
      <c r="C52" s="32" t="s">
        <v>51</v>
      </c>
      <c r="D52" s="36">
        <v>0</v>
      </c>
      <c r="E52" s="36">
        <v>0</v>
      </c>
    </row>
    <row r="53" spans="1:5" ht="15">
      <c r="A53" s="28"/>
      <c r="B53" s="7"/>
      <c r="C53" s="32" t="s">
        <v>52</v>
      </c>
      <c r="D53" s="34">
        <v>0</v>
      </c>
      <c r="E53" s="34">
        <v>0</v>
      </c>
    </row>
    <row r="54" spans="1:5" ht="15">
      <c r="A54" s="28"/>
      <c r="B54" s="7"/>
      <c r="C54" s="32" t="s">
        <v>53</v>
      </c>
      <c r="D54" s="36">
        <v>0</v>
      </c>
      <c r="E54" s="36">
        <v>0</v>
      </c>
    </row>
    <row r="55" spans="1:5" ht="15">
      <c r="A55" s="28"/>
      <c r="B55" s="7"/>
      <c r="C55" s="32" t="s">
        <v>54</v>
      </c>
      <c r="D55" s="36">
        <v>0</v>
      </c>
      <c r="E55" s="36">
        <v>0</v>
      </c>
    </row>
    <row r="56" spans="1:5" ht="15">
      <c r="A56" s="28"/>
      <c r="B56" s="7"/>
      <c r="C56" s="32" t="s">
        <v>55</v>
      </c>
      <c r="D56" s="36">
        <v>0</v>
      </c>
      <c r="E56" s="36">
        <v>0</v>
      </c>
    </row>
    <row r="57" spans="1:6" ht="15">
      <c r="A57" s="28"/>
      <c r="B57" s="24"/>
      <c r="C57" s="44" t="s">
        <v>43</v>
      </c>
      <c r="D57" s="45">
        <f>SUM(D51:D56)</f>
        <v>0</v>
      </c>
      <c r="E57" s="45">
        <f>SUM(E51:E56)</f>
        <v>0</v>
      </c>
      <c r="F57" s="14">
        <v>0</v>
      </c>
    </row>
    <row r="58" spans="1:5" ht="15">
      <c r="A58" s="28"/>
      <c r="B58" s="7"/>
      <c r="C58" s="7" t="s">
        <v>44</v>
      </c>
      <c r="D58" s="36"/>
      <c r="E58" s="36"/>
    </row>
    <row r="59" spans="1:5" ht="15">
      <c r="A59" s="28"/>
      <c r="B59" s="7"/>
      <c r="C59" s="32" t="s">
        <v>17</v>
      </c>
      <c r="D59" s="46">
        <v>5238152249</v>
      </c>
      <c r="E59" s="46">
        <v>4376295500</v>
      </c>
    </row>
    <row r="60" spans="1:5" ht="15">
      <c r="A60" s="28"/>
      <c r="B60" s="7"/>
      <c r="C60" s="32" t="s">
        <v>18</v>
      </c>
      <c r="D60" s="46">
        <v>42566295401</v>
      </c>
      <c r="E60" s="46">
        <v>52940798054</v>
      </c>
    </row>
    <row r="61" spans="1:5" ht="15">
      <c r="A61" s="28"/>
      <c r="B61" s="7"/>
      <c r="C61" s="32" t="s">
        <v>19</v>
      </c>
      <c r="D61" s="46">
        <v>68486423731</v>
      </c>
      <c r="E61" s="46">
        <v>72850122266</v>
      </c>
    </row>
    <row r="62" spans="1:5" ht="15">
      <c r="A62" s="28"/>
      <c r="B62" s="7"/>
      <c r="C62" s="32" t="s">
        <v>20</v>
      </c>
      <c r="D62" s="46">
        <v>100529356084</v>
      </c>
      <c r="E62" s="46">
        <v>55506252376</v>
      </c>
    </row>
    <row r="63" spans="1:5" ht="15">
      <c r="A63" s="28"/>
      <c r="B63" s="7"/>
      <c r="C63" s="32" t="s">
        <v>56</v>
      </c>
      <c r="D63" s="46">
        <v>396702000</v>
      </c>
      <c r="E63" s="46">
        <v>5823934090</v>
      </c>
    </row>
    <row r="64" spans="1:5" ht="15">
      <c r="A64" s="28"/>
      <c r="B64" s="7"/>
      <c r="C64" s="32" t="s">
        <v>57</v>
      </c>
      <c r="D64" s="46">
        <v>1036911000</v>
      </c>
      <c r="E64" s="36">
        <v>551400000</v>
      </c>
    </row>
    <row r="65" spans="1:6" ht="15">
      <c r="A65" s="28"/>
      <c r="B65" s="7"/>
      <c r="C65" s="40" t="s">
        <v>43</v>
      </c>
      <c r="D65" s="41">
        <f>SUM(D59:D64)</f>
        <v>218253840465</v>
      </c>
      <c r="E65" s="41">
        <f>SUM(E59:E64)</f>
        <v>192048802286</v>
      </c>
      <c r="F65" s="14"/>
    </row>
    <row r="66" spans="1:6" ht="15">
      <c r="A66" s="28"/>
      <c r="B66" s="82" t="s">
        <v>58</v>
      </c>
      <c r="C66" s="83"/>
      <c r="D66" s="47">
        <f>D57-D65</f>
        <v>-218253840465</v>
      </c>
      <c r="E66" s="47">
        <f>E57-E65</f>
        <v>-192048802286</v>
      </c>
      <c r="F66" s="14"/>
    </row>
    <row r="67" spans="1:5" ht="15">
      <c r="A67" s="23" t="s">
        <v>59</v>
      </c>
      <c r="B67" s="24" t="s">
        <v>60</v>
      </c>
      <c r="C67" s="25"/>
      <c r="D67" s="43"/>
      <c r="E67" s="43"/>
    </row>
    <row r="68" spans="1:5" ht="15">
      <c r="A68" s="28"/>
      <c r="B68" s="7"/>
      <c r="C68" s="29" t="s">
        <v>34</v>
      </c>
      <c r="D68" s="36"/>
      <c r="E68" s="36"/>
    </row>
    <row r="69" spans="1:5" ht="15">
      <c r="A69" s="28"/>
      <c r="B69" s="7"/>
      <c r="C69" s="42" t="s">
        <v>22</v>
      </c>
      <c r="D69" s="36">
        <v>0</v>
      </c>
      <c r="E69" s="36">
        <v>0</v>
      </c>
    </row>
    <row r="70" spans="1:5" ht="15">
      <c r="A70" s="28"/>
      <c r="B70" s="7"/>
      <c r="C70" s="42" t="s">
        <v>23</v>
      </c>
      <c r="D70" s="36">
        <v>0</v>
      </c>
      <c r="E70" s="36">
        <v>0</v>
      </c>
    </row>
    <row r="71" spans="1:5" ht="15">
      <c r="A71" s="28"/>
      <c r="B71" s="7"/>
      <c r="C71" s="42" t="s">
        <v>61</v>
      </c>
      <c r="D71" s="34">
        <v>0</v>
      </c>
      <c r="E71" s="34">
        <v>0</v>
      </c>
    </row>
    <row r="72" spans="1:5" ht="15">
      <c r="A72" s="28"/>
      <c r="B72" s="7"/>
      <c r="C72" s="42" t="s">
        <v>62</v>
      </c>
      <c r="D72" s="34">
        <v>0</v>
      </c>
      <c r="E72" s="34">
        <v>0</v>
      </c>
    </row>
    <row r="73" spans="1:5" ht="15">
      <c r="A73" s="28"/>
      <c r="B73" s="7"/>
      <c r="C73" s="42" t="s">
        <v>63</v>
      </c>
      <c r="D73" s="36">
        <v>3056048867</v>
      </c>
      <c r="E73" s="36">
        <v>3032271790</v>
      </c>
    </row>
    <row r="74" spans="1:6" ht="15">
      <c r="A74" s="28"/>
      <c r="B74" s="7"/>
      <c r="C74" s="40" t="s">
        <v>43</v>
      </c>
      <c r="D74" s="41">
        <f>SUM(D69:D73)</f>
        <v>3056048867</v>
      </c>
      <c r="E74" s="41">
        <f>SUM(E69:E73)</f>
        <v>3032271790</v>
      </c>
      <c r="F74" s="14"/>
    </row>
    <row r="75" spans="1:5" ht="15">
      <c r="A75" s="28"/>
      <c r="B75" s="7"/>
      <c r="C75" s="29" t="s">
        <v>44</v>
      </c>
      <c r="D75" s="36"/>
      <c r="E75" s="36"/>
    </row>
    <row r="76" spans="1:5" ht="15">
      <c r="A76" s="28"/>
      <c r="B76" s="7"/>
      <c r="C76" s="42" t="s">
        <v>26</v>
      </c>
      <c r="D76" s="36">
        <v>0</v>
      </c>
      <c r="E76" s="36">
        <v>0</v>
      </c>
    </row>
    <row r="77" spans="1:5" ht="15">
      <c r="A77" s="28"/>
      <c r="B77" s="7"/>
      <c r="C77" s="42" t="s">
        <v>27</v>
      </c>
      <c r="D77" s="36">
        <v>13036075000</v>
      </c>
      <c r="E77" s="36">
        <v>13520580000</v>
      </c>
    </row>
    <row r="78" spans="1:5" ht="15">
      <c r="A78" s="28"/>
      <c r="B78" s="7"/>
      <c r="C78" s="42" t="s">
        <v>24</v>
      </c>
      <c r="D78" s="36">
        <v>0</v>
      </c>
      <c r="E78" s="36">
        <v>2040000000</v>
      </c>
    </row>
    <row r="79" spans="1:10" ht="15">
      <c r="A79" s="28"/>
      <c r="B79" s="7"/>
      <c r="C79" s="42" t="s">
        <v>25</v>
      </c>
      <c r="D79" s="36">
        <v>1220000000</v>
      </c>
      <c r="E79" s="36">
        <v>0</v>
      </c>
      <c r="G79" s="14"/>
      <c r="H79" s="14"/>
      <c r="I79" s="14"/>
      <c r="J79" s="14"/>
    </row>
    <row r="80" spans="1:5" ht="15">
      <c r="A80" s="28"/>
      <c r="B80" s="7"/>
      <c r="C80" s="40" t="s">
        <v>43</v>
      </c>
      <c r="D80" s="41">
        <f>SUM(D76:D79)</f>
        <v>14256075000</v>
      </c>
      <c r="E80" s="41">
        <f>SUM(E76:E79)</f>
        <v>15560580000</v>
      </c>
    </row>
    <row r="81" spans="1:5" ht="15">
      <c r="A81" s="28"/>
      <c r="B81" s="82" t="s">
        <v>64</v>
      </c>
      <c r="C81" s="83"/>
      <c r="D81" s="48">
        <f>+D74-D80</f>
        <v>-11200026133</v>
      </c>
      <c r="E81" s="48">
        <f>+E74-E80</f>
        <v>-12528308210</v>
      </c>
    </row>
    <row r="82" spans="1:6" ht="15">
      <c r="A82" s="28"/>
      <c r="B82" s="7"/>
      <c r="C82" s="40"/>
      <c r="D82" s="36"/>
      <c r="E82" s="36"/>
      <c r="F82" s="14"/>
    </row>
    <row r="83" spans="1:6" ht="15">
      <c r="A83" s="23" t="s">
        <v>65</v>
      </c>
      <c r="B83" s="91" t="s">
        <v>66</v>
      </c>
      <c r="C83" s="92"/>
      <c r="D83" s="43"/>
      <c r="E83" s="43"/>
      <c r="F83" s="14"/>
    </row>
    <row r="84" spans="1:6" ht="15">
      <c r="A84" s="28"/>
      <c r="B84" s="15"/>
      <c r="C84" s="29" t="s">
        <v>34</v>
      </c>
      <c r="D84" s="36"/>
      <c r="E84" s="36"/>
      <c r="F84" s="14"/>
    </row>
    <row r="85" spans="1:9" ht="15">
      <c r="A85" s="28"/>
      <c r="B85" s="15"/>
      <c r="C85" s="49" t="s">
        <v>67</v>
      </c>
      <c r="D85" s="34">
        <v>114547894549</v>
      </c>
      <c r="E85" s="34">
        <v>73394268151</v>
      </c>
      <c r="F85" s="17"/>
      <c r="G85" s="14"/>
      <c r="H85" s="14"/>
      <c r="I85" s="14"/>
    </row>
    <row r="86" spans="1:9" ht="15">
      <c r="A86" s="28"/>
      <c r="B86" s="15"/>
      <c r="C86" s="49" t="s">
        <v>93</v>
      </c>
      <c r="D86" s="34">
        <v>3000000000</v>
      </c>
      <c r="E86" s="34">
        <v>0</v>
      </c>
      <c r="F86" s="17"/>
      <c r="G86" s="14"/>
      <c r="H86" s="14"/>
      <c r="I86" s="14"/>
    </row>
    <row r="87" spans="1:9" ht="15">
      <c r="A87" s="28"/>
      <c r="B87" s="15"/>
      <c r="C87" s="49" t="s">
        <v>94</v>
      </c>
      <c r="D87" s="34">
        <v>104263154</v>
      </c>
      <c r="E87" s="34">
        <v>0</v>
      </c>
      <c r="F87" s="17"/>
      <c r="G87" s="14"/>
      <c r="H87" s="14"/>
      <c r="I87" s="14"/>
    </row>
    <row r="88" spans="1:9" ht="15">
      <c r="A88" s="28"/>
      <c r="B88" s="15"/>
      <c r="C88" s="40" t="s">
        <v>43</v>
      </c>
      <c r="D88" s="41">
        <f>SUM(D85:D87)</f>
        <v>117652157703</v>
      </c>
      <c r="E88" s="41">
        <f>+E85</f>
        <v>73394268151</v>
      </c>
      <c r="F88" s="17"/>
      <c r="I88" s="18"/>
    </row>
    <row r="89" spans="1:6" ht="15">
      <c r="A89" s="28"/>
      <c r="B89" s="15"/>
      <c r="C89" s="29" t="s">
        <v>44</v>
      </c>
      <c r="D89" s="34"/>
      <c r="E89" s="34"/>
      <c r="F89" s="18"/>
    </row>
    <row r="90" spans="1:7" ht="15">
      <c r="A90" s="28"/>
      <c r="B90" s="7"/>
      <c r="C90" s="49" t="s">
        <v>68</v>
      </c>
      <c r="D90" s="34">
        <v>114544895583</v>
      </c>
      <c r="E90" s="34">
        <v>73409554512</v>
      </c>
      <c r="F90" s="19"/>
      <c r="G90" s="14"/>
    </row>
    <row r="91" spans="1:7" ht="15">
      <c r="A91" s="28"/>
      <c r="B91" s="7"/>
      <c r="C91" s="49" t="s">
        <v>95</v>
      </c>
      <c r="D91" s="34">
        <v>169043</v>
      </c>
      <c r="E91" s="34">
        <v>0</v>
      </c>
      <c r="F91" s="19"/>
      <c r="G91" s="14"/>
    </row>
    <row r="92" spans="1:7" ht="15">
      <c r="A92" s="28"/>
      <c r="B92" s="7"/>
      <c r="C92" s="49" t="s">
        <v>96</v>
      </c>
      <c r="D92" s="34">
        <v>101083485</v>
      </c>
      <c r="E92" s="34">
        <v>0</v>
      </c>
      <c r="F92" s="19"/>
      <c r="G92" s="14"/>
    </row>
    <row r="93" spans="1:6" ht="15">
      <c r="A93" s="28"/>
      <c r="B93" s="7"/>
      <c r="C93" s="40" t="s">
        <v>43</v>
      </c>
      <c r="D93" s="41">
        <f>SUM(D90:D92)</f>
        <v>114646148111</v>
      </c>
      <c r="E93" s="41">
        <f>+E90</f>
        <v>73409554512</v>
      </c>
      <c r="F93" s="19"/>
    </row>
    <row r="94" spans="1:9" ht="15">
      <c r="A94" s="28"/>
      <c r="B94" s="82" t="s">
        <v>69</v>
      </c>
      <c r="C94" s="83"/>
      <c r="D94" s="48">
        <f>D88-D93</f>
        <v>3006009592</v>
      </c>
      <c r="E94" s="48">
        <f>E88-E93</f>
        <v>-15286361</v>
      </c>
      <c r="F94" s="19"/>
      <c r="G94" s="10"/>
      <c r="I94" s="18"/>
    </row>
    <row r="95" spans="1:8" ht="15">
      <c r="A95" s="28"/>
      <c r="B95" s="20"/>
      <c r="C95" s="56"/>
      <c r="D95" s="36"/>
      <c r="E95" s="36"/>
      <c r="F95" s="18"/>
      <c r="H95" s="18"/>
    </row>
    <row r="96" spans="1:7" ht="15">
      <c r="A96" s="28"/>
      <c r="B96" s="15" t="s">
        <v>70</v>
      </c>
      <c r="C96" s="50"/>
      <c r="D96" s="51">
        <f>D47+D66+D81+D94</f>
        <v>45325183711</v>
      </c>
      <c r="E96" s="51">
        <f>E47+E66+E81+E94</f>
        <v>27518509361</v>
      </c>
      <c r="F96" s="19"/>
      <c r="G96" s="14"/>
    </row>
    <row r="97" spans="1:9" ht="15">
      <c r="A97" s="28"/>
      <c r="B97" s="16"/>
      <c r="C97" s="49"/>
      <c r="D97" s="34"/>
      <c r="E97" s="34"/>
      <c r="F97" s="9"/>
      <c r="G97" s="14"/>
      <c r="I97" s="14"/>
    </row>
    <row r="98" spans="1:9" ht="15">
      <c r="A98" s="28"/>
      <c r="B98" s="15" t="s">
        <v>97</v>
      </c>
      <c r="C98" s="49"/>
      <c r="D98" s="41">
        <v>168694299682</v>
      </c>
      <c r="E98" s="41">
        <v>141175790321</v>
      </c>
      <c r="F98" s="9"/>
      <c r="G98" s="14"/>
      <c r="I98" s="14"/>
    </row>
    <row r="99" spans="1:9" ht="15">
      <c r="A99" s="28"/>
      <c r="B99" s="15"/>
      <c r="C99" s="49"/>
      <c r="D99" s="41"/>
      <c r="E99" s="41"/>
      <c r="F99" s="9"/>
      <c r="G99" s="14"/>
      <c r="I99" s="14"/>
    </row>
    <row r="100" spans="1:9" ht="15">
      <c r="A100" s="28"/>
      <c r="B100" s="15" t="s">
        <v>98</v>
      </c>
      <c r="C100" s="49"/>
      <c r="D100" s="41">
        <v>214019483393</v>
      </c>
      <c r="E100" s="41">
        <v>168694299682</v>
      </c>
      <c r="F100" s="9"/>
      <c r="G100" s="14"/>
      <c r="I100" s="14"/>
    </row>
    <row r="101" spans="1:9" ht="15">
      <c r="A101" s="28"/>
      <c r="B101" s="79" t="s">
        <v>99</v>
      </c>
      <c r="C101" s="16"/>
      <c r="D101" s="51">
        <v>101083485</v>
      </c>
      <c r="E101" s="41">
        <v>104263154</v>
      </c>
      <c r="F101" s="9"/>
      <c r="G101" s="14"/>
      <c r="I101" s="14"/>
    </row>
    <row r="102" spans="1:9" ht="15">
      <c r="A102" s="28"/>
      <c r="B102" s="79" t="s">
        <v>100</v>
      </c>
      <c r="C102" s="49"/>
      <c r="D102" s="51">
        <v>0</v>
      </c>
      <c r="E102" s="41">
        <v>765516200</v>
      </c>
      <c r="F102" s="9"/>
      <c r="G102" s="14"/>
      <c r="I102" s="14"/>
    </row>
    <row r="103" spans="1:9" ht="15">
      <c r="A103" s="28"/>
      <c r="B103" s="15" t="s">
        <v>101</v>
      </c>
      <c r="C103" s="50"/>
      <c r="D103" s="41">
        <v>10843817443</v>
      </c>
      <c r="E103" s="41">
        <v>7757914998</v>
      </c>
      <c r="F103" s="9"/>
      <c r="G103" s="14"/>
      <c r="I103" s="14"/>
    </row>
    <row r="104" spans="1:9" ht="15">
      <c r="A104" s="28"/>
      <c r="B104" s="7" t="s">
        <v>102</v>
      </c>
      <c r="C104" s="49"/>
      <c r="D104" s="41">
        <v>509488991</v>
      </c>
      <c r="E104" s="41">
        <v>0</v>
      </c>
      <c r="F104" s="9"/>
      <c r="G104" s="14"/>
      <c r="I104" s="14"/>
    </row>
    <row r="105" spans="1:9" ht="15">
      <c r="A105" s="28"/>
      <c r="B105" s="7" t="s">
        <v>74</v>
      </c>
      <c r="C105" s="49"/>
      <c r="D105" s="41">
        <f>SUM(D100:D104)</f>
        <v>225473873312</v>
      </c>
      <c r="E105" s="41">
        <f>SUM(E100:E104)</f>
        <v>177321994034</v>
      </c>
      <c r="F105" s="9"/>
      <c r="G105" s="14"/>
      <c r="I105" s="13"/>
    </row>
    <row r="106" spans="1:6" ht="15.75" thickBot="1">
      <c r="A106" s="52"/>
      <c r="B106" s="53"/>
      <c r="C106" s="54"/>
      <c r="D106" s="55"/>
      <c r="E106" s="55"/>
      <c r="F106" s="10"/>
    </row>
    <row r="107" spans="4:7" ht="15">
      <c r="D107" s="9"/>
      <c r="E107" s="13"/>
      <c r="F107" s="81"/>
      <c r="G107" s="81"/>
    </row>
    <row r="108" spans="4:7" ht="15">
      <c r="D108" s="89" t="s">
        <v>75</v>
      </c>
      <c r="E108" s="89"/>
      <c r="F108" s="63"/>
      <c r="G108" s="63"/>
    </row>
    <row r="109" spans="4:7" ht="15">
      <c r="D109" s="65"/>
      <c r="E109" s="13"/>
      <c r="F109" s="63"/>
      <c r="G109" s="61"/>
    </row>
    <row r="110" spans="3:7" ht="15">
      <c r="C110" s="21"/>
      <c r="D110" s="80" t="s">
        <v>104</v>
      </c>
      <c r="E110" s="13"/>
      <c r="F110" s="63"/>
      <c r="G110" s="62"/>
    </row>
    <row r="111" spans="4:7" ht="15">
      <c r="D111" s="65"/>
      <c r="E111" s="13"/>
      <c r="F111" s="57"/>
      <c r="G111" s="57"/>
    </row>
    <row r="112" spans="4:6" ht="15">
      <c r="D112" s="90" t="s">
        <v>76</v>
      </c>
      <c r="E112" s="90"/>
      <c r="F112" s="14"/>
    </row>
    <row r="113" spans="4:6" ht="15">
      <c r="D113" s="60"/>
      <c r="E113" s="66"/>
      <c r="F113" s="14"/>
    </row>
    <row r="114" spans="3:7" ht="15">
      <c r="C114" s="21"/>
      <c r="F114" s="14"/>
      <c r="G114" s="21"/>
    </row>
  </sheetData>
  <sheetProtection/>
  <mergeCells count="13">
    <mergeCell ref="D108:E108"/>
    <mergeCell ref="D112:E112"/>
    <mergeCell ref="B66:C66"/>
    <mergeCell ref="B81:C81"/>
    <mergeCell ref="B83:C83"/>
    <mergeCell ref="B94:C94"/>
    <mergeCell ref="F107:G107"/>
    <mergeCell ref="B47:C47"/>
    <mergeCell ref="A9:E9"/>
    <mergeCell ref="A10:E10"/>
    <mergeCell ref="A11:E11"/>
    <mergeCell ref="B13:C13"/>
    <mergeCell ref="B14:C14"/>
  </mergeCells>
  <printOptions/>
  <pageMargins left="0.75" right="0.25" top="0.75" bottom="0.5" header="0.3" footer="0.3"/>
  <pageSetup blackAndWhite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J111"/>
  <sheetViews>
    <sheetView zoomScalePageLayoutView="0" workbookViewId="0" topLeftCell="A85">
      <selection activeCell="C109" sqref="C109"/>
    </sheetView>
  </sheetViews>
  <sheetFormatPr defaultColWidth="9.140625" defaultRowHeight="15"/>
  <cols>
    <col min="1" max="1" width="6.57421875" style="1" customWidth="1"/>
    <col min="2" max="2" width="2.8515625" style="1" customWidth="1"/>
    <col min="3" max="3" width="50.28125" style="1" customWidth="1"/>
    <col min="4" max="4" width="21.8515625" style="1" customWidth="1"/>
    <col min="5" max="5" width="21.28125" style="1" customWidth="1"/>
    <col min="6" max="6" width="21.57421875" style="9" customWidth="1"/>
    <col min="7" max="7" width="19.00390625" style="9" bestFit="1" customWidth="1"/>
    <col min="8" max="8" width="16.00390625" style="1" customWidth="1"/>
    <col min="9" max="9" width="18.00390625" style="1" bestFit="1" customWidth="1"/>
    <col min="10" max="16384" width="9.140625" style="1" customWidth="1"/>
  </cols>
  <sheetData>
    <row r="1" ht="15">
      <c r="D1" s="2" t="s">
        <v>80</v>
      </c>
    </row>
    <row r="2" ht="15">
      <c r="D2" s="3" t="s">
        <v>28</v>
      </c>
    </row>
    <row r="3" ht="15">
      <c r="D3" s="5" t="s">
        <v>85</v>
      </c>
    </row>
    <row r="4" ht="15">
      <c r="D4" s="5" t="s">
        <v>81</v>
      </c>
    </row>
    <row r="5" ht="15">
      <c r="D5" s="5" t="s">
        <v>82</v>
      </c>
    </row>
    <row r="6" ht="15">
      <c r="D6" s="5" t="s">
        <v>83</v>
      </c>
    </row>
    <row r="7" spans="1:5" ht="15">
      <c r="A7" s="2"/>
      <c r="B7" s="2"/>
      <c r="C7" s="4"/>
      <c r="D7" s="5" t="s">
        <v>86</v>
      </c>
      <c r="E7" s="3"/>
    </row>
    <row r="8" spans="1:5" ht="15">
      <c r="A8" s="2"/>
      <c r="B8" s="2"/>
      <c r="C8" s="4"/>
      <c r="D8" s="5"/>
      <c r="E8" s="3"/>
    </row>
    <row r="9" spans="1:7" s="6" customFormat="1" ht="15.75">
      <c r="A9" s="84" t="s">
        <v>0</v>
      </c>
      <c r="B9" s="84"/>
      <c r="C9" s="84"/>
      <c r="D9" s="84"/>
      <c r="E9" s="84"/>
      <c r="F9" s="77"/>
      <c r="G9" s="77"/>
    </row>
    <row r="10" spans="1:7" s="6" customFormat="1" ht="18.75">
      <c r="A10" s="85" t="s">
        <v>29</v>
      </c>
      <c r="B10" s="85"/>
      <c r="C10" s="85"/>
      <c r="D10" s="85"/>
      <c r="E10" s="85"/>
      <c r="F10" s="77"/>
      <c r="G10" s="77"/>
    </row>
    <row r="11" spans="1:7" s="6" customFormat="1" ht="15.75">
      <c r="A11" s="84" t="s">
        <v>87</v>
      </c>
      <c r="B11" s="84"/>
      <c r="C11" s="84"/>
      <c r="D11" s="84"/>
      <c r="E11" s="84"/>
      <c r="F11" s="77"/>
      <c r="G11" s="77"/>
    </row>
    <row r="12" spans="1:5" ht="15">
      <c r="A12" s="2"/>
      <c r="B12" s="2"/>
      <c r="C12" s="2"/>
      <c r="D12" s="2"/>
      <c r="E12" s="2"/>
    </row>
    <row r="13" spans="1:5" ht="31.5">
      <c r="A13" s="70" t="s">
        <v>30</v>
      </c>
      <c r="B13" s="86" t="s">
        <v>31</v>
      </c>
      <c r="C13" s="87"/>
      <c r="D13" s="22" t="s">
        <v>88</v>
      </c>
      <c r="E13" s="22" t="s">
        <v>77</v>
      </c>
    </row>
    <row r="14" spans="1:5" ht="15">
      <c r="A14" s="71">
        <v>1</v>
      </c>
      <c r="B14" s="88">
        <v>2</v>
      </c>
      <c r="C14" s="88"/>
      <c r="D14" s="71">
        <v>3</v>
      </c>
      <c r="E14" s="71">
        <v>4</v>
      </c>
    </row>
    <row r="15" spans="1:5" ht="15">
      <c r="A15" s="23" t="s">
        <v>32</v>
      </c>
      <c r="B15" s="24" t="s">
        <v>33</v>
      </c>
      <c r="C15" s="25"/>
      <c r="D15" s="26"/>
      <c r="E15" s="27"/>
    </row>
    <row r="16" spans="1:5" ht="15">
      <c r="A16" s="28"/>
      <c r="B16" s="7"/>
      <c r="C16" s="29" t="s">
        <v>34</v>
      </c>
      <c r="D16" s="8"/>
      <c r="E16" s="30"/>
    </row>
    <row r="17" spans="1:5" ht="15">
      <c r="A17" s="31"/>
      <c r="B17" s="5"/>
      <c r="C17" s="32" t="s">
        <v>1</v>
      </c>
      <c r="D17" s="33">
        <v>29524865845</v>
      </c>
      <c r="E17" s="34">
        <v>14589776248</v>
      </c>
    </row>
    <row r="18" spans="1:5" ht="15">
      <c r="A18" s="31"/>
      <c r="B18" s="5"/>
      <c r="C18" s="32" t="s">
        <v>2</v>
      </c>
      <c r="D18" s="33">
        <v>26800055832</v>
      </c>
      <c r="E18" s="34">
        <v>21211387177</v>
      </c>
    </row>
    <row r="19" spans="1:5" ht="26.25">
      <c r="A19" s="31"/>
      <c r="B19" s="5"/>
      <c r="C19" s="64" t="s">
        <v>35</v>
      </c>
      <c r="D19" s="33">
        <v>10102729033</v>
      </c>
      <c r="E19" s="34">
        <v>7914076474</v>
      </c>
    </row>
    <row r="20" spans="1:5" ht="15">
      <c r="A20" s="35"/>
      <c r="B20" s="5"/>
      <c r="C20" s="32" t="s">
        <v>36</v>
      </c>
      <c r="D20" s="33">
        <v>25242684556</v>
      </c>
      <c r="E20" s="34">
        <v>67877366416</v>
      </c>
    </row>
    <row r="21" spans="1:5" ht="15">
      <c r="A21" s="35"/>
      <c r="B21" s="5"/>
      <c r="C21" s="32" t="s">
        <v>3</v>
      </c>
      <c r="D21" s="33">
        <v>26384082594</v>
      </c>
      <c r="E21" s="34">
        <v>45130740421</v>
      </c>
    </row>
    <row r="22" spans="1:5" ht="15">
      <c r="A22" s="35"/>
      <c r="B22" s="5"/>
      <c r="C22" s="32" t="s">
        <v>37</v>
      </c>
      <c r="D22" s="33">
        <v>1484586748</v>
      </c>
      <c r="E22" s="34">
        <v>1049490004</v>
      </c>
    </row>
    <row r="23" spans="1:5" ht="15">
      <c r="A23" s="35"/>
      <c r="B23" s="5"/>
      <c r="C23" s="32" t="s">
        <v>4</v>
      </c>
      <c r="D23" s="33">
        <v>1001378439000</v>
      </c>
      <c r="E23" s="34">
        <v>917476557000</v>
      </c>
    </row>
    <row r="24" spans="1:5" ht="15">
      <c r="A24" s="35"/>
      <c r="B24" s="5"/>
      <c r="C24" s="32" t="s">
        <v>5</v>
      </c>
      <c r="D24" s="33">
        <v>59392120000</v>
      </c>
      <c r="E24" s="34">
        <v>75705890000</v>
      </c>
    </row>
    <row r="25" spans="1:5" ht="15">
      <c r="A25" s="35"/>
      <c r="B25" s="5"/>
      <c r="C25" s="32" t="s">
        <v>38</v>
      </c>
      <c r="D25" s="36">
        <v>0</v>
      </c>
      <c r="E25" s="36">
        <v>0</v>
      </c>
    </row>
    <row r="26" spans="1:5" ht="15">
      <c r="A26" s="35"/>
      <c r="B26" s="5"/>
      <c r="C26" s="32" t="s">
        <v>6</v>
      </c>
      <c r="D26" s="33">
        <v>308494252000</v>
      </c>
      <c r="E26" s="34">
        <v>243523976630</v>
      </c>
    </row>
    <row r="27" spans="1:7" s="12" customFormat="1" ht="25.5">
      <c r="A27" s="37"/>
      <c r="B27" s="11"/>
      <c r="C27" s="38" t="s">
        <v>39</v>
      </c>
      <c r="D27" s="39">
        <v>0</v>
      </c>
      <c r="E27" s="39">
        <v>0</v>
      </c>
      <c r="F27" s="78"/>
      <c r="G27" s="78"/>
    </row>
    <row r="28" spans="1:7" s="12" customFormat="1" ht="25.5">
      <c r="A28" s="37"/>
      <c r="B28" s="11"/>
      <c r="C28" s="38" t="s">
        <v>40</v>
      </c>
      <c r="D28" s="39">
        <v>0</v>
      </c>
      <c r="E28" s="39">
        <v>0</v>
      </c>
      <c r="F28" s="78"/>
      <c r="G28" s="78"/>
    </row>
    <row r="29" spans="1:7" s="12" customFormat="1" ht="25.5">
      <c r="A29" s="37"/>
      <c r="B29" s="11"/>
      <c r="C29" s="38" t="s">
        <v>41</v>
      </c>
      <c r="D29" s="39">
        <v>0</v>
      </c>
      <c r="E29" s="39">
        <v>0</v>
      </c>
      <c r="F29" s="78"/>
      <c r="G29" s="78"/>
    </row>
    <row r="30" spans="1:5" ht="15">
      <c r="A30" s="35"/>
      <c r="B30" s="5"/>
      <c r="C30" s="32" t="s">
        <v>7</v>
      </c>
      <c r="D30" s="34">
        <v>78970083000</v>
      </c>
      <c r="E30" s="34">
        <v>61818959046</v>
      </c>
    </row>
    <row r="31" spans="1:5" ht="15">
      <c r="A31" s="35"/>
      <c r="B31" s="5"/>
      <c r="C31" s="32" t="s">
        <v>8</v>
      </c>
      <c r="D31" s="34">
        <v>0</v>
      </c>
      <c r="E31" s="34">
        <v>0</v>
      </c>
    </row>
    <row r="32" spans="1:5" ht="15">
      <c r="A32" s="35"/>
      <c r="B32" s="5"/>
      <c r="C32" s="32" t="s">
        <v>9</v>
      </c>
      <c r="D32" s="34">
        <v>2850867500</v>
      </c>
      <c r="E32" s="34">
        <v>620260400</v>
      </c>
    </row>
    <row r="33" spans="1:5" ht="15">
      <c r="A33" s="35"/>
      <c r="B33" s="5"/>
      <c r="C33" s="32" t="s">
        <v>42</v>
      </c>
      <c r="D33" s="36">
        <v>0</v>
      </c>
      <c r="E33" s="36">
        <v>0</v>
      </c>
    </row>
    <row r="34" spans="1:7" s="12" customFormat="1" ht="15">
      <c r="A34" s="37"/>
      <c r="B34" s="11"/>
      <c r="C34" s="38" t="s">
        <v>10</v>
      </c>
      <c r="D34" s="39">
        <v>51081472546</v>
      </c>
      <c r="E34" s="39">
        <v>32389071773</v>
      </c>
      <c r="F34" s="78"/>
      <c r="G34" s="78"/>
    </row>
    <row r="35" spans="1:9" ht="15">
      <c r="A35" s="35"/>
      <c r="B35" s="5"/>
      <c r="C35" s="40" t="s">
        <v>43</v>
      </c>
      <c r="D35" s="41">
        <f>SUM(D17:D34)</f>
        <v>1621706238654</v>
      </c>
      <c r="E35" s="41">
        <f>SUM(E17:E34)</f>
        <v>1489307551589</v>
      </c>
      <c r="I35" s="13"/>
    </row>
    <row r="36" spans="1:5" ht="15">
      <c r="A36" s="35"/>
      <c r="B36" s="7"/>
      <c r="C36" s="29" t="s">
        <v>44</v>
      </c>
      <c r="D36" s="34"/>
      <c r="E36" s="34"/>
    </row>
    <row r="37" spans="1:5" ht="15">
      <c r="A37" s="35"/>
      <c r="B37" s="5"/>
      <c r="C37" s="42" t="s">
        <v>11</v>
      </c>
      <c r="D37" s="34">
        <f>1081785058374-9176755472-3734913010</f>
        <v>1068873389892</v>
      </c>
      <c r="E37" s="34">
        <v>942787429634</v>
      </c>
    </row>
    <row r="38" spans="1:5" ht="15">
      <c r="A38" s="35"/>
      <c r="B38" s="5"/>
      <c r="C38" s="42" t="s">
        <v>12</v>
      </c>
      <c r="D38" s="34">
        <f>221900555840-995961543-59419694817</f>
        <v>161484899480</v>
      </c>
      <c r="E38" s="34">
        <v>190640953092</v>
      </c>
    </row>
    <row r="39" spans="1:5" ht="15">
      <c r="A39" s="35"/>
      <c r="B39" s="5"/>
      <c r="C39" s="42" t="s">
        <v>13</v>
      </c>
      <c r="D39" s="36">
        <v>0</v>
      </c>
      <c r="E39" s="36">
        <v>0</v>
      </c>
    </row>
    <row r="40" spans="1:5" ht="15">
      <c r="A40" s="35"/>
      <c r="B40" s="5"/>
      <c r="C40" s="42" t="s">
        <v>14</v>
      </c>
      <c r="D40" s="34">
        <v>83124000</v>
      </c>
      <c r="E40" s="34">
        <v>80271000</v>
      </c>
    </row>
    <row r="41" spans="1:5" ht="15">
      <c r="A41" s="35"/>
      <c r="B41" s="5"/>
      <c r="C41" s="42" t="s">
        <v>15</v>
      </c>
      <c r="D41" s="34">
        <v>14792611000</v>
      </c>
      <c r="E41" s="34">
        <v>18525438500</v>
      </c>
    </row>
    <row r="42" spans="1:5" ht="15">
      <c r="A42" s="35"/>
      <c r="B42" s="5"/>
      <c r="C42" s="42" t="s">
        <v>16</v>
      </c>
      <c r="D42" s="34">
        <v>6763000000</v>
      </c>
      <c r="E42" s="34">
        <v>4278000000</v>
      </c>
    </row>
    <row r="43" spans="1:5" ht="15">
      <c r="A43" s="35"/>
      <c r="B43" s="5"/>
      <c r="C43" s="42" t="s">
        <v>45</v>
      </c>
      <c r="D43" s="34">
        <v>68412274050</v>
      </c>
      <c r="E43" s="34">
        <v>72922989800</v>
      </c>
    </row>
    <row r="44" spans="1:5" ht="15">
      <c r="A44" s="35"/>
      <c r="B44" s="5"/>
      <c r="C44" s="42" t="s">
        <v>21</v>
      </c>
      <c r="D44" s="34">
        <v>0</v>
      </c>
      <c r="E44" s="34">
        <v>3473106960</v>
      </c>
    </row>
    <row r="45" spans="1:5" ht="15">
      <c r="A45" s="35"/>
      <c r="B45" s="5"/>
      <c r="C45" s="42" t="s">
        <v>46</v>
      </c>
      <c r="D45" s="34">
        <v>34955684000</v>
      </c>
      <c r="E45" s="34">
        <v>24488456385</v>
      </c>
    </row>
    <row r="46" spans="1:5" ht="15">
      <c r="A46" s="35"/>
      <c r="B46" s="5"/>
      <c r="C46" s="40" t="s">
        <v>43</v>
      </c>
      <c r="D46" s="41">
        <f>SUM(D37:D45)</f>
        <v>1355364982422</v>
      </c>
      <c r="E46" s="41">
        <f>SUM(E37:E45)</f>
        <v>1257196645371</v>
      </c>
    </row>
    <row r="47" spans="1:5" ht="15">
      <c r="A47" s="35"/>
      <c r="B47" s="82" t="s">
        <v>47</v>
      </c>
      <c r="C47" s="83"/>
      <c r="D47" s="41">
        <f>+D35-D46</f>
        <v>266341256232</v>
      </c>
      <c r="E47" s="41">
        <f>+E35-E46</f>
        <v>232110906218</v>
      </c>
    </row>
    <row r="48" spans="1:5" ht="15">
      <c r="A48" s="35"/>
      <c r="B48" s="5"/>
      <c r="C48" s="40"/>
      <c r="D48" s="34"/>
      <c r="E48" s="34"/>
    </row>
    <row r="49" spans="1:5" ht="15">
      <c r="A49" s="23" t="s">
        <v>48</v>
      </c>
      <c r="B49" s="24" t="s">
        <v>49</v>
      </c>
      <c r="C49" s="25"/>
      <c r="D49" s="43"/>
      <c r="E49" s="43"/>
    </row>
    <row r="50" spans="1:5" ht="15">
      <c r="A50" s="28"/>
      <c r="B50" s="7"/>
      <c r="C50" s="29" t="s">
        <v>34</v>
      </c>
      <c r="D50" s="36"/>
      <c r="E50" s="36"/>
    </row>
    <row r="51" spans="1:5" ht="15">
      <c r="A51" s="28"/>
      <c r="B51" s="7"/>
      <c r="C51" s="32" t="s">
        <v>50</v>
      </c>
      <c r="D51" s="36">
        <v>0</v>
      </c>
      <c r="E51" s="36">
        <v>0</v>
      </c>
    </row>
    <row r="52" spans="1:5" ht="15">
      <c r="A52" s="28"/>
      <c r="B52" s="7"/>
      <c r="C52" s="32" t="s">
        <v>51</v>
      </c>
      <c r="D52" s="36">
        <v>0</v>
      </c>
      <c r="E52" s="36">
        <v>0</v>
      </c>
    </row>
    <row r="53" spans="1:5" ht="15">
      <c r="A53" s="28"/>
      <c r="B53" s="7"/>
      <c r="C53" s="32" t="s">
        <v>52</v>
      </c>
      <c r="D53" s="34">
        <v>0</v>
      </c>
      <c r="E53" s="34">
        <v>0</v>
      </c>
    </row>
    <row r="54" spans="1:5" ht="15">
      <c r="A54" s="28"/>
      <c r="B54" s="7"/>
      <c r="C54" s="32" t="s">
        <v>53</v>
      </c>
      <c r="D54" s="36">
        <v>0</v>
      </c>
      <c r="E54" s="36">
        <v>0</v>
      </c>
    </row>
    <row r="55" spans="1:5" ht="15">
      <c r="A55" s="28"/>
      <c r="B55" s="7"/>
      <c r="C55" s="32" t="s">
        <v>54</v>
      </c>
      <c r="D55" s="36">
        <v>0</v>
      </c>
      <c r="E55" s="36">
        <v>0</v>
      </c>
    </row>
    <row r="56" spans="1:5" ht="15">
      <c r="A56" s="28"/>
      <c r="B56" s="7"/>
      <c r="C56" s="32" t="s">
        <v>55</v>
      </c>
      <c r="D56" s="36">
        <v>0</v>
      </c>
      <c r="E56" s="36">
        <v>0</v>
      </c>
    </row>
    <row r="57" spans="1:6" ht="15">
      <c r="A57" s="23"/>
      <c r="B57" s="24"/>
      <c r="C57" s="44" t="s">
        <v>43</v>
      </c>
      <c r="D57" s="45">
        <f>SUM(D51:D56)</f>
        <v>0</v>
      </c>
      <c r="E57" s="45">
        <f>SUM(E51:E56)</f>
        <v>0</v>
      </c>
      <c r="F57" s="9">
        <v>0</v>
      </c>
    </row>
    <row r="58" spans="1:5" ht="15">
      <c r="A58" s="28"/>
      <c r="B58" s="7"/>
      <c r="C58" s="7" t="s">
        <v>44</v>
      </c>
      <c r="D58" s="36"/>
      <c r="E58" s="36"/>
    </row>
    <row r="59" spans="1:5" ht="15">
      <c r="A59" s="28"/>
      <c r="B59" s="7"/>
      <c r="C59" s="32" t="s">
        <v>17</v>
      </c>
      <c r="D59" s="46">
        <v>5238152249</v>
      </c>
      <c r="E59" s="46">
        <v>4376295500</v>
      </c>
    </row>
    <row r="60" spans="1:5" ht="15">
      <c r="A60" s="28"/>
      <c r="B60" s="7"/>
      <c r="C60" s="32" t="s">
        <v>18</v>
      </c>
      <c r="D60" s="46">
        <f>45724870420-1609485733-3158575019</f>
        <v>40956809668</v>
      </c>
      <c r="E60" s="46">
        <v>52940798054</v>
      </c>
    </row>
    <row r="61" spans="1:5" ht="15">
      <c r="A61" s="28"/>
      <c r="B61" s="7"/>
      <c r="C61" s="32" t="s">
        <v>19</v>
      </c>
      <c r="D61" s="46">
        <f>70695964342-2209540611</f>
        <v>68486423731</v>
      </c>
      <c r="E61" s="46">
        <v>72850122266</v>
      </c>
    </row>
    <row r="62" spans="1:5" ht="15">
      <c r="A62" s="28"/>
      <c r="B62" s="7"/>
      <c r="C62" s="32" t="s">
        <v>20</v>
      </c>
      <c r="D62" s="46">
        <f>100794956524-265600440</f>
        <v>100529356084</v>
      </c>
      <c r="E62" s="46">
        <v>55506252376</v>
      </c>
    </row>
    <row r="63" spans="1:5" ht="15">
      <c r="A63" s="28"/>
      <c r="B63" s="7"/>
      <c r="C63" s="32" t="s">
        <v>56</v>
      </c>
      <c r="D63" s="46">
        <v>396702000</v>
      </c>
      <c r="E63" s="46">
        <v>5823934090</v>
      </c>
    </row>
    <row r="64" spans="1:5" ht="15">
      <c r="A64" s="28"/>
      <c r="B64" s="7"/>
      <c r="C64" s="32" t="s">
        <v>57</v>
      </c>
      <c r="D64" s="46">
        <v>1036911000</v>
      </c>
      <c r="E64" s="36">
        <v>551400000</v>
      </c>
    </row>
    <row r="65" spans="1:5" ht="15">
      <c r="A65" s="28"/>
      <c r="B65" s="7"/>
      <c r="C65" s="40" t="s">
        <v>43</v>
      </c>
      <c r="D65" s="41">
        <f>SUM(D59:D64)</f>
        <v>216644354732</v>
      </c>
      <c r="E65" s="41">
        <f>SUM(E59:E64)</f>
        <v>192048802286</v>
      </c>
    </row>
    <row r="66" spans="1:5" ht="15">
      <c r="A66" s="28"/>
      <c r="B66" s="82" t="s">
        <v>58</v>
      </c>
      <c r="C66" s="83"/>
      <c r="D66" s="47">
        <f>D57-D65</f>
        <v>-216644354732</v>
      </c>
      <c r="E66" s="47">
        <f>E57-E65</f>
        <v>-192048802286</v>
      </c>
    </row>
    <row r="67" spans="1:5" ht="15">
      <c r="A67" s="23" t="s">
        <v>59</v>
      </c>
      <c r="B67" s="24" t="s">
        <v>60</v>
      </c>
      <c r="C67" s="25"/>
      <c r="D67" s="43"/>
      <c r="E67" s="43"/>
    </row>
    <row r="68" spans="1:5" ht="15">
      <c r="A68" s="28"/>
      <c r="B68" s="7"/>
      <c r="C68" s="29" t="s">
        <v>34</v>
      </c>
      <c r="D68" s="36"/>
      <c r="E68" s="36"/>
    </row>
    <row r="69" spans="1:5" ht="15">
      <c r="A69" s="28"/>
      <c r="B69" s="7"/>
      <c r="C69" s="42" t="s">
        <v>22</v>
      </c>
      <c r="D69" s="36">
        <v>0</v>
      </c>
      <c r="E69" s="36">
        <v>0</v>
      </c>
    </row>
    <row r="70" spans="1:5" ht="15">
      <c r="A70" s="28"/>
      <c r="B70" s="7"/>
      <c r="C70" s="42" t="s">
        <v>23</v>
      </c>
      <c r="D70" s="36">
        <v>0</v>
      </c>
      <c r="E70" s="36">
        <v>0</v>
      </c>
    </row>
    <row r="71" spans="1:5" ht="15">
      <c r="A71" s="28"/>
      <c r="B71" s="7"/>
      <c r="C71" s="42" t="s">
        <v>61</v>
      </c>
      <c r="D71" s="34">
        <v>0</v>
      </c>
      <c r="E71" s="34">
        <v>0</v>
      </c>
    </row>
    <row r="72" spans="1:5" ht="15">
      <c r="A72" s="28"/>
      <c r="B72" s="7"/>
      <c r="C72" s="42" t="s">
        <v>62</v>
      </c>
      <c r="D72" s="34">
        <v>0</v>
      </c>
      <c r="E72" s="34">
        <v>0</v>
      </c>
    </row>
    <row r="73" spans="1:5" ht="15">
      <c r="A73" s="28"/>
      <c r="B73" s="7"/>
      <c r="C73" s="42" t="s">
        <v>63</v>
      </c>
      <c r="D73" s="36">
        <v>3056048867</v>
      </c>
      <c r="E73" s="36">
        <v>3032271790</v>
      </c>
    </row>
    <row r="74" spans="1:5" ht="15">
      <c r="A74" s="28"/>
      <c r="B74" s="7"/>
      <c r="C74" s="40" t="s">
        <v>43</v>
      </c>
      <c r="D74" s="41">
        <f>SUM(D69:D73)</f>
        <v>3056048867</v>
      </c>
      <c r="E74" s="41">
        <f>SUM(E69:E73)</f>
        <v>3032271790</v>
      </c>
    </row>
    <row r="75" spans="1:5" ht="15">
      <c r="A75" s="28"/>
      <c r="B75" s="7"/>
      <c r="C75" s="29" t="s">
        <v>44</v>
      </c>
      <c r="D75" s="36"/>
      <c r="E75" s="36"/>
    </row>
    <row r="76" spans="1:5" ht="15">
      <c r="A76" s="28"/>
      <c r="B76" s="7"/>
      <c r="C76" s="42" t="s">
        <v>26</v>
      </c>
      <c r="D76" s="36">
        <v>0</v>
      </c>
      <c r="E76" s="36">
        <v>0</v>
      </c>
    </row>
    <row r="77" spans="1:5" ht="15">
      <c r="A77" s="28"/>
      <c r="B77" s="7"/>
      <c r="C77" s="42" t="s">
        <v>27</v>
      </c>
      <c r="D77" s="36">
        <v>13036075000</v>
      </c>
      <c r="E77" s="36">
        <v>13520580000</v>
      </c>
    </row>
    <row r="78" spans="1:5" ht="15">
      <c r="A78" s="28"/>
      <c r="B78" s="7"/>
      <c r="C78" s="42" t="s">
        <v>24</v>
      </c>
      <c r="D78" s="36">
        <v>0</v>
      </c>
      <c r="E78" s="36">
        <v>2040000000</v>
      </c>
    </row>
    <row r="79" spans="1:10" ht="15">
      <c r="A79" s="28"/>
      <c r="B79" s="7"/>
      <c r="C79" s="42" t="s">
        <v>25</v>
      </c>
      <c r="D79" s="36">
        <v>1220000000</v>
      </c>
      <c r="E79" s="36">
        <v>0</v>
      </c>
      <c r="H79" s="14"/>
      <c r="I79" s="14"/>
      <c r="J79" s="14"/>
    </row>
    <row r="80" spans="1:5" ht="15">
      <c r="A80" s="28"/>
      <c r="B80" s="7"/>
      <c r="C80" s="40" t="s">
        <v>43</v>
      </c>
      <c r="D80" s="41">
        <f>SUM(D76:D79)</f>
        <v>14256075000</v>
      </c>
      <c r="E80" s="41">
        <f>SUM(E76:E79)</f>
        <v>15560580000</v>
      </c>
    </row>
    <row r="81" spans="1:5" ht="15">
      <c r="A81" s="28"/>
      <c r="B81" s="82" t="s">
        <v>64</v>
      </c>
      <c r="C81" s="83"/>
      <c r="D81" s="48">
        <f>+D74-D80</f>
        <v>-11200026133</v>
      </c>
      <c r="E81" s="48">
        <f>+E74-E80</f>
        <v>-12528308210</v>
      </c>
    </row>
    <row r="82" spans="1:5" ht="15">
      <c r="A82" s="28"/>
      <c r="B82" s="7"/>
      <c r="C82" s="40"/>
      <c r="D82" s="36"/>
      <c r="E82" s="36"/>
    </row>
    <row r="83" spans="1:5" ht="15">
      <c r="A83" s="23" t="s">
        <v>65</v>
      </c>
      <c r="B83" s="91" t="s">
        <v>66</v>
      </c>
      <c r="C83" s="92"/>
      <c r="D83" s="43"/>
      <c r="E83" s="43"/>
    </row>
    <row r="84" spans="1:5" ht="15">
      <c r="A84" s="28"/>
      <c r="B84" s="15"/>
      <c r="C84" s="29" t="s">
        <v>34</v>
      </c>
      <c r="D84" s="36"/>
      <c r="E84" s="36"/>
    </row>
    <row r="85" spans="1:9" ht="15">
      <c r="A85" s="28"/>
      <c r="B85" s="15"/>
      <c r="C85" s="49" t="s">
        <v>67</v>
      </c>
      <c r="D85" s="34">
        <v>114547894549</v>
      </c>
      <c r="E85" s="34">
        <v>73394268151</v>
      </c>
      <c r="H85" s="14"/>
      <c r="I85" s="14"/>
    </row>
    <row r="86" spans="1:9" ht="15">
      <c r="A86" s="28"/>
      <c r="B86" s="15"/>
      <c r="C86" s="40" t="s">
        <v>43</v>
      </c>
      <c r="D86" s="41">
        <f>+D85</f>
        <v>114547894549</v>
      </c>
      <c r="E86" s="41">
        <f>+E85</f>
        <v>73394268151</v>
      </c>
      <c r="I86" s="18"/>
    </row>
    <row r="87" spans="1:5" ht="15">
      <c r="A87" s="28"/>
      <c r="B87" s="15"/>
      <c r="C87" s="29" t="s">
        <v>44</v>
      </c>
      <c r="D87" s="34"/>
      <c r="E87" s="34"/>
    </row>
    <row r="88" spans="1:5" ht="15">
      <c r="A88" s="28"/>
      <c r="B88" s="7"/>
      <c r="C88" s="49" t="s">
        <v>68</v>
      </c>
      <c r="D88" s="34">
        <v>114544895583</v>
      </c>
      <c r="E88" s="34">
        <v>73409554512</v>
      </c>
    </row>
    <row r="89" spans="1:5" ht="15">
      <c r="A89" s="28"/>
      <c r="B89" s="7"/>
      <c r="C89" s="40" t="s">
        <v>43</v>
      </c>
      <c r="D89" s="41">
        <f>+D88</f>
        <v>114544895583</v>
      </c>
      <c r="E89" s="41">
        <f>+E88</f>
        <v>73409554512</v>
      </c>
    </row>
    <row r="90" spans="1:9" ht="15">
      <c r="A90" s="28"/>
      <c r="B90" s="82" t="s">
        <v>69</v>
      </c>
      <c r="C90" s="83"/>
      <c r="D90" s="48">
        <f>D86-D89</f>
        <v>2998966</v>
      </c>
      <c r="E90" s="48">
        <f>E86-E89</f>
        <v>-15286361</v>
      </c>
      <c r="I90" s="18"/>
    </row>
    <row r="91" spans="1:8" ht="15">
      <c r="A91" s="28"/>
      <c r="B91" s="20"/>
      <c r="C91" s="69"/>
      <c r="D91" s="36"/>
      <c r="E91" s="36"/>
      <c r="H91" s="18"/>
    </row>
    <row r="92" spans="1:5" ht="15">
      <c r="A92" s="28"/>
      <c r="B92" s="15" t="s">
        <v>70</v>
      </c>
      <c r="C92" s="50"/>
      <c r="D92" s="51">
        <f>D47+D66+D81+D90</f>
        <v>38499874333</v>
      </c>
      <c r="E92" s="51">
        <f>E47+E66+E81+E90</f>
        <v>27518509361</v>
      </c>
    </row>
    <row r="93" spans="1:9" ht="15">
      <c r="A93" s="28"/>
      <c r="B93" s="16" t="s">
        <v>71</v>
      </c>
      <c r="C93" s="49"/>
      <c r="D93" s="34"/>
      <c r="E93" s="34"/>
      <c r="I93" s="14"/>
    </row>
    <row r="94" spans="1:9" ht="15">
      <c r="A94" s="28"/>
      <c r="B94" s="15" t="s">
        <v>79</v>
      </c>
      <c r="C94" s="49"/>
      <c r="D94" s="34"/>
      <c r="E94" s="34"/>
      <c r="I94" s="14"/>
    </row>
    <row r="95" spans="1:9" ht="15">
      <c r="A95" s="28"/>
      <c r="B95" s="16" t="s">
        <v>84</v>
      </c>
      <c r="C95" s="49"/>
      <c r="D95" s="34">
        <v>176556477834</v>
      </c>
      <c r="E95" s="34">
        <v>149037968473</v>
      </c>
      <c r="I95" s="14"/>
    </row>
    <row r="96" spans="1:9" ht="15">
      <c r="A96" s="28"/>
      <c r="C96" s="16" t="s">
        <v>91</v>
      </c>
      <c r="D96" s="68">
        <v>-169043</v>
      </c>
      <c r="E96" s="34"/>
      <c r="I96" s="14"/>
    </row>
    <row r="97" spans="1:9" ht="15">
      <c r="A97" s="28"/>
      <c r="C97" s="16" t="s">
        <v>92</v>
      </c>
      <c r="D97" s="68">
        <v>-4757914998</v>
      </c>
      <c r="E97" s="34"/>
      <c r="I97" s="14"/>
    </row>
    <row r="98" spans="1:9" ht="15">
      <c r="A98" s="28"/>
      <c r="B98" s="16" t="s">
        <v>90</v>
      </c>
      <c r="C98" s="49"/>
      <c r="D98" s="68">
        <f>D95+D96+D97</f>
        <v>171798393793</v>
      </c>
      <c r="E98" s="34">
        <v>0</v>
      </c>
      <c r="I98" s="14"/>
    </row>
    <row r="99" spans="1:9" ht="15">
      <c r="A99" s="28"/>
      <c r="B99" s="15" t="s">
        <v>78</v>
      </c>
      <c r="C99" s="50"/>
      <c r="D99" s="41">
        <f>D92+D98</f>
        <v>210298268126</v>
      </c>
      <c r="E99" s="41">
        <f>E92+E95</f>
        <v>176556477834</v>
      </c>
      <c r="I99" s="14"/>
    </row>
    <row r="100" spans="1:9" ht="15">
      <c r="A100" s="28"/>
      <c r="B100" s="5" t="s">
        <v>72</v>
      </c>
      <c r="C100" s="49"/>
      <c r="D100" s="34">
        <v>0</v>
      </c>
      <c r="E100" s="34">
        <v>0</v>
      </c>
      <c r="I100" s="14"/>
    </row>
    <row r="101" spans="1:9" ht="15">
      <c r="A101" s="28"/>
      <c r="B101" s="5" t="s">
        <v>73</v>
      </c>
      <c r="C101" s="49"/>
      <c r="D101" s="34">
        <v>0</v>
      </c>
      <c r="E101" s="34">
        <v>765516200</v>
      </c>
      <c r="I101" s="14"/>
    </row>
    <row r="102" spans="1:9" ht="15">
      <c r="A102" s="28"/>
      <c r="B102" s="7" t="s">
        <v>74</v>
      </c>
      <c r="C102" s="49"/>
      <c r="D102" s="41">
        <f>D99+D101</f>
        <v>210298268126</v>
      </c>
      <c r="E102" s="41">
        <f>E99+E101</f>
        <v>177321994034</v>
      </c>
      <c r="I102" s="13"/>
    </row>
    <row r="103" spans="1:5" ht="15.75" thickBot="1">
      <c r="A103" s="52"/>
      <c r="B103" s="53"/>
      <c r="C103" s="54"/>
      <c r="D103" s="55"/>
      <c r="E103" s="55"/>
    </row>
    <row r="104" spans="4:7" ht="15">
      <c r="D104" s="9"/>
      <c r="E104" s="13"/>
      <c r="F104" s="89"/>
      <c r="G104" s="89"/>
    </row>
    <row r="105" spans="4:7" ht="15">
      <c r="D105" s="89" t="s">
        <v>75</v>
      </c>
      <c r="E105" s="89"/>
      <c r="F105" s="72"/>
      <c r="G105" s="72"/>
    </row>
    <row r="106" spans="4:7" ht="15">
      <c r="D106" s="65"/>
      <c r="E106" s="13"/>
      <c r="F106" s="72"/>
      <c r="G106" s="72"/>
    </row>
    <row r="107" spans="4:7" ht="15">
      <c r="D107" s="67"/>
      <c r="E107" s="13"/>
      <c r="F107" s="72"/>
      <c r="G107" s="72"/>
    </row>
    <row r="108" spans="4:7" ht="15">
      <c r="D108" s="65"/>
      <c r="E108" s="13"/>
      <c r="F108" s="72"/>
      <c r="G108" s="72"/>
    </row>
    <row r="109" spans="4:5" ht="15">
      <c r="D109" s="90" t="s">
        <v>76</v>
      </c>
      <c r="E109" s="90"/>
    </row>
    <row r="110" spans="4:5" ht="15">
      <c r="D110" s="60"/>
      <c r="E110" s="66"/>
    </row>
    <row r="111" ht="15">
      <c r="C111" s="21"/>
    </row>
  </sheetData>
  <sheetProtection/>
  <mergeCells count="13">
    <mergeCell ref="F104:G104"/>
    <mergeCell ref="D105:E105"/>
    <mergeCell ref="A9:E9"/>
    <mergeCell ref="A10:E10"/>
    <mergeCell ref="A11:E11"/>
    <mergeCell ref="B13:C13"/>
    <mergeCell ref="B14:C14"/>
    <mergeCell ref="B47:C47"/>
    <mergeCell ref="D109:E109"/>
    <mergeCell ref="B66:C66"/>
    <mergeCell ref="B81:C81"/>
    <mergeCell ref="B83:C83"/>
    <mergeCell ref="B90:C90"/>
  </mergeCells>
  <printOptions horizontalCentered="1"/>
  <pageMargins left="0.5" right="0.25" top="0.75" bottom="0.5" header="0.3" footer="0.3"/>
  <pageSetup blackAndWhite="1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1"/>
  <sheetViews>
    <sheetView zoomScalePageLayoutView="0" workbookViewId="0" topLeftCell="A52">
      <selection activeCell="G62" sqref="G62"/>
    </sheetView>
  </sheetViews>
  <sheetFormatPr defaultColWidth="9.140625" defaultRowHeight="15"/>
  <cols>
    <col min="1" max="1" width="6.57421875" style="0" customWidth="1"/>
    <col min="2" max="2" width="2.8515625" style="0" customWidth="1"/>
    <col min="3" max="3" width="50.28125" style="0" customWidth="1"/>
    <col min="4" max="4" width="21.8515625" style="0" customWidth="1"/>
    <col min="5" max="5" width="21.28125" style="0" customWidth="1"/>
    <col min="6" max="6" width="21.57421875" style="0" customWidth="1"/>
    <col min="7" max="7" width="19.00390625" style="0" bestFit="1" customWidth="1"/>
    <col min="8" max="8" width="16.00390625" style="0" customWidth="1"/>
    <col min="9" max="9" width="18.00390625" style="0" bestFit="1" customWidth="1"/>
  </cols>
  <sheetData>
    <row r="1" spans="1:5" s="6" customFormat="1" ht="15.75">
      <c r="A1" s="84" t="s">
        <v>0</v>
      </c>
      <c r="B1" s="84"/>
      <c r="C1" s="84"/>
      <c r="D1" s="84"/>
      <c r="E1" s="84"/>
    </row>
    <row r="2" spans="1:5" s="6" customFormat="1" ht="18.75">
      <c r="A2" s="85" t="s">
        <v>29</v>
      </c>
      <c r="B2" s="85"/>
      <c r="C2" s="85"/>
      <c r="D2" s="85"/>
      <c r="E2" s="85"/>
    </row>
    <row r="3" spans="1:5" s="6" customFormat="1" ht="15" customHeight="1">
      <c r="A3" s="84" t="s">
        <v>87</v>
      </c>
      <c r="B3" s="84"/>
      <c r="C3" s="84"/>
      <c r="D3" s="84"/>
      <c r="E3" s="84"/>
    </row>
    <row r="4" spans="1:5" s="1" customFormat="1" ht="15">
      <c r="A4" s="2"/>
      <c r="B4" s="2"/>
      <c r="C4" s="2"/>
      <c r="D4" s="2"/>
      <c r="E4" s="2"/>
    </row>
    <row r="5" spans="1:5" s="1" customFormat="1" ht="32.25" customHeight="1">
      <c r="A5" s="75" t="s">
        <v>30</v>
      </c>
      <c r="B5" s="86" t="s">
        <v>31</v>
      </c>
      <c r="C5" s="87"/>
      <c r="D5" s="22" t="s">
        <v>88</v>
      </c>
      <c r="E5" s="22" t="s">
        <v>77</v>
      </c>
    </row>
    <row r="6" spans="1:5" s="1" customFormat="1" ht="15">
      <c r="A6" s="76">
        <v>1</v>
      </c>
      <c r="B6" s="88">
        <v>2</v>
      </c>
      <c r="C6" s="88"/>
      <c r="D6" s="76">
        <v>3</v>
      </c>
      <c r="E6" s="76">
        <v>4</v>
      </c>
    </row>
    <row r="7" spans="1:5" s="1" customFormat="1" ht="15">
      <c r="A7" s="23" t="s">
        <v>32</v>
      </c>
      <c r="B7" s="24" t="s">
        <v>33</v>
      </c>
      <c r="C7" s="25"/>
      <c r="D7" s="26"/>
      <c r="E7" s="27"/>
    </row>
    <row r="8" spans="1:5" s="1" customFormat="1" ht="15">
      <c r="A8" s="28"/>
      <c r="B8" s="7"/>
      <c r="C8" s="29" t="s">
        <v>34</v>
      </c>
      <c r="D8" s="8"/>
      <c r="E8" s="30"/>
    </row>
    <row r="9" spans="1:5" s="1" customFormat="1" ht="15">
      <c r="A9" s="31"/>
      <c r="B9" s="5"/>
      <c r="C9" s="32" t="s">
        <v>1</v>
      </c>
      <c r="D9" s="33">
        <v>29524865845</v>
      </c>
      <c r="E9" s="34">
        <v>14589776248</v>
      </c>
    </row>
    <row r="10" spans="1:5" s="1" customFormat="1" ht="15">
      <c r="A10" s="31"/>
      <c r="B10" s="5"/>
      <c r="C10" s="32" t="s">
        <v>2</v>
      </c>
      <c r="D10" s="33">
        <v>26800055832</v>
      </c>
      <c r="E10" s="34">
        <v>21211387177</v>
      </c>
    </row>
    <row r="11" spans="1:5" s="1" customFormat="1" ht="26.25">
      <c r="A11" s="31"/>
      <c r="B11" s="5"/>
      <c r="C11" s="64" t="s">
        <v>35</v>
      </c>
      <c r="D11" s="33">
        <v>10102729033</v>
      </c>
      <c r="E11" s="34">
        <v>7914076474</v>
      </c>
    </row>
    <row r="12" spans="1:5" s="1" customFormat="1" ht="15">
      <c r="A12" s="35"/>
      <c r="B12" s="5"/>
      <c r="C12" s="32" t="s">
        <v>36</v>
      </c>
      <c r="D12" s="33">
        <v>115721412398</v>
      </c>
      <c r="E12" s="34">
        <v>67877366416</v>
      </c>
    </row>
    <row r="13" spans="1:6" s="1" customFormat="1" ht="15">
      <c r="A13" s="35"/>
      <c r="B13" s="5"/>
      <c r="C13" s="32" t="s">
        <v>3</v>
      </c>
      <c r="D13" s="33">
        <v>26384082594</v>
      </c>
      <c r="E13" s="34">
        <v>45130740421</v>
      </c>
      <c r="F13" s="9"/>
    </row>
    <row r="14" spans="1:6" s="1" customFormat="1" ht="15">
      <c r="A14" s="35"/>
      <c r="B14" s="5"/>
      <c r="C14" s="32" t="s">
        <v>37</v>
      </c>
      <c r="D14" s="33">
        <v>1484586748</v>
      </c>
      <c r="E14" s="34">
        <v>1049490004</v>
      </c>
      <c r="F14" s="9"/>
    </row>
    <row r="15" spans="1:6" s="1" customFormat="1" ht="15">
      <c r="A15" s="35"/>
      <c r="B15" s="5"/>
      <c r="C15" s="32" t="s">
        <v>4</v>
      </c>
      <c r="D15" s="33">
        <v>1001378439000</v>
      </c>
      <c r="E15" s="34">
        <v>917476557000</v>
      </c>
      <c r="F15" s="10"/>
    </row>
    <row r="16" spans="1:5" s="1" customFormat="1" ht="15">
      <c r="A16" s="35"/>
      <c r="B16" s="5"/>
      <c r="C16" s="32" t="s">
        <v>5</v>
      </c>
      <c r="D16" s="33">
        <v>59392120000</v>
      </c>
      <c r="E16" s="34">
        <v>75705890000</v>
      </c>
    </row>
    <row r="17" spans="1:5" s="1" customFormat="1" ht="15">
      <c r="A17" s="35"/>
      <c r="B17" s="5"/>
      <c r="C17" s="32" t="s">
        <v>38</v>
      </c>
      <c r="D17" s="36">
        <v>0</v>
      </c>
      <c r="E17" s="36">
        <v>0</v>
      </c>
    </row>
    <row r="18" spans="1:5" s="1" customFormat="1" ht="15">
      <c r="A18" s="35"/>
      <c r="B18" s="5"/>
      <c r="C18" s="32" t="s">
        <v>6</v>
      </c>
      <c r="D18" s="33">
        <v>308494252000</v>
      </c>
      <c r="E18" s="34">
        <v>243523976630</v>
      </c>
    </row>
    <row r="19" spans="1:5" s="12" customFormat="1" ht="15" customHeight="1">
      <c r="A19" s="37"/>
      <c r="B19" s="11"/>
      <c r="C19" s="38" t="s">
        <v>39</v>
      </c>
      <c r="D19" s="39">
        <v>0</v>
      </c>
      <c r="E19" s="39">
        <v>0</v>
      </c>
    </row>
    <row r="20" spans="1:5" s="12" customFormat="1" ht="15" customHeight="1">
      <c r="A20" s="37"/>
      <c r="B20" s="11"/>
      <c r="C20" s="38" t="s">
        <v>40</v>
      </c>
      <c r="D20" s="39">
        <v>0</v>
      </c>
      <c r="E20" s="39">
        <v>0</v>
      </c>
    </row>
    <row r="21" spans="1:5" s="12" customFormat="1" ht="15" customHeight="1">
      <c r="A21" s="37"/>
      <c r="B21" s="11"/>
      <c r="C21" s="38" t="s">
        <v>41</v>
      </c>
      <c r="D21" s="39">
        <v>0</v>
      </c>
      <c r="E21" s="39">
        <v>0</v>
      </c>
    </row>
    <row r="22" spans="1:5" s="1" customFormat="1" ht="15">
      <c r="A22" s="35"/>
      <c r="B22" s="5"/>
      <c r="C22" s="32" t="s">
        <v>7</v>
      </c>
      <c r="D22" s="34">
        <v>78970083000</v>
      </c>
      <c r="E22" s="34">
        <v>61818959046</v>
      </c>
    </row>
    <row r="23" spans="1:5" s="1" customFormat="1" ht="15">
      <c r="A23" s="35"/>
      <c r="B23" s="5"/>
      <c r="C23" s="32" t="s">
        <v>8</v>
      </c>
      <c r="D23" s="34">
        <v>0</v>
      </c>
      <c r="E23" s="34">
        <v>0</v>
      </c>
    </row>
    <row r="24" spans="1:5" s="1" customFormat="1" ht="15">
      <c r="A24" s="35"/>
      <c r="B24" s="5"/>
      <c r="C24" s="32" t="s">
        <v>9</v>
      </c>
      <c r="D24" s="34">
        <v>2850867500</v>
      </c>
      <c r="E24" s="34">
        <v>620260400</v>
      </c>
    </row>
    <row r="25" spans="1:5" s="1" customFormat="1" ht="15">
      <c r="A25" s="35"/>
      <c r="B25" s="5"/>
      <c r="C25" s="32" t="s">
        <v>42</v>
      </c>
      <c r="D25" s="36">
        <v>0</v>
      </c>
      <c r="E25" s="36">
        <v>0</v>
      </c>
    </row>
    <row r="26" spans="1:5" s="12" customFormat="1" ht="15">
      <c r="A26" s="37"/>
      <c r="B26" s="11"/>
      <c r="C26" s="38" t="s">
        <v>10</v>
      </c>
      <c r="D26" s="39">
        <v>51081472546</v>
      </c>
      <c r="E26" s="39">
        <v>32389071773</v>
      </c>
    </row>
    <row r="27" spans="1:9" s="1" customFormat="1" ht="15">
      <c r="A27" s="35"/>
      <c r="B27" s="5"/>
      <c r="C27" s="40" t="s">
        <v>43</v>
      </c>
      <c r="D27" s="41">
        <f>SUM(D9:D26)</f>
        <v>1712184966496</v>
      </c>
      <c r="E27" s="41">
        <f>SUM(E9:E26)</f>
        <v>1489307551589</v>
      </c>
      <c r="F27" s="9"/>
      <c r="I27" s="13"/>
    </row>
    <row r="28" spans="1:5" s="1" customFormat="1" ht="15">
      <c r="A28" s="35"/>
      <c r="B28" s="7"/>
      <c r="C28" s="29" t="s">
        <v>44</v>
      </c>
      <c r="D28" s="34"/>
      <c r="E28" s="34"/>
    </row>
    <row r="29" spans="1:5" s="1" customFormat="1" ht="15">
      <c r="A29" s="35"/>
      <c r="B29" s="5"/>
      <c r="C29" s="42" t="s">
        <v>11</v>
      </c>
      <c r="D29" s="34">
        <v>1081785058374</v>
      </c>
      <c r="E29" s="34">
        <v>942787429634</v>
      </c>
    </row>
    <row r="30" spans="1:5" s="1" customFormat="1" ht="15">
      <c r="A30" s="35"/>
      <c r="B30" s="5"/>
      <c r="C30" s="42" t="s">
        <v>12</v>
      </c>
      <c r="D30" s="34">
        <v>221900555840</v>
      </c>
      <c r="E30" s="34">
        <v>190640953092</v>
      </c>
    </row>
    <row r="31" spans="1:5" s="1" customFormat="1" ht="15">
      <c r="A31" s="35"/>
      <c r="B31" s="5"/>
      <c r="C31" s="42" t="s">
        <v>13</v>
      </c>
      <c r="D31" s="36">
        <v>0</v>
      </c>
      <c r="E31" s="36">
        <v>0</v>
      </c>
    </row>
    <row r="32" spans="1:5" s="1" customFormat="1" ht="15">
      <c r="A32" s="35"/>
      <c r="B32" s="5"/>
      <c r="C32" s="42" t="s">
        <v>14</v>
      </c>
      <c r="D32" s="34">
        <v>83124000</v>
      </c>
      <c r="E32" s="34">
        <v>80271000</v>
      </c>
    </row>
    <row r="33" spans="1:5" s="1" customFormat="1" ht="15">
      <c r="A33" s="35"/>
      <c r="B33" s="5"/>
      <c r="C33" s="42" t="s">
        <v>15</v>
      </c>
      <c r="D33" s="34">
        <v>14792611000</v>
      </c>
      <c r="E33" s="34">
        <v>18525438500</v>
      </c>
    </row>
    <row r="34" spans="1:5" s="1" customFormat="1" ht="15">
      <c r="A34" s="35"/>
      <c r="B34" s="5"/>
      <c r="C34" s="42" t="s">
        <v>16</v>
      </c>
      <c r="D34" s="34">
        <v>6763000000</v>
      </c>
      <c r="E34" s="34">
        <v>4278000000</v>
      </c>
    </row>
    <row r="35" spans="1:5" s="1" customFormat="1" ht="15">
      <c r="A35" s="35"/>
      <c r="B35" s="5"/>
      <c r="C35" s="42" t="s">
        <v>45</v>
      </c>
      <c r="D35" s="34">
        <v>68412274050</v>
      </c>
      <c r="E35" s="34">
        <v>72922989800</v>
      </c>
    </row>
    <row r="36" spans="1:5" s="1" customFormat="1" ht="15">
      <c r="A36" s="35"/>
      <c r="B36" s="5"/>
      <c r="C36" s="42" t="s">
        <v>21</v>
      </c>
      <c r="D36" s="34">
        <v>0</v>
      </c>
      <c r="E36" s="34">
        <v>3473106960</v>
      </c>
    </row>
    <row r="37" spans="1:5" s="1" customFormat="1" ht="15">
      <c r="A37" s="35"/>
      <c r="B37" s="5"/>
      <c r="C37" s="42" t="s">
        <v>46</v>
      </c>
      <c r="D37" s="34">
        <v>34955684000</v>
      </c>
      <c r="E37" s="34">
        <v>24488456385</v>
      </c>
    </row>
    <row r="38" spans="1:6" s="1" customFormat="1" ht="15">
      <c r="A38" s="35"/>
      <c r="B38" s="5"/>
      <c r="C38" s="40" t="s">
        <v>43</v>
      </c>
      <c r="D38" s="41">
        <f>SUM(D29:D37)</f>
        <v>1428692307264</v>
      </c>
      <c r="E38" s="41">
        <f>SUM(E29:E37)</f>
        <v>1257196645371</v>
      </c>
      <c r="F38" s="14"/>
    </row>
    <row r="39" spans="1:6" s="1" customFormat="1" ht="15">
      <c r="A39" s="35"/>
      <c r="B39" s="82" t="s">
        <v>47</v>
      </c>
      <c r="C39" s="83"/>
      <c r="D39" s="41">
        <f>+D27-D38</f>
        <v>283492659232</v>
      </c>
      <c r="E39" s="41">
        <f>+E27-E38</f>
        <v>232110906218</v>
      </c>
      <c r="F39" s="14"/>
    </row>
    <row r="40" spans="1:6" s="1" customFormat="1" ht="15">
      <c r="A40" s="35"/>
      <c r="B40" s="5"/>
      <c r="C40" s="40"/>
      <c r="D40" s="34"/>
      <c r="E40" s="34"/>
      <c r="F40" s="10"/>
    </row>
    <row r="41" spans="1:5" s="1" customFormat="1" ht="15">
      <c r="A41" s="23" t="s">
        <v>48</v>
      </c>
      <c r="B41" s="24" t="s">
        <v>49</v>
      </c>
      <c r="C41" s="25"/>
      <c r="D41" s="43"/>
      <c r="E41" s="43"/>
    </row>
    <row r="42" spans="1:5" s="1" customFormat="1" ht="15">
      <c r="A42" s="28"/>
      <c r="B42" s="7"/>
      <c r="C42" s="29" t="s">
        <v>34</v>
      </c>
      <c r="D42" s="36"/>
      <c r="E42" s="36"/>
    </row>
    <row r="43" spans="1:5" s="1" customFormat="1" ht="15">
      <c r="A43" s="28"/>
      <c r="B43" s="7"/>
      <c r="C43" s="32" t="s">
        <v>50</v>
      </c>
      <c r="D43" s="36">
        <v>0</v>
      </c>
      <c r="E43" s="36">
        <v>0</v>
      </c>
    </row>
    <row r="44" spans="1:5" s="1" customFormat="1" ht="15">
      <c r="A44" s="28"/>
      <c r="B44" s="7"/>
      <c r="C44" s="32" t="s">
        <v>51</v>
      </c>
      <c r="D44" s="36">
        <v>0</v>
      </c>
      <c r="E44" s="36">
        <v>0</v>
      </c>
    </row>
    <row r="45" spans="1:5" s="1" customFormat="1" ht="15">
      <c r="A45" s="28"/>
      <c r="B45" s="7"/>
      <c r="C45" s="32" t="s">
        <v>52</v>
      </c>
      <c r="D45" s="34">
        <v>0</v>
      </c>
      <c r="E45" s="34">
        <v>0</v>
      </c>
    </row>
    <row r="46" spans="1:5" s="1" customFormat="1" ht="15">
      <c r="A46" s="28"/>
      <c r="B46" s="7"/>
      <c r="C46" s="32" t="s">
        <v>53</v>
      </c>
      <c r="D46" s="36">
        <v>0</v>
      </c>
      <c r="E46" s="36">
        <v>0</v>
      </c>
    </row>
    <row r="47" spans="1:5" s="1" customFormat="1" ht="15">
      <c r="A47" s="28"/>
      <c r="B47" s="7"/>
      <c r="C47" s="32" t="s">
        <v>54</v>
      </c>
      <c r="D47" s="36">
        <v>0</v>
      </c>
      <c r="E47" s="36">
        <v>0</v>
      </c>
    </row>
    <row r="48" spans="1:5" s="1" customFormat="1" ht="15">
      <c r="A48" s="28"/>
      <c r="B48" s="7"/>
      <c r="C48" s="32" t="s">
        <v>55</v>
      </c>
      <c r="D48" s="36">
        <v>0</v>
      </c>
      <c r="E48" s="36">
        <v>0</v>
      </c>
    </row>
    <row r="49" spans="1:6" s="1" customFormat="1" ht="15">
      <c r="A49" s="23"/>
      <c r="B49" s="24"/>
      <c r="C49" s="44" t="s">
        <v>43</v>
      </c>
      <c r="D49" s="45">
        <f>SUM(D43:D48)</f>
        <v>0</v>
      </c>
      <c r="E49" s="45">
        <f>SUM(E43:E48)</f>
        <v>0</v>
      </c>
      <c r="F49" s="14">
        <v>0</v>
      </c>
    </row>
    <row r="50" spans="1:5" s="1" customFormat="1" ht="15">
      <c r="A50" s="28"/>
      <c r="B50" s="7"/>
      <c r="C50" s="7" t="s">
        <v>44</v>
      </c>
      <c r="D50" s="36"/>
      <c r="E50" s="36"/>
    </row>
    <row r="51" spans="1:5" s="1" customFormat="1" ht="15">
      <c r="A51" s="28"/>
      <c r="B51" s="7"/>
      <c r="C51" s="32" t="s">
        <v>17</v>
      </c>
      <c r="D51" s="46">
        <v>5238152249</v>
      </c>
      <c r="E51" s="46">
        <v>4376295500</v>
      </c>
    </row>
    <row r="52" spans="1:5" s="1" customFormat="1" ht="15">
      <c r="A52" s="28"/>
      <c r="B52" s="7"/>
      <c r="C52" s="32" t="s">
        <v>18</v>
      </c>
      <c r="D52" s="46">
        <v>45724870420</v>
      </c>
      <c r="E52" s="46">
        <v>52940798054</v>
      </c>
    </row>
    <row r="53" spans="1:5" s="1" customFormat="1" ht="15">
      <c r="A53" s="28"/>
      <c r="B53" s="7"/>
      <c r="C53" s="32" t="s">
        <v>19</v>
      </c>
      <c r="D53" s="46">
        <v>70695964342</v>
      </c>
      <c r="E53" s="46">
        <v>72850122266</v>
      </c>
    </row>
    <row r="54" spans="1:5" s="1" customFormat="1" ht="15">
      <c r="A54" s="28"/>
      <c r="B54" s="7"/>
      <c r="C54" s="32" t="s">
        <v>20</v>
      </c>
      <c r="D54" s="46">
        <v>100794956524</v>
      </c>
      <c r="E54" s="46">
        <v>55506252376</v>
      </c>
    </row>
    <row r="55" spans="1:5" s="1" customFormat="1" ht="15">
      <c r="A55" s="28"/>
      <c r="B55" s="7"/>
      <c r="C55" s="32" t="s">
        <v>56</v>
      </c>
      <c r="D55" s="46">
        <v>396702000</v>
      </c>
      <c r="E55" s="46">
        <v>5823934090</v>
      </c>
    </row>
    <row r="56" spans="1:5" s="1" customFormat="1" ht="15">
      <c r="A56" s="28"/>
      <c r="B56" s="7"/>
      <c r="C56" s="32" t="s">
        <v>57</v>
      </c>
      <c r="D56" s="46">
        <v>1036911000</v>
      </c>
      <c r="E56" s="36">
        <v>551400000</v>
      </c>
    </row>
    <row r="57" spans="1:6" s="1" customFormat="1" ht="15">
      <c r="A57" s="28"/>
      <c r="B57" s="7"/>
      <c r="C57" s="40" t="s">
        <v>43</v>
      </c>
      <c r="D57" s="41">
        <f>SUM(D51:D56)</f>
        <v>223887556535</v>
      </c>
      <c r="E57" s="41">
        <f>SUM(E51:E56)</f>
        <v>192048802286</v>
      </c>
      <c r="F57" s="14"/>
    </row>
    <row r="58" spans="1:6" s="1" customFormat="1" ht="15">
      <c r="A58" s="28"/>
      <c r="B58" s="82" t="s">
        <v>58</v>
      </c>
      <c r="C58" s="83"/>
      <c r="D58" s="47">
        <f>D49-D57</f>
        <v>-223887556535</v>
      </c>
      <c r="E58" s="47">
        <f>E49-E57</f>
        <v>-192048802286</v>
      </c>
      <c r="F58" s="14"/>
    </row>
    <row r="59" spans="1:5" s="1" customFormat="1" ht="15">
      <c r="A59" s="23" t="s">
        <v>59</v>
      </c>
      <c r="B59" s="24" t="s">
        <v>60</v>
      </c>
      <c r="C59" s="25"/>
      <c r="D59" s="43"/>
      <c r="E59" s="43"/>
    </row>
    <row r="60" spans="1:5" s="1" customFormat="1" ht="15">
      <c r="A60" s="28"/>
      <c r="B60" s="7"/>
      <c r="C60" s="29" t="s">
        <v>34</v>
      </c>
      <c r="D60" s="36"/>
      <c r="E60" s="36"/>
    </row>
    <row r="61" spans="1:5" s="1" customFormat="1" ht="15">
      <c r="A61" s="28"/>
      <c r="B61" s="7"/>
      <c r="C61" s="42" t="s">
        <v>22</v>
      </c>
      <c r="D61" s="36">
        <v>0</v>
      </c>
      <c r="E61" s="36">
        <v>0</v>
      </c>
    </row>
    <row r="62" spans="1:5" s="1" customFormat="1" ht="15">
      <c r="A62" s="28"/>
      <c r="B62" s="7"/>
      <c r="C62" s="42" t="s">
        <v>23</v>
      </c>
      <c r="D62" s="36">
        <v>0</v>
      </c>
      <c r="E62" s="36">
        <v>0</v>
      </c>
    </row>
    <row r="63" spans="1:5" s="1" customFormat="1" ht="15">
      <c r="A63" s="28"/>
      <c r="B63" s="7"/>
      <c r="C63" s="42" t="s">
        <v>61</v>
      </c>
      <c r="D63" s="34">
        <v>0</v>
      </c>
      <c r="E63" s="34">
        <v>0</v>
      </c>
    </row>
    <row r="64" spans="1:5" s="1" customFormat="1" ht="15">
      <c r="A64" s="28"/>
      <c r="B64" s="7"/>
      <c r="C64" s="42" t="s">
        <v>62</v>
      </c>
      <c r="D64" s="34">
        <v>0</v>
      </c>
      <c r="E64" s="34">
        <v>0</v>
      </c>
    </row>
    <row r="65" spans="1:5" s="1" customFormat="1" ht="15">
      <c r="A65" s="28"/>
      <c r="B65" s="7"/>
      <c r="C65" s="42" t="s">
        <v>63</v>
      </c>
      <c r="D65" s="36">
        <v>3056048867</v>
      </c>
      <c r="E65" s="36">
        <v>3032271790</v>
      </c>
    </row>
    <row r="66" spans="1:6" s="1" customFormat="1" ht="15">
      <c r="A66" s="28"/>
      <c r="B66" s="7"/>
      <c r="C66" s="40" t="s">
        <v>43</v>
      </c>
      <c r="D66" s="41">
        <f>SUM(D61:D65)</f>
        <v>3056048867</v>
      </c>
      <c r="E66" s="41">
        <f>SUM(E61:E65)</f>
        <v>3032271790</v>
      </c>
      <c r="F66" s="14"/>
    </row>
    <row r="67" spans="1:5" s="1" customFormat="1" ht="15">
      <c r="A67" s="28"/>
      <c r="B67" s="7"/>
      <c r="C67" s="29" t="s">
        <v>44</v>
      </c>
      <c r="D67" s="36"/>
      <c r="E67" s="36"/>
    </row>
    <row r="68" spans="1:5" s="1" customFormat="1" ht="15">
      <c r="A68" s="28"/>
      <c r="B68" s="7"/>
      <c r="C68" s="42" t="s">
        <v>26</v>
      </c>
      <c r="D68" s="36">
        <v>0</v>
      </c>
      <c r="E68" s="36">
        <v>0</v>
      </c>
    </row>
    <row r="69" spans="1:5" s="1" customFormat="1" ht="15">
      <c r="A69" s="28"/>
      <c r="B69" s="7"/>
      <c r="C69" s="42" t="s">
        <v>27</v>
      </c>
      <c r="D69" s="36">
        <v>13036075000</v>
      </c>
      <c r="E69" s="36">
        <v>13520580000</v>
      </c>
    </row>
    <row r="70" spans="1:5" s="1" customFormat="1" ht="15">
      <c r="A70" s="28"/>
      <c r="B70" s="7"/>
      <c r="C70" s="42" t="s">
        <v>24</v>
      </c>
      <c r="D70" s="36">
        <v>0</v>
      </c>
      <c r="E70" s="36">
        <v>2040000000</v>
      </c>
    </row>
    <row r="71" spans="1:10" s="1" customFormat="1" ht="15">
      <c r="A71" s="28"/>
      <c r="B71" s="7"/>
      <c r="C71" s="42" t="s">
        <v>25</v>
      </c>
      <c r="D71" s="36">
        <v>1220000000</v>
      </c>
      <c r="E71" s="36">
        <v>0</v>
      </c>
      <c r="G71" s="14"/>
      <c r="H71" s="14"/>
      <c r="I71" s="14"/>
      <c r="J71" s="14"/>
    </row>
    <row r="72" spans="1:5" s="1" customFormat="1" ht="15">
      <c r="A72" s="28"/>
      <c r="B72" s="7"/>
      <c r="C72" s="40" t="s">
        <v>43</v>
      </c>
      <c r="D72" s="41">
        <f>SUM(D68:D71)</f>
        <v>14256075000</v>
      </c>
      <c r="E72" s="41">
        <f>SUM(E68:E71)</f>
        <v>15560580000</v>
      </c>
    </row>
    <row r="73" spans="1:5" s="1" customFormat="1" ht="15">
      <c r="A73" s="28"/>
      <c r="B73" s="82" t="s">
        <v>64</v>
      </c>
      <c r="C73" s="83"/>
      <c r="D73" s="48">
        <f>+D66-D72</f>
        <v>-11200026133</v>
      </c>
      <c r="E73" s="48">
        <f>+E66-E72</f>
        <v>-12528308210</v>
      </c>
    </row>
    <row r="74" spans="1:6" s="1" customFormat="1" ht="15">
      <c r="A74" s="28"/>
      <c r="B74" s="7"/>
      <c r="C74" s="40"/>
      <c r="D74" s="36"/>
      <c r="E74" s="36"/>
      <c r="F74" s="14"/>
    </row>
    <row r="75" spans="1:6" s="1" customFormat="1" ht="15">
      <c r="A75" s="23" t="s">
        <v>65</v>
      </c>
      <c r="B75" s="91" t="s">
        <v>66</v>
      </c>
      <c r="C75" s="92"/>
      <c r="D75" s="43"/>
      <c r="E75" s="43"/>
      <c r="F75" s="14"/>
    </row>
    <row r="76" spans="1:6" s="1" customFormat="1" ht="15">
      <c r="A76" s="28"/>
      <c r="B76" s="15"/>
      <c r="C76" s="29" t="s">
        <v>34</v>
      </c>
      <c r="D76" s="36"/>
      <c r="E76" s="36"/>
      <c r="F76" s="14"/>
    </row>
    <row r="77" spans="1:9" s="1" customFormat="1" ht="15">
      <c r="A77" s="28"/>
      <c r="B77" s="15"/>
      <c r="C77" s="49" t="s">
        <v>67</v>
      </c>
      <c r="D77" s="34">
        <v>114547894549</v>
      </c>
      <c r="E77" s="34">
        <v>73394268151</v>
      </c>
      <c r="F77" s="17"/>
      <c r="G77" s="14"/>
      <c r="H77" s="14"/>
      <c r="I77" s="14"/>
    </row>
    <row r="78" spans="1:9" s="1" customFormat="1" ht="15">
      <c r="A78" s="28"/>
      <c r="B78" s="15"/>
      <c r="C78" s="40" t="s">
        <v>43</v>
      </c>
      <c r="D78" s="41">
        <f>+D77</f>
        <v>114547894549</v>
      </c>
      <c r="E78" s="41">
        <f>+E77</f>
        <v>73394268151</v>
      </c>
      <c r="F78" s="17"/>
      <c r="I78" s="18"/>
    </row>
    <row r="79" spans="1:6" s="1" customFormat="1" ht="15">
      <c r="A79" s="28"/>
      <c r="B79" s="15"/>
      <c r="C79" s="29" t="s">
        <v>44</v>
      </c>
      <c r="D79" s="34"/>
      <c r="E79" s="34"/>
      <c r="F79" s="18"/>
    </row>
    <row r="80" spans="1:7" s="1" customFormat="1" ht="15">
      <c r="A80" s="28"/>
      <c r="B80" s="7"/>
      <c r="C80" s="49" t="s">
        <v>68</v>
      </c>
      <c r="D80" s="34">
        <v>114544895583</v>
      </c>
      <c r="E80" s="34">
        <v>73409554512</v>
      </c>
      <c r="F80" s="19"/>
      <c r="G80" s="14"/>
    </row>
    <row r="81" spans="1:6" s="1" customFormat="1" ht="15">
      <c r="A81" s="28"/>
      <c r="B81" s="7"/>
      <c r="C81" s="40" t="s">
        <v>43</v>
      </c>
      <c r="D81" s="41">
        <f>+D80</f>
        <v>114544895583</v>
      </c>
      <c r="E81" s="41">
        <f>+E80</f>
        <v>73409554512</v>
      </c>
      <c r="F81" s="19"/>
    </row>
    <row r="82" spans="1:9" s="1" customFormat="1" ht="15">
      <c r="A82" s="28"/>
      <c r="B82" s="82" t="s">
        <v>69</v>
      </c>
      <c r="C82" s="83"/>
      <c r="D82" s="48">
        <f>D78-D81</f>
        <v>2998966</v>
      </c>
      <c r="E82" s="48">
        <f>E78-E81</f>
        <v>-15286361</v>
      </c>
      <c r="F82" s="19"/>
      <c r="G82" s="10"/>
      <c r="I82" s="18"/>
    </row>
    <row r="83" spans="1:8" s="1" customFormat="1" ht="15">
      <c r="A83" s="28"/>
      <c r="B83" s="20"/>
      <c r="C83" s="74"/>
      <c r="D83" s="36"/>
      <c r="E83" s="36"/>
      <c r="F83" s="18"/>
      <c r="H83" s="18"/>
    </row>
    <row r="84" spans="1:7" s="1" customFormat="1" ht="15">
      <c r="A84" s="28"/>
      <c r="B84" s="15" t="s">
        <v>70</v>
      </c>
      <c r="C84" s="50"/>
      <c r="D84" s="51">
        <f>D39+D58+D73+D82</f>
        <v>48408075530</v>
      </c>
      <c r="E84" s="51">
        <f>E39+E58+E73+E82</f>
        <v>27518509361</v>
      </c>
      <c r="F84" s="19"/>
      <c r="G84" s="14"/>
    </row>
    <row r="85" spans="1:9" s="1" customFormat="1" ht="15">
      <c r="A85" s="28"/>
      <c r="B85" s="16" t="s">
        <v>71</v>
      </c>
      <c r="C85" s="49"/>
      <c r="D85" s="34"/>
      <c r="E85" s="34"/>
      <c r="F85" s="9"/>
      <c r="G85" s="14"/>
      <c r="I85" s="14"/>
    </row>
    <row r="86" spans="1:9" s="1" customFormat="1" ht="15">
      <c r="A86" s="28"/>
      <c r="B86" s="15" t="s">
        <v>79</v>
      </c>
      <c r="C86" s="49"/>
      <c r="D86" s="34"/>
      <c r="E86" s="34"/>
      <c r="F86" s="9"/>
      <c r="G86" s="14"/>
      <c r="I86" s="14"/>
    </row>
    <row r="87" spans="1:9" s="1" customFormat="1" ht="15">
      <c r="A87" s="28"/>
      <c r="B87" s="16" t="s">
        <v>84</v>
      </c>
      <c r="C87" s="49"/>
      <c r="D87" s="34">
        <v>176556477834</v>
      </c>
      <c r="E87" s="34">
        <v>149037968473</v>
      </c>
      <c r="F87" s="9"/>
      <c r="G87" s="14"/>
      <c r="I87" s="14"/>
    </row>
    <row r="88" spans="1:9" s="1" customFormat="1" ht="15">
      <c r="A88" s="28"/>
      <c r="C88" s="16" t="s">
        <v>89</v>
      </c>
      <c r="D88" s="68">
        <v>-169043</v>
      </c>
      <c r="E88" s="34"/>
      <c r="F88" s="9"/>
      <c r="G88" s="14"/>
      <c r="I88" s="14"/>
    </row>
    <row r="89" spans="1:9" s="1" customFormat="1" ht="15">
      <c r="A89" s="28"/>
      <c r="B89" s="16" t="s">
        <v>90</v>
      </c>
      <c r="C89" s="49"/>
      <c r="D89" s="68">
        <f>D87+D88</f>
        <v>176556308791</v>
      </c>
      <c r="E89" s="34">
        <v>0</v>
      </c>
      <c r="F89" s="9"/>
      <c r="G89" s="14"/>
      <c r="I89" s="14"/>
    </row>
    <row r="90" spans="1:9" s="1" customFormat="1" ht="15">
      <c r="A90" s="28"/>
      <c r="B90" s="15" t="s">
        <v>78</v>
      </c>
      <c r="C90" s="50"/>
      <c r="D90" s="41">
        <f>D84+D89</f>
        <v>224964384321</v>
      </c>
      <c r="E90" s="41">
        <f>E84+E87</f>
        <v>176556477834</v>
      </c>
      <c r="F90" s="9"/>
      <c r="G90" s="14"/>
      <c r="I90" s="14"/>
    </row>
    <row r="91" spans="1:9" s="1" customFormat="1" ht="15">
      <c r="A91" s="28"/>
      <c r="B91" s="5" t="s">
        <v>72</v>
      </c>
      <c r="C91" s="49"/>
      <c r="D91" s="34">
        <v>0</v>
      </c>
      <c r="E91" s="34">
        <v>0</v>
      </c>
      <c r="F91" s="9"/>
      <c r="G91" s="14"/>
      <c r="I91" s="14"/>
    </row>
    <row r="92" spans="1:9" s="1" customFormat="1" ht="15">
      <c r="A92" s="28"/>
      <c r="B92" s="5" t="s">
        <v>73</v>
      </c>
      <c r="C92" s="49"/>
      <c r="D92" s="34">
        <v>0</v>
      </c>
      <c r="E92" s="34">
        <v>765516200</v>
      </c>
      <c r="F92" s="9"/>
      <c r="G92" s="14"/>
      <c r="I92" s="14"/>
    </row>
    <row r="93" spans="1:9" s="1" customFormat="1" ht="15">
      <c r="A93" s="28"/>
      <c r="B93" s="7" t="s">
        <v>74</v>
      </c>
      <c r="C93" s="49"/>
      <c r="D93" s="41">
        <f>D90+D92</f>
        <v>224964384321</v>
      </c>
      <c r="E93" s="41">
        <f>E90+E92</f>
        <v>177321994034</v>
      </c>
      <c r="F93" s="9"/>
      <c r="G93" s="14"/>
      <c r="I93" s="13"/>
    </row>
    <row r="94" spans="1:6" s="1" customFormat="1" ht="15.75" thickBot="1">
      <c r="A94" s="52"/>
      <c r="B94" s="53"/>
      <c r="C94" s="54"/>
      <c r="D94" s="55"/>
      <c r="E94" s="55"/>
      <c r="F94" s="10"/>
    </row>
    <row r="95" spans="4:7" s="1" customFormat="1" ht="15">
      <c r="D95" s="9"/>
      <c r="E95" s="13"/>
      <c r="F95" s="81"/>
      <c r="G95" s="81"/>
    </row>
    <row r="96" spans="4:7" s="1" customFormat="1" ht="15">
      <c r="D96" s="89" t="s">
        <v>75</v>
      </c>
      <c r="E96" s="89"/>
      <c r="F96" s="73"/>
      <c r="G96" s="73"/>
    </row>
    <row r="97" spans="4:7" s="1" customFormat="1" ht="15">
      <c r="D97" s="65"/>
      <c r="E97" s="13"/>
      <c r="F97" s="73"/>
      <c r="G97" s="61"/>
    </row>
    <row r="98" spans="3:7" s="1" customFormat="1" ht="15">
      <c r="C98" s="21"/>
      <c r="D98" s="67"/>
      <c r="E98" s="13"/>
      <c r="F98" s="73"/>
      <c r="G98" s="62"/>
    </row>
    <row r="99" spans="4:7" s="1" customFormat="1" ht="15">
      <c r="D99" s="65"/>
      <c r="E99" s="13"/>
      <c r="F99" s="73"/>
      <c r="G99" s="73"/>
    </row>
    <row r="100" spans="4:7" s="1" customFormat="1" ht="15">
      <c r="D100" s="65"/>
      <c r="E100" s="13"/>
      <c r="F100" s="73"/>
      <c r="G100" s="73"/>
    </row>
    <row r="101" spans="4:6" s="1" customFormat="1" ht="15">
      <c r="D101" s="90" t="s">
        <v>76</v>
      </c>
      <c r="E101" s="90"/>
      <c r="F101" s="14"/>
    </row>
  </sheetData>
  <sheetProtection/>
  <mergeCells count="13">
    <mergeCell ref="F95:G95"/>
    <mergeCell ref="D96:E96"/>
    <mergeCell ref="A1:E1"/>
    <mergeCell ref="A2:E2"/>
    <mergeCell ref="A3:E3"/>
    <mergeCell ref="B5:C5"/>
    <mergeCell ref="B6:C6"/>
    <mergeCell ref="B39:C39"/>
    <mergeCell ref="D101:E101"/>
    <mergeCell ref="B58:C58"/>
    <mergeCell ref="B73:C73"/>
    <mergeCell ref="B75:C75"/>
    <mergeCell ref="B82:C82"/>
  </mergeCells>
  <printOptions horizontalCentered="1"/>
  <pageMargins left="0.5" right="0.5" top="0.75" bottom="0.5" header="0.3" footer="0.3"/>
  <pageSetup orientation="portrait" paperSize="9" scale="81" r:id="rId2"/>
  <rowBreaks count="1" manualBreakCount="1">
    <brk id="58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mase</dc:creator>
  <cp:keywords/>
  <dc:description/>
  <cp:lastModifiedBy>USER</cp:lastModifiedBy>
  <cp:lastPrinted>2015-08-24T05:13:52Z</cp:lastPrinted>
  <dcterms:created xsi:type="dcterms:W3CDTF">2014-03-13T06:46:11Z</dcterms:created>
  <dcterms:modified xsi:type="dcterms:W3CDTF">2017-10-03T12:55:55Z</dcterms:modified>
  <cp:category/>
  <cp:version/>
  <cp:contentType/>
  <cp:contentStatus/>
</cp:coreProperties>
</file>