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H704" i="1"/>
  <c r="G658"/>
  <c r="H658" s="1"/>
  <c r="L658" s="1"/>
  <c r="F658"/>
  <c r="E658"/>
  <c r="H657"/>
  <c r="L657" s="1"/>
  <c r="G657"/>
  <c r="F657"/>
  <c r="E657"/>
  <c r="G656"/>
  <c r="F656"/>
  <c r="E656"/>
  <c r="H655"/>
  <c r="L655" s="1"/>
  <c r="G655"/>
  <c r="F655"/>
  <c r="E655"/>
  <c r="G654"/>
  <c r="F654"/>
  <c r="E654"/>
  <c r="G653"/>
  <c r="F653"/>
  <c r="E653"/>
  <c r="G652"/>
  <c r="F652"/>
  <c r="F651" s="1"/>
  <c r="E652"/>
  <c r="K651"/>
  <c r="L650"/>
  <c r="G649"/>
  <c r="F649"/>
  <c r="E649"/>
  <c r="G648"/>
  <c r="G642" s="1"/>
  <c r="F648"/>
  <c r="E648"/>
  <c r="H647"/>
  <c r="L647" s="1"/>
  <c r="G647"/>
  <c r="F647"/>
  <c r="E647"/>
  <c r="L646"/>
  <c r="G646"/>
  <c r="F646"/>
  <c r="E646"/>
  <c r="H646" s="1"/>
  <c r="G645"/>
  <c r="F645"/>
  <c r="E645"/>
  <c r="H645" s="1"/>
  <c r="L645" s="1"/>
  <c r="H644"/>
  <c r="L644" s="1"/>
  <c r="G644"/>
  <c r="F644"/>
  <c r="E644"/>
  <c r="G643"/>
  <c r="F643"/>
  <c r="E643"/>
  <c r="H643" s="1"/>
  <c r="K642"/>
  <c r="F642"/>
  <c r="L641"/>
  <c r="G640"/>
  <c r="F640"/>
  <c r="E640"/>
  <c r="H640" s="1"/>
  <c r="L640" s="1"/>
  <c r="G639"/>
  <c r="F639"/>
  <c r="E639"/>
  <c r="H639" s="1"/>
  <c r="L639" s="1"/>
  <c r="G638"/>
  <c r="F638"/>
  <c r="E638"/>
  <c r="G637"/>
  <c r="F637"/>
  <c r="H637" s="1"/>
  <c r="L637" s="1"/>
  <c r="E637"/>
  <c r="G636"/>
  <c r="H636" s="1"/>
  <c r="L636" s="1"/>
  <c r="F636"/>
  <c r="E636"/>
  <c r="H635"/>
  <c r="L635" s="1"/>
  <c r="G635"/>
  <c r="F635"/>
  <c r="E635"/>
  <c r="G634"/>
  <c r="G633" s="1"/>
  <c r="F634"/>
  <c r="E634"/>
  <c r="K633"/>
  <c r="L632"/>
  <c r="G631"/>
  <c r="F631"/>
  <c r="E631"/>
  <c r="H631" s="1"/>
  <c r="L631" s="1"/>
  <c r="H630"/>
  <c r="L630" s="1"/>
  <c r="G630"/>
  <c r="F630"/>
  <c r="E630"/>
  <c r="G629"/>
  <c r="F629"/>
  <c r="E629"/>
  <c r="H629" s="1"/>
  <c r="L629" s="1"/>
  <c r="G628"/>
  <c r="F628"/>
  <c r="H628" s="1"/>
  <c r="L628" s="1"/>
  <c r="E628"/>
  <c r="G627"/>
  <c r="F627"/>
  <c r="E627"/>
  <c r="G626"/>
  <c r="F626"/>
  <c r="H626" s="1"/>
  <c r="L626" s="1"/>
  <c r="E626"/>
  <c r="H625"/>
  <c r="G625"/>
  <c r="F625"/>
  <c r="E625"/>
  <c r="K624"/>
  <c r="E624"/>
  <c r="L623"/>
  <c r="G622"/>
  <c r="H622" s="1"/>
  <c r="L622" s="1"/>
  <c r="F622"/>
  <c r="E622"/>
  <c r="H621"/>
  <c r="L621" s="1"/>
  <c r="G621"/>
  <c r="F621"/>
  <c r="E621"/>
  <c r="G620"/>
  <c r="F620"/>
  <c r="E620"/>
  <c r="H619"/>
  <c r="L619" s="1"/>
  <c r="G619"/>
  <c r="F619"/>
  <c r="E619"/>
  <c r="G618"/>
  <c r="F618"/>
  <c r="E618"/>
  <c r="G617"/>
  <c r="F617"/>
  <c r="E617"/>
  <c r="G616"/>
  <c r="F616"/>
  <c r="F615" s="1"/>
  <c r="E616"/>
  <c r="K615"/>
  <c r="G615"/>
  <c r="L614"/>
  <c r="G613"/>
  <c r="F613"/>
  <c r="E613"/>
  <c r="G612"/>
  <c r="F612"/>
  <c r="E612"/>
  <c r="H611"/>
  <c r="L611" s="1"/>
  <c r="G611"/>
  <c r="G606" s="1"/>
  <c r="F611"/>
  <c r="E611"/>
  <c r="L610"/>
  <c r="G610"/>
  <c r="F610"/>
  <c r="E610"/>
  <c r="H610" s="1"/>
  <c r="G609"/>
  <c r="F609"/>
  <c r="E609"/>
  <c r="H608"/>
  <c r="L608" s="1"/>
  <c r="G608"/>
  <c r="F608"/>
  <c r="E608"/>
  <c r="G607"/>
  <c r="F607"/>
  <c r="H607" s="1"/>
  <c r="E607"/>
  <c r="K606"/>
  <c r="L605"/>
  <c r="G604"/>
  <c r="F604"/>
  <c r="E604"/>
  <c r="G603"/>
  <c r="F603"/>
  <c r="E603"/>
  <c r="G602"/>
  <c r="F602"/>
  <c r="E602"/>
  <c r="G601"/>
  <c r="H601" s="1"/>
  <c r="L601" s="1"/>
  <c r="F601"/>
  <c r="E601"/>
  <c r="H600"/>
  <c r="L600" s="1"/>
  <c r="G600"/>
  <c r="F600"/>
  <c r="E600"/>
  <c r="G599"/>
  <c r="F599"/>
  <c r="E599"/>
  <c r="H598"/>
  <c r="G598"/>
  <c r="F598"/>
  <c r="E598"/>
  <c r="K597"/>
  <c r="E597"/>
  <c r="L596"/>
  <c r="G595"/>
  <c r="F595"/>
  <c r="H595" s="1"/>
  <c r="L595" s="1"/>
  <c r="E595"/>
  <c r="G594"/>
  <c r="F594"/>
  <c r="E594"/>
  <c r="H593"/>
  <c r="L593" s="1"/>
  <c r="G593"/>
  <c r="F593"/>
  <c r="E593"/>
  <c r="G592"/>
  <c r="F592"/>
  <c r="E592"/>
  <c r="H591"/>
  <c r="L591" s="1"/>
  <c r="G591"/>
  <c r="F591"/>
  <c r="E591"/>
  <c r="G590"/>
  <c r="F590"/>
  <c r="E590"/>
  <c r="H590" s="1"/>
  <c r="L590" s="1"/>
  <c r="G589"/>
  <c r="F589"/>
  <c r="E589"/>
  <c r="K588"/>
  <c r="L587"/>
  <c r="L586"/>
  <c r="G586"/>
  <c r="F586"/>
  <c r="E586"/>
  <c r="H586" s="1"/>
  <c r="G585"/>
  <c r="F585"/>
  <c r="E585"/>
  <c r="H585" s="1"/>
  <c r="L585" s="1"/>
  <c r="H584"/>
  <c r="L584" s="1"/>
  <c r="G584"/>
  <c r="F584"/>
  <c r="E584"/>
  <c r="G583"/>
  <c r="F583"/>
  <c r="E583"/>
  <c r="E579" s="1"/>
  <c r="G582"/>
  <c r="F582"/>
  <c r="H582" s="1"/>
  <c r="L582" s="1"/>
  <c r="E582"/>
  <c r="G581"/>
  <c r="F581"/>
  <c r="E581"/>
  <c r="G580"/>
  <c r="G579" s="1"/>
  <c r="F580"/>
  <c r="E580"/>
  <c r="K579"/>
  <c r="L578"/>
  <c r="H577"/>
  <c r="L577" s="1"/>
  <c r="G577"/>
  <c r="F577"/>
  <c r="E577"/>
  <c r="G576"/>
  <c r="F576"/>
  <c r="E576"/>
  <c r="H576" s="1"/>
  <c r="L576" s="1"/>
  <c r="G575"/>
  <c r="F575"/>
  <c r="H575" s="1"/>
  <c r="L575" s="1"/>
  <c r="E575"/>
  <c r="G574"/>
  <c r="F574"/>
  <c r="E574"/>
  <c r="G573"/>
  <c r="F573"/>
  <c r="H573" s="1"/>
  <c r="L573" s="1"/>
  <c r="E573"/>
  <c r="H572"/>
  <c r="L572" s="1"/>
  <c r="G572"/>
  <c r="F572"/>
  <c r="E572"/>
  <c r="G571"/>
  <c r="F571"/>
  <c r="E571"/>
  <c r="K570"/>
  <c r="G570"/>
  <c r="F570"/>
  <c r="L569"/>
  <c r="H568"/>
  <c r="L568" s="1"/>
  <c r="G568"/>
  <c r="F568"/>
  <c r="E568"/>
  <c r="G567"/>
  <c r="F567"/>
  <c r="E567"/>
  <c r="H566"/>
  <c r="L566" s="1"/>
  <c r="G566"/>
  <c r="F566"/>
  <c r="E566"/>
  <c r="G565"/>
  <c r="F565"/>
  <c r="E565"/>
  <c r="H565" s="1"/>
  <c r="L565" s="1"/>
  <c r="G564"/>
  <c r="F564"/>
  <c r="E564"/>
  <c r="H564" s="1"/>
  <c r="L564" s="1"/>
  <c r="G563"/>
  <c r="F563"/>
  <c r="E563"/>
  <c r="G562"/>
  <c r="F562"/>
  <c r="E562"/>
  <c r="K561"/>
  <c r="L560"/>
  <c r="H559"/>
  <c r="L559" s="1"/>
  <c r="G559"/>
  <c r="F559"/>
  <c r="E559"/>
  <c r="G558"/>
  <c r="F558"/>
  <c r="E558"/>
  <c r="H558" s="1"/>
  <c r="L558" s="1"/>
  <c r="G557"/>
  <c r="F557"/>
  <c r="E557"/>
  <c r="H557" s="1"/>
  <c r="L557" s="1"/>
  <c r="G556"/>
  <c r="F556"/>
  <c r="E556"/>
  <c r="G555"/>
  <c r="F555"/>
  <c r="H555" s="1"/>
  <c r="L555" s="1"/>
  <c r="E555"/>
  <c r="G554"/>
  <c r="F554"/>
  <c r="E554"/>
  <c r="H553"/>
  <c r="G553"/>
  <c r="F553"/>
  <c r="E553"/>
  <c r="K552"/>
  <c r="L551"/>
  <c r="G550"/>
  <c r="F550"/>
  <c r="H550" s="1"/>
  <c r="L550" s="1"/>
  <c r="E550"/>
  <c r="G549"/>
  <c r="F549"/>
  <c r="E549"/>
  <c r="G548"/>
  <c r="F548"/>
  <c r="H548" s="1"/>
  <c r="L548" s="1"/>
  <c r="E548"/>
  <c r="H547"/>
  <c r="L547" s="1"/>
  <c r="G547"/>
  <c r="F547"/>
  <c r="E547"/>
  <c r="G546"/>
  <c r="F546"/>
  <c r="E546"/>
  <c r="H546" s="1"/>
  <c r="L546" s="1"/>
  <c r="G545"/>
  <c r="F545"/>
  <c r="E545"/>
  <c r="H544"/>
  <c r="L544" s="1"/>
  <c r="G544"/>
  <c r="F544"/>
  <c r="E544"/>
  <c r="K543"/>
  <c r="F543"/>
  <c r="L542"/>
  <c r="G541"/>
  <c r="F541"/>
  <c r="E541"/>
  <c r="H540"/>
  <c r="L540" s="1"/>
  <c r="G540"/>
  <c r="F540"/>
  <c r="E540"/>
  <c r="G539"/>
  <c r="F539"/>
  <c r="E539"/>
  <c r="H539" s="1"/>
  <c r="L539" s="1"/>
  <c r="G538"/>
  <c r="F538"/>
  <c r="E538"/>
  <c r="H538" s="1"/>
  <c r="L538" s="1"/>
  <c r="H537"/>
  <c r="L537" s="1"/>
  <c r="G537"/>
  <c r="F537"/>
  <c r="E537"/>
  <c r="G536"/>
  <c r="F536"/>
  <c r="E536"/>
  <c r="H536" s="1"/>
  <c r="L536" s="1"/>
  <c r="G535"/>
  <c r="F535"/>
  <c r="H535" s="1"/>
  <c r="E535"/>
  <c r="K534"/>
  <c r="L533"/>
  <c r="G532"/>
  <c r="F532"/>
  <c r="E532"/>
  <c r="H532" s="1"/>
  <c r="L532" s="1"/>
  <c r="G531"/>
  <c r="F531"/>
  <c r="E531"/>
  <c r="G530"/>
  <c r="F530"/>
  <c r="E530"/>
  <c r="G529"/>
  <c r="H529" s="1"/>
  <c r="L529" s="1"/>
  <c r="F529"/>
  <c r="E529"/>
  <c r="H528"/>
  <c r="L528" s="1"/>
  <c r="G528"/>
  <c r="F528"/>
  <c r="E528"/>
  <c r="G527"/>
  <c r="F527"/>
  <c r="E527"/>
  <c r="H526"/>
  <c r="G526"/>
  <c r="F526"/>
  <c r="E526"/>
  <c r="K525"/>
  <c r="E525"/>
  <c r="L524"/>
  <c r="G523"/>
  <c r="F523"/>
  <c r="H523" s="1"/>
  <c r="L523" s="1"/>
  <c r="E523"/>
  <c r="G522"/>
  <c r="F522"/>
  <c r="E522"/>
  <c r="H521"/>
  <c r="L521" s="1"/>
  <c r="G521"/>
  <c r="F521"/>
  <c r="E521"/>
  <c r="G520"/>
  <c r="F520"/>
  <c r="E520"/>
  <c r="H519"/>
  <c r="L519" s="1"/>
  <c r="G519"/>
  <c r="F519"/>
  <c r="E519"/>
  <c r="L518"/>
  <c r="G518"/>
  <c r="F518"/>
  <c r="E518"/>
  <c r="H518" s="1"/>
  <c r="G517"/>
  <c r="F517"/>
  <c r="F516" s="1"/>
  <c r="E517"/>
  <c r="K516"/>
  <c r="L515"/>
  <c r="G514"/>
  <c r="F514"/>
  <c r="E514"/>
  <c r="H514" s="1"/>
  <c r="L514" s="1"/>
  <c r="G513"/>
  <c r="F513"/>
  <c r="E513"/>
  <c r="H513" s="1"/>
  <c r="L513" s="1"/>
  <c r="H512"/>
  <c r="L512" s="1"/>
  <c r="G512"/>
  <c r="F512"/>
  <c r="E512"/>
  <c r="G511"/>
  <c r="F511"/>
  <c r="E511"/>
  <c r="G510"/>
  <c r="F510"/>
  <c r="H510" s="1"/>
  <c r="L510" s="1"/>
  <c r="E510"/>
  <c r="G509"/>
  <c r="F509"/>
  <c r="E509"/>
  <c r="G508"/>
  <c r="F508"/>
  <c r="H508" s="1"/>
  <c r="E508"/>
  <c r="K507"/>
  <c r="L506"/>
  <c r="H505"/>
  <c r="L505" s="1"/>
  <c r="G505"/>
  <c r="F505"/>
  <c r="E505"/>
  <c r="G504"/>
  <c r="F504"/>
  <c r="E504"/>
  <c r="H504" s="1"/>
  <c r="L504" s="1"/>
  <c r="G503"/>
  <c r="F503"/>
  <c r="H503" s="1"/>
  <c r="L503" s="1"/>
  <c r="E503"/>
  <c r="G502"/>
  <c r="F502"/>
  <c r="E502"/>
  <c r="G501"/>
  <c r="F501"/>
  <c r="E501"/>
  <c r="H500"/>
  <c r="L500" s="1"/>
  <c r="G500"/>
  <c r="F500"/>
  <c r="E500"/>
  <c r="G499"/>
  <c r="F499"/>
  <c r="E499"/>
  <c r="K498"/>
  <c r="G498"/>
  <c r="F498"/>
  <c r="L497"/>
  <c r="H496"/>
  <c r="L496" s="1"/>
  <c r="G496"/>
  <c r="F496"/>
  <c r="E496"/>
  <c r="G495"/>
  <c r="F495"/>
  <c r="E495"/>
  <c r="H494"/>
  <c r="L494" s="1"/>
  <c r="G494"/>
  <c r="F494"/>
  <c r="E494"/>
  <c r="L493"/>
  <c r="G493"/>
  <c r="F493"/>
  <c r="E493"/>
  <c r="H493" s="1"/>
  <c r="G492"/>
  <c r="F492"/>
  <c r="E492"/>
  <c r="G491"/>
  <c r="F491"/>
  <c r="E491"/>
  <c r="G490"/>
  <c r="F490"/>
  <c r="E490"/>
  <c r="K489"/>
  <c r="L488"/>
  <c r="H487"/>
  <c r="L487" s="1"/>
  <c r="G487"/>
  <c r="F487"/>
  <c r="E487"/>
  <c r="L486"/>
  <c r="G486"/>
  <c r="F486"/>
  <c r="E486"/>
  <c r="H486" s="1"/>
  <c r="G485"/>
  <c r="F485"/>
  <c r="F480" s="1"/>
  <c r="E485"/>
  <c r="G484"/>
  <c r="F484"/>
  <c r="E484"/>
  <c r="G483"/>
  <c r="F483"/>
  <c r="H483" s="1"/>
  <c r="L483" s="1"/>
  <c r="E483"/>
  <c r="G482"/>
  <c r="F482"/>
  <c r="E482"/>
  <c r="H481"/>
  <c r="G481"/>
  <c r="F481"/>
  <c r="E481"/>
  <c r="K480"/>
  <c r="L479"/>
  <c r="G478"/>
  <c r="F478"/>
  <c r="H478" s="1"/>
  <c r="L478" s="1"/>
  <c r="E478"/>
  <c r="G477"/>
  <c r="F477"/>
  <c r="E477"/>
  <c r="G476"/>
  <c r="F476"/>
  <c r="E476"/>
  <c r="H475"/>
  <c r="L475" s="1"/>
  <c r="G475"/>
  <c r="F475"/>
  <c r="E475"/>
  <c r="L474"/>
  <c r="G474"/>
  <c r="F474"/>
  <c r="E474"/>
  <c r="H474" s="1"/>
  <c r="G473"/>
  <c r="F473"/>
  <c r="E473"/>
  <c r="H472"/>
  <c r="L472" s="1"/>
  <c r="G472"/>
  <c r="F472"/>
  <c r="E472"/>
  <c r="K471"/>
  <c r="F471"/>
  <c r="L470"/>
  <c r="G469"/>
  <c r="F469"/>
  <c r="H469" s="1"/>
  <c r="L469" s="1"/>
  <c r="E469"/>
  <c r="H468"/>
  <c r="L468" s="1"/>
  <c r="G468"/>
  <c r="F468"/>
  <c r="E468"/>
  <c r="G467"/>
  <c r="F467"/>
  <c r="E467"/>
  <c r="H467" s="1"/>
  <c r="L467" s="1"/>
  <c r="G466"/>
  <c r="F466"/>
  <c r="E466"/>
  <c r="H466" s="1"/>
  <c r="L466" s="1"/>
  <c r="H465"/>
  <c r="L465" s="1"/>
  <c r="G465"/>
  <c r="F465"/>
  <c r="E465"/>
  <c r="G464"/>
  <c r="G462" s="1"/>
  <c r="F464"/>
  <c r="E464"/>
  <c r="H464" s="1"/>
  <c r="L464" s="1"/>
  <c r="G463"/>
  <c r="F463"/>
  <c r="H463" s="1"/>
  <c r="E463"/>
  <c r="K462"/>
  <c r="L461"/>
  <c r="G460"/>
  <c r="F460"/>
  <c r="E460"/>
  <c r="G459"/>
  <c r="F459"/>
  <c r="E459"/>
  <c r="G458"/>
  <c r="F458"/>
  <c r="E458"/>
  <c r="G457"/>
  <c r="H457" s="1"/>
  <c r="L457" s="1"/>
  <c r="F457"/>
  <c r="E457"/>
  <c r="H456"/>
  <c r="L456" s="1"/>
  <c r="G456"/>
  <c r="F456"/>
  <c r="E456"/>
  <c r="G455"/>
  <c r="F455"/>
  <c r="E455"/>
  <c r="H454"/>
  <c r="G454"/>
  <c r="F454"/>
  <c r="E454"/>
  <c r="K453"/>
  <c r="E453"/>
  <c r="L452"/>
  <c r="G451"/>
  <c r="F451"/>
  <c r="H451" s="1"/>
  <c r="L451" s="1"/>
  <c r="E451"/>
  <c r="G450"/>
  <c r="F450"/>
  <c r="E450"/>
  <c r="H449"/>
  <c r="L449" s="1"/>
  <c r="G449"/>
  <c r="F449"/>
  <c r="E449"/>
  <c r="G448"/>
  <c r="F448"/>
  <c r="E448"/>
  <c r="H447"/>
  <c r="L447" s="1"/>
  <c r="G447"/>
  <c r="F447"/>
  <c r="E447"/>
  <c r="G446"/>
  <c r="F446"/>
  <c r="E446"/>
  <c r="H446" s="1"/>
  <c r="L446" s="1"/>
  <c r="G445"/>
  <c r="F445"/>
  <c r="E445"/>
  <c r="K444"/>
  <c r="L443"/>
  <c r="L442"/>
  <c r="G442"/>
  <c r="F442"/>
  <c r="E442"/>
  <c r="H442" s="1"/>
  <c r="G441"/>
  <c r="F441"/>
  <c r="E441"/>
  <c r="H441" s="1"/>
  <c r="L441" s="1"/>
  <c r="H440"/>
  <c r="L440" s="1"/>
  <c r="G440"/>
  <c r="F440"/>
  <c r="E440"/>
  <c r="G439"/>
  <c r="F439"/>
  <c r="E439"/>
  <c r="E435" s="1"/>
  <c r="G438"/>
  <c r="F438"/>
  <c r="H438" s="1"/>
  <c r="L438" s="1"/>
  <c r="E438"/>
  <c r="G437"/>
  <c r="F437"/>
  <c r="E437"/>
  <c r="G436"/>
  <c r="G435" s="1"/>
  <c r="F436"/>
  <c r="E436"/>
  <c r="K435"/>
  <c r="L434"/>
  <c r="H433"/>
  <c r="L433" s="1"/>
  <c r="G433"/>
  <c r="F433"/>
  <c r="E433"/>
  <c r="G432"/>
  <c r="F432"/>
  <c r="E432"/>
  <c r="H432" s="1"/>
  <c r="L432" s="1"/>
  <c r="G431"/>
  <c r="F431"/>
  <c r="H431" s="1"/>
  <c r="L431" s="1"/>
  <c r="E431"/>
  <c r="G430"/>
  <c r="G426" s="1"/>
  <c r="F430"/>
  <c r="E430"/>
  <c r="G429"/>
  <c r="F429"/>
  <c r="H429" s="1"/>
  <c r="L429" s="1"/>
  <c r="E429"/>
  <c r="H428"/>
  <c r="L428" s="1"/>
  <c r="G428"/>
  <c r="F428"/>
  <c r="E428"/>
  <c r="G427"/>
  <c r="F427"/>
  <c r="E427"/>
  <c r="K426"/>
  <c r="F426"/>
  <c r="L425"/>
  <c r="H424"/>
  <c r="L424" s="1"/>
  <c r="G424"/>
  <c r="F424"/>
  <c r="E424"/>
  <c r="G423"/>
  <c r="F423"/>
  <c r="E423"/>
  <c r="H422"/>
  <c r="L422" s="1"/>
  <c r="G422"/>
  <c r="F422"/>
  <c r="E422"/>
  <c r="G421"/>
  <c r="F421"/>
  <c r="E421"/>
  <c r="H421" s="1"/>
  <c r="L421" s="1"/>
  <c r="G420"/>
  <c r="F420"/>
  <c r="E420"/>
  <c r="H420" s="1"/>
  <c r="L420" s="1"/>
  <c r="G419"/>
  <c r="F419"/>
  <c r="E419"/>
  <c r="G418"/>
  <c r="F418"/>
  <c r="E418"/>
  <c r="K417"/>
  <c r="L416"/>
  <c r="H415"/>
  <c r="L415" s="1"/>
  <c r="G415"/>
  <c r="F415"/>
  <c r="E415"/>
  <c r="G414"/>
  <c r="F414"/>
  <c r="E414"/>
  <c r="H414" s="1"/>
  <c r="L414" s="1"/>
  <c r="G413"/>
  <c r="F413"/>
  <c r="E413"/>
  <c r="H413" s="1"/>
  <c r="L413" s="1"/>
  <c r="G412"/>
  <c r="F412"/>
  <c r="E412"/>
  <c r="G411"/>
  <c r="F411"/>
  <c r="H411" s="1"/>
  <c r="L411" s="1"/>
  <c r="E411"/>
  <c r="G410"/>
  <c r="F410"/>
  <c r="E410"/>
  <c r="H409"/>
  <c r="G409"/>
  <c r="F409"/>
  <c r="E409"/>
  <c r="K408"/>
  <c r="L407"/>
  <c r="G406"/>
  <c r="F406"/>
  <c r="H406" s="1"/>
  <c r="L406" s="1"/>
  <c r="E406"/>
  <c r="G405"/>
  <c r="F405"/>
  <c r="E405"/>
  <c r="G404"/>
  <c r="F404"/>
  <c r="H404" s="1"/>
  <c r="L404" s="1"/>
  <c r="E404"/>
  <c r="H403"/>
  <c r="L403" s="1"/>
  <c r="G403"/>
  <c r="F403"/>
  <c r="E403"/>
  <c r="G402"/>
  <c r="F402"/>
  <c r="E402"/>
  <c r="H402" s="1"/>
  <c r="L402" s="1"/>
  <c r="G401"/>
  <c r="F401"/>
  <c r="E401"/>
  <c r="H400"/>
  <c r="L400" s="1"/>
  <c r="G400"/>
  <c r="F400"/>
  <c r="E400"/>
  <c r="K399"/>
  <c r="F399"/>
  <c r="L398"/>
  <c r="G397"/>
  <c r="F397"/>
  <c r="E397"/>
  <c r="H396"/>
  <c r="L396" s="1"/>
  <c r="G396"/>
  <c r="F396"/>
  <c r="E396"/>
  <c r="L395"/>
  <c r="G395"/>
  <c r="F395"/>
  <c r="E395"/>
  <c r="H395" s="1"/>
  <c r="G394"/>
  <c r="F394"/>
  <c r="E394"/>
  <c r="H394" s="1"/>
  <c r="L394" s="1"/>
  <c r="H393"/>
  <c r="L393" s="1"/>
  <c r="G393"/>
  <c r="F393"/>
  <c r="E393"/>
  <c r="G392"/>
  <c r="F392"/>
  <c r="E392"/>
  <c r="H392" s="1"/>
  <c r="L392" s="1"/>
  <c r="G391"/>
  <c r="F391"/>
  <c r="H391" s="1"/>
  <c r="E391"/>
  <c r="K390"/>
  <c r="L389"/>
  <c r="G388"/>
  <c r="F388"/>
  <c r="E388"/>
  <c r="H388" s="1"/>
  <c r="L388" s="1"/>
  <c r="G387"/>
  <c r="F387"/>
  <c r="E387"/>
  <c r="G386"/>
  <c r="F386"/>
  <c r="E386"/>
  <c r="G385"/>
  <c r="H385" s="1"/>
  <c r="L385" s="1"/>
  <c r="F385"/>
  <c r="E385"/>
  <c r="H384"/>
  <c r="L384" s="1"/>
  <c r="G384"/>
  <c r="F384"/>
  <c r="E384"/>
  <c r="G383"/>
  <c r="F383"/>
  <c r="E383"/>
  <c r="H382"/>
  <c r="G382"/>
  <c r="F382"/>
  <c r="E382"/>
  <c r="K381"/>
  <c r="E381"/>
  <c r="L380"/>
  <c r="G379"/>
  <c r="F379"/>
  <c r="H379" s="1"/>
  <c r="L379" s="1"/>
  <c r="E379"/>
  <c r="G378"/>
  <c r="F378"/>
  <c r="E378"/>
  <c r="H377"/>
  <c r="L377" s="1"/>
  <c r="G377"/>
  <c r="F377"/>
  <c r="E377"/>
  <c r="G376"/>
  <c r="F376"/>
  <c r="E376"/>
  <c r="H375"/>
  <c r="L375" s="1"/>
  <c r="G375"/>
  <c r="F375"/>
  <c r="E375"/>
  <c r="L374"/>
  <c r="G374"/>
  <c r="F374"/>
  <c r="E374"/>
  <c r="H374" s="1"/>
  <c r="G373"/>
  <c r="F373"/>
  <c r="F372" s="1"/>
  <c r="E373"/>
  <c r="K372"/>
  <c r="L371"/>
  <c r="G370"/>
  <c r="F370"/>
  <c r="E370"/>
  <c r="H370" s="1"/>
  <c r="L370" s="1"/>
  <c r="G369"/>
  <c r="F369"/>
  <c r="E369"/>
  <c r="H369" s="1"/>
  <c r="L369" s="1"/>
  <c r="H368"/>
  <c r="L368" s="1"/>
  <c r="G368"/>
  <c r="F368"/>
  <c r="E368"/>
  <c r="G367"/>
  <c r="F367"/>
  <c r="E367"/>
  <c r="G366"/>
  <c r="F366"/>
  <c r="H366" s="1"/>
  <c r="L366" s="1"/>
  <c r="E366"/>
  <c r="G365"/>
  <c r="F365"/>
  <c r="E365"/>
  <c r="G364"/>
  <c r="F364"/>
  <c r="H364" s="1"/>
  <c r="E364"/>
  <c r="K363"/>
  <c r="L362"/>
  <c r="H361"/>
  <c r="L361" s="1"/>
  <c r="G361"/>
  <c r="F361"/>
  <c r="E361"/>
  <c r="G360"/>
  <c r="F360"/>
  <c r="E360"/>
  <c r="H360" s="1"/>
  <c r="L360" s="1"/>
  <c r="G359"/>
  <c r="F359"/>
  <c r="H359" s="1"/>
  <c r="L359" s="1"/>
  <c r="E359"/>
  <c r="G358"/>
  <c r="F358"/>
  <c r="E358"/>
  <c r="G357"/>
  <c r="F357"/>
  <c r="E357"/>
  <c r="H356"/>
  <c r="L356" s="1"/>
  <c r="G356"/>
  <c r="F356"/>
  <c r="E356"/>
  <c r="G355"/>
  <c r="F355"/>
  <c r="E355"/>
  <c r="K354"/>
  <c r="G354"/>
  <c r="F354"/>
  <c r="L353"/>
  <c r="H352"/>
  <c r="L352" s="1"/>
  <c r="G352"/>
  <c r="F352"/>
  <c r="E352"/>
  <c r="G351"/>
  <c r="F351"/>
  <c r="E351"/>
  <c r="H350"/>
  <c r="L350" s="1"/>
  <c r="G350"/>
  <c r="F350"/>
  <c r="E350"/>
  <c r="L349"/>
  <c r="G349"/>
  <c r="F349"/>
  <c r="E349"/>
  <c r="H349" s="1"/>
  <c r="G348"/>
  <c r="F348"/>
  <c r="E348"/>
  <c r="G347"/>
  <c r="F347"/>
  <c r="E347"/>
  <c r="G346"/>
  <c r="F346"/>
  <c r="E346"/>
  <c r="K345"/>
  <c r="L344"/>
  <c r="H343"/>
  <c r="L343" s="1"/>
  <c r="G343"/>
  <c r="F343"/>
  <c r="E343"/>
  <c r="L342"/>
  <c r="G342"/>
  <c r="F342"/>
  <c r="E342"/>
  <c r="H342" s="1"/>
  <c r="G341"/>
  <c r="F341"/>
  <c r="F336" s="1"/>
  <c r="E341"/>
  <c r="G340"/>
  <c r="F340"/>
  <c r="E340"/>
  <c r="G339"/>
  <c r="F339"/>
  <c r="H339" s="1"/>
  <c r="L339" s="1"/>
  <c r="E339"/>
  <c r="G338"/>
  <c r="F338"/>
  <c r="E338"/>
  <c r="H337"/>
  <c r="G337"/>
  <c r="F337"/>
  <c r="E337"/>
  <c r="K336"/>
  <c r="L335"/>
  <c r="G334"/>
  <c r="F334"/>
  <c r="H334" s="1"/>
  <c r="L334" s="1"/>
  <c r="E334"/>
  <c r="G333"/>
  <c r="F333"/>
  <c r="E333"/>
  <c r="G332"/>
  <c r="F332"/>
  <c r="E332"/>
  <c r="H331"/>
  <c r="L331" s="1"/>
  <c r="G331"/>
  <c r="F331"/>
  <c r="E331"/>
  <c r="L330"/>
  <c r="G330"/>
  <c r="F330"/>
  <c r="E330"/>
  <c r="H330" s="1"/>
  <c r="G329"/>
  <c r="F329"/>
  <c r="E329"/>
  <c r="H328"/>
  <c r="L328" s="1"/>
  <c r="G328"/>
  <c r="F328"/>
  <c r="E328"/>
  <c r="K327"/>
  <c r="F327"/>
  <c r="L326"/>
  <c r="G325"/>
  <c r="F325"/>
  <c r="H325" s="1"/>
  <c r="L325" s="1"/>
  <c r="E325"/>
  <c r="H324"/>
  <c r="L324" s="1"/>
  <c r="G324"/>
  <c r="F324"/>
  <c r="E324"/>
  <c r="G323"/>
  <c r="F323"/>
  <c r="E323"/>
  <c r="H323" s="1"/>
  <c r="L323" s="1"/>
  <c r="G322"/>
  <c r="F322"/>
  <c r="E322"/>
  <c r="H322" s="1"/>
  <c r="L322" s="1"/>
  <c r="H321"/>
  <c r="L321" s="1"/>
  <c r="G321"/>
  <c r="F321"/>
  <c r="E321"/>
  <c r="G320"/>
  <c r="G318" s="1"/>
  <c r="F320"/>
  <c r="E320"/>
  <c r="H320" s="1"/>
  <c r="L320" s="1"/>
  <c r="G319"/>
  <c r="F319"/>
  <c r="H319" s="1"/>
  <c r="E319"/>
  <c r="K318"/>
  <c r="L317"/>
  <c r="G316"/>
  <c r="F316"/>
  <c r="E316"/>
  <c r="G315"/>
  <c r="F315"/>
  <c r="E315"/>
  <c r="G314"/>
  <c r="F314"/>
  <c r="E314"/>
  <c r="G313"/>
  <c r="H313" s="1"/>
  <c r="L313" s="1"/>
  <c r="F313"/>
  <c r="E313"/>
  <c r="H312"/>
  <c r="L312" s="1"/>
  <c r="G312"/>
  <c r="F312"/>
  <c r="E312"/>
  <c r="G311"/>
  <c r="F311"/>
  <c r="E311"/>
  <c r="H310"/>
  <c r="G310"/>
  <c r="F310"/>
  <c r="E310"/>
  <c r="K309"/>
  <c r="E309"/>
  <c r="L308"/>
  <c r="G307"/>
  <c r="F307"/>
  <c r="H307" s="1"/>
  <c r="L307" s="1"/>
  <c r="E307"/>
  <c r="G306"/>
  <c r="F306"/>
  <c r="E306"/>
  <c r="H305"/>
  <c r="L305" s="1"/>
  <c r="G305"/>
  <c r="F305"/>
  <c r="E305"/>
  <c r="G304"/>
  <c r="F304"/>
  <c r="E304"/>
  <c r="H303"/>
  <c r="L303" s="1"/>
  <c r="G303"/>
  <c r="F303"/>
  <c r="E303"/>
  <c r="G302"/>
  <c r="F302"/>
  <c r="E302"/>
  <c r="H302" s="1"/>
  <c r="L302" s="1"/>
  <c r="G301"/>
  <c r="F301"/>
  <c r="E301"/>
  <c r="K300"/>
  <c r="L299"/>
  <c r="L298"/>
  <c r="G298"/>
  <c r="F298"/>
  <c r="E298"/>
  <c r="H298" s="1"/>
  <c r="G297"/>
  <c r="F297"/>
  <c r="E297"/>
  <c r="H297" s="1"/>
  <c r="L297" s="1"/>
  <c r="H296"/>
  <c r="L296" s="1"/>
  <c r="G296"/>
  <c r="F296"/>
  <c r="E296"/>
  <c r="G295"/>
  <c r="F295"/>
  <c r="E295"/>
  <c r="E291" s="1"/>
  <c r="G294"/>
  <c r="F294"/>
  <c r="H294" s="1"/>
  <c r="L294" s="1"/>
  <c r="E294"/>
  <c r="G293"/>
  <c r="F293"/>
  <c r="E293"/>
  <c r="G292"/>
  <c r="G291" s="1"/>
  <c r="F292"/>
  <c r="E292"/>
  <c r="K291"/>
  <c r="L290"/>
  <c r="H289"/>
  <c r="L289" s="1"/>
  <c r="G289"/>
  <c r="F289"/>
  <c r="E289"/>
  <c r="G288"/>
  <c r="F288"/>
  <c r="E288"/>
  <c r="H288" s="1"/>
  <c r="L288" s="1"/>
  <c r="G287"/>
  <c r="F287"/>
  <c r="H287" s="1"/>
  <c r="L287" s="1"/>
  <c r="E287"/>
  <c r="G286"/>
  <c r="G282" s="1"/>
  <c r="F286"/>
  <c r="E286"/>
  <c r="G285"/>
  <c r="F285"/>
  <c r="H285" s="1"/>
  <c r="L285" s="1"/>
  <c r="E285"/>
  <c r="H284"/>
  <c r="L284" s="1"/>
  <c r="G284"/>
  <c r="F284"/>
  <c r="E284"/>
  <c r="G283"/>
  <c r="F283"/>
  <c r="E283"/>
  <c r="K282"/>
  <c r="F282"/>
  <c r="L281"/>
  <c r="H280"/>
  <c r="L280" s="1"/>
  <c r="G280"/>
  <c r="F280"/>
  <c r="E280"/>
  <c r="G279"/>
  <c r="F279"/>
  <c r="E279"/>
  <c r="H278"/>
  <c r="L278" s="1"/>
  <c r="G278"/>
  <c r="F278"/>
  <c r="E278"/>
  <c r="G277"/>
  <c r="F277"/>
  <c r="E277"/>
  <c r="H277" s="1"/>
  <c r="L277" s="1"/>
  <c r="G276"/>
  <c r="F276"/>
  <c r="E276"/>
  <c r="H276" s="1"/>
  <c r="L276" s="1"/>
  <c r="G275"/>
  <c r="F275"/>
  <c r="E275"/>
  <c r="G274"/>
  <c r="F274"/>
  <c r="E274"/>
  <c r="K273"/>
  <c r="L272"/>
  <c r="H271"/>
  <c r="L271" s="1"/>
  <c r="G271"/>
  <c r="F271"/>
  <c r="E271"/>
  <c r="G270"/>
  <c r="F270"/>
  <c r="E270"/>
  <c r="H270" s="1"/>
  <c r="L270" s="1"/>
  <c r="G269"/>
  <c r="F269"/>
  <c r="E269"/>
  <c r="H269" s="1"/>
  <c r="L269" s="1"/>
  <c r="G268"/>
  <c r="F268"/>
  <c r="E268"/>
  <c r="G267"/>
  <c r="F267"/>
  <c r="H267" s="1"/>
  <c r="L267" s="1"/>
  <c r="E267"/>
  <c r="G266"/>
  <c r="F266"/>
  <c r="E266"/>
  <c r="H265"/>
  <c r="G265"/>
  <c r="F265"/>
  <c r="E265"/>
  <c r="K264"/>
  <c r="L263"/>
  <c r="G262"/>
  <c r="F262"/>
  <c r="H262" s="1"/>
  <c r="L262" s="1"/>
  <c r="E262"/>
  <c r="G261"/>
  <c r="F261"/>
  <c r="E261"/>
  <c r="G260"/>
  <c r="F260"/>
  <c r="H260" s="1"/>
  <c r="L260" s="1"/>
  <c r="E260"/>
  <c r="H259"/>
  <c r="L259" s="1"/>
  <c r="G259"/>
  <c r="F259"/>
  <c r="E259"/>
  <c r="G258"/>
  <c r="F258"/>
  <c r="E258"/>
  <c r="H258" s="1"/>
  <c r="L258" s="1"/>
  <c r="G257"/>
  <c r="F257"/>
  <c r="E257"/>
  <c r="H256"/>
  <c r="L256" s="1"/>
  <c r="G256"/>
  <c r="F256"/>
  <c r="E256"/>
  <c r="K255"/>
  <c r="F255"/>
  <c r="L254"/>
  <c r="G253"/>
  <c r="F253"/>
  <c r="E253"/>
  <c r="H252"/>
  <c r="L252" s="1"/>
  <c r="G252"/>
  <c r="F252"/>
  <c r="E252"/>
  <c r="L251"/>
  <c r="G251"/>
  <c r="F251"/>
  <c r="E251"/>
  <c r="H251" s="1"/>
  <c r="G250"/>
  <c r="F250"/>
  <c r="E250"/>
  <c r="H250" s="1"/>
  <c r="L250" s="1"/>
  <c r="H249"/>
  <c r="L249" s="1"/>
  <c r="G249"/>
  <c r="F249"/>
  <c r="E249"/>
  <c r="G248"/>
  <c r="F248"/>
  <c r="E248"/>
  <c r="H248" s="1"/>
  <c r="L248" s="1"/>
  <c r="G247"/>
  <c r="F247"/>
  <c r="H247" s="1"/>
  <c r="E247"/>
  <c r="K246"/>
  <c r="L245"/>
  <c r="G244"/>
  <c r="F244"/>
  <c r="E244"/>
  <c r="H244" s="1"/>
  <c r="L244" s="1"/>
  <c r="G243"/>
  <c r="F243"/>
  <c r="E243"/>
  <c r="G242"/>
  <c r="F242"/>
  <c r="E242"/>
  <c r="G241"/>
  <c r="H241" s="1"/>
  <c r="L241" s="1"/>
  <c r="F241"/>
  <c r="E241"/>
  <c r="H240"/>
  <c r="L240" s="1"/>
  <c r="G240"/>
  <c r="F240"/>
  <c r="E240"/>
  <c r="G239"/>
  <c r="F239"/>
  <c r="E239"/>
  <c r="H238"/>
  <c r="G238"/>
  <c r="F238"/>
  <c r="E238"/>
  <c r="K237"/>
  <c r="E237"/>
  <c r="L236"/>
  <c r="G235"/>
  <c r="F235"/>
  <c r="H235" s="1"/>
  <c r="L235" s="1"/>
  <c r="E235"/>
  <c r="G234"/>
  <c r="H234" s="1"/>
  <c r="L234" s="1"/>
  <c r="F234"/>
  <c r="E234"/>
  <c r="H233"/>
  <c r="L233" s="1"/>
  <c r="G233"/>
  <c r="F233"/>
  <c r="E233"/>
  <c r="G232"/>
  <c r="F232"/>
  <c r="E232"/>
  <c r="H231"/>
  <c r="L231" s="1"/>
  <c r="G231"/>
  <c r="F231"/>
  <c r="E231"/>
  <c r="L230"/>
  <c r="G230"/>
  <c r="F230"/>
  <c r="E230"/>
  <c r="H230" s="1"/>
  <c r="G229"/>
  <c r="F229"/>
  <c r="F228" s="1"/>
  <c r="E229"/>
  <c r="K228"/>
  <c r="G228"/>
  <c r="L227"/>
  <c r="H226"/>
  <c r="L226" s="1"/>
  <c r="G226"/>
  <c r="F226"/>
  <c r="E226"/>
  <c r="L225"/>
  <c r="G225"/>
  <c r="F225"/>
  <c r="E225"/>
  <c r="H225" s="1"/>
  <c r="H224"/>
  <c r="L224" s="1"/>
  <c r="G224"/>
  <c r="F224"/>
  <c r="E224"/>
  <c r="G223"/>
  <c r="F223"/>
  <c r="E223"/>
  <c r="G222"/>
  <c r="F222"/>
  <c r="H222" s="1"/>
  <c r="L222" s="1"/>
  <c r="E222"/>
  <c r="G221"/>
  <c r="F221"/>
  <c r="E221"/>
  <c r="G220"/>
  <c r="F220"/>
  <c r="E220"/>
  <c r="K219"/>
  <c r="L218"/>
  <c r="H217"/>
  <c r="L217" s="1"/>
  <c r="G217"/>
  <c r="F217"/>
  <c r="E217"/>
  <c r="L216"/>
  <c r="G216"/>
  <c r="F216"/>
  <c r="E216"/>
  <c r="H216" s="1"/>
  <c r="G215"/>
  <c r="F215"/>
  <c r="H215" s="1"/>
  <c r="L215" s="1"/>
  <c r="E215"/>
  <c r="G214"/>
  <c r="F214"/>
  <c r="F210" s="1"/>
  <c r="E214"/>
  <c r="G213"/>
  <c r="F213"/>
  <c r="H213" s="1"/>
  <c r="L213" s="1"/>
  <c r="E213"/>
  <c r="H212"/>
  <c r="L212" s="1"/>
  <c r="G212"/>
  <c r="F212"/>
  <c r="E212"/>
  <c r="G211"/>
  <c r="F211"/>
  <c r="E211"/>
  <c r="E210" s="1"/>
  <c r="K210"/>
  <c r="G210"/>
  <c r="L209"/>
  <c r="H208"/>
  <c r="L208" s="1"/>
  <c r="G208"/>
  <c r="F208"/>
  <c r="E208"/>
  <c r="G207"/>
  <c r="F207"/>
  <c r="E207"/>
  <c r="G206"/>
  <c r="H206" s="1"/>
  <c r="L206" s="1"/>
  <c r="F206"/>
  <c r="E206"/>
  <c r="H205"/>
  <c r="L205" s="1"/>
  <c r="G205"/>
  <c r="F205"/>
  <c r="E205"/>
  <c r="L204"/>
  <c r="G204"/>
  <c r="F204"/>
  <c r="E204"/>
  <c r="H204" s="1"/>
  <c r="G203"/>
  <c r="F203"/>
  <c r="E203"/>
  <c r="G202"/>
  <c r="F202"/>
  <c r="H202" s="1"/>
  <c r="L202" s="1"/>
  <c r="E202"/>
  <c r="K201"/>
  <c r="L200"/>
  <c r="G199"/>
  <c r="H199" s="1"/>
  <c r="L199" s="1"/>
  <c r="F199"/>
  <c r="E199"/>
  <c r="H198"/>
  <c r="L198" s="1"/>
  <c r="G198"/>
  <c r="F198"/>
  <c r="E198"/>
  <c r="G197"/>
  <c r="F197"/>
  <c r="E197"/>
  <c r="G196"/>
  <c r="F196"/>
  <c r="F192" s="1"/>
  <c r="E196"/>
  <c r="G195"/>
  <c r="F195"/>
  <c r="H195" s="1"/>
  <c r="L195" s="1"/>
  <c r="E195"/>
  <c r="H194"/>
  <c r="L194" s="1"/>
  <c r="G194"/>
  <c r="F194"/>
  <c r="E194"/>
  <c r="G193"/>
  <c r="F193"/>
  <c r="E193"/>
  <c r="E192" s="1"/>
  <c r="K192"/>
  <c r="G192"/>
  <c r="L191"/>
  <c r="H190"/>
  <c r="L190" s="1"/>
  <c r="G190"/>
  <c r="F190"/>
  <c r="E190"/>
  <c r="L189"/>
  <c r="G189"/>
  <c r="F189"/>
  <c r="E189"/>
  <c r="H189" s="1"/>
  <c r="G188"/>
  <c r="F188"/>
  <c r="E188"/>
  <c r="G187"/>
  <c r="H187" s="1"/>
  <c r="L187" s="1"/>
  <c r="F187"/>
  <c r="E187"/>
  <c r="H186"/>
  <c r="L186" s="1"/>
  <c r="G186"/>
  <c r="F186"/>
  <c r="E186"/>
  <c r="L185"/>
  <c r="G185"/>
  <c r="F185"/>
  <c r="E185"/>
  <c r="H185" s="1"/>
  <c r="H184"/>
  <c r="L184" s="1"/>
  <c r="G184"/>
  <c r="F184"/>
  <c r="E184"/>
  <c r="K183"/>
  <c r="E183"/>
  <c r="L182"/>
  <c r="G181"/>
  <c r="F181"/>
  <c r="H181" s="1"/>
  <c r="L181" s="1"/>
  <c r="E181"/>
  <c r="G180"/>
  <c r="H180" s="1"/>
  <c r="L180" s="1"/>
  <c r="F180"/>
  <c r="E180"/>
  <c r="H179"/>
  <c r="L179" s="1"/>
  <c r="G179"/>
  <c r="F179"/>
  <c r="E179"/>
  <c r="G178"/>
  <c r="F178"/>
  <c r="E178"/>
  <c r="H177"/>
  <c r="L177" s="1"/>
  <c r="G177"/>
  <c r="F177"/>
  <c r="E177"/>
  <c r="G176"/>
  <c r="F176"/>
  <c r="E176"/>
  <c r="H176" s="1"/>
  <c r="L176" s="1"/>
  <c r="G175"/>
  <c r="F175"/>
  <c r="F174" s="1"/>
  <c r="E175"/>
  <c r="K174"/>
  <c r="L173"/>
  <c r="G172"/>
  <c r="F172"/>
  <c r="E172"/>
  <c r="H172" s="1"/>
  <c r="L172" s="1"/>
  <c r="G171"/>
  <c r="F171"/>
  <c r="E171"/>
  <c r="H171" s="1"/>
  <c r="L171" s="1"/>
  <c r="H170"/>
  <c r="L170" s="1"/>
  <c r="G170"/>
  <c r="F170"/>
  <c r="E170"/>
  <c r="G169"/>
  <c r="F169"/>
  <c r="E169"/>
  <c r="E165" s="1"/>
  <c r="G168"/>
  <c r="F168"/>
  <c r="H168" s="1"/>
  <c r="L168" s="1"/>
  <c r="E168"/>
  <c r="G167"/>
  <c r="F167"/>
  <c r="E167"/>
  <c r="G166"/>
  <c r="G165" s="1"/>
  <c r="F166"/>
  <c r="H166" s="1"/>
  <c r="E166"/>
  <c r="K165"/>
  <c r="L164"/>
  <c r="H163"/>
  <c r="L163" s="1"/>
  <c r="G163"/>
  <c r="F163"/>
  <c r="E163"/>
  <c r="G162"/>
  <c r="F162"/>
  <c r="E162"/>
  <c r="H162" s="1"/>
  <c r="L162" s="1"/>
  <c r="G161"/>
  <c r="F161"/>
  <c r="H161" s="1"/>
  <c r="L161" s="1"/>
  <c r="E161"/>
  <c r="G160"/>
  <c r="F160"/>
  <c r="E160"/>
  <c r="G159"/>
  <c r="F159"/>
  <c r="H159" s="1"/>
  <c r="L159" s="1"/>
  <c r="E159"/>
  <c r="H158"/>
  <c r="L158" s="1"/>
  <c r="G158"/>
  <c r="F158"/>
  <c r="E158"/>
  <c r="G157"/>
  <c r="F157"/>
  <c r="E157"/>
  <c r="E156" s="1"/>
  <c r="K156"/>
  <c r="G156"/>
  <c r="F156"/>
  <c r="L155"/>
  <c r="H154"/>
  <c r="L154" s="1"/>
  <c r="G154"/>
  <c r="F154"/>
  <c r="E154"/>
  <c r="G153"/>
  <c r="F153"/>
  <c r="E153"/>
  <c r="H152"/>
  <c r="L152" s="1"/>
  <c r="G152"/>
  <c r="F152"/>
  <c r="E152"/>
  <c r="G151"/>
  <c r="F151"/>
  <c r="E151"/>
  <c r="H151" s="1"/>
  <c r="L151" s="1"/>
  <c r="G150"/>
  <c r="F150"/>
  <c r="E150"/>
  <c r="H150" s="1"/>
  <c r="L150" s="1"/>
  <c r="G149"/>
  <c r="F149"/>
  <c r="E149"/>
  <c r="E147" s="1"/>
  <c r="G148"/>
  <c r="F148"/>
  <c r="H148" s="1"/>
  <c r="E148"/>
  <c r="K147"/>
  <c r="L146"/>
  <c r="H145"/>
  <c r="L145" s="1"/>
  <c r="G145"/>
  <c r="F145"/>
  <c r="E145"/>
  <c r="G144"/>
  <c r="F144"/>
  <c r="E144"/>
  <c r="H144" s="1"/>
  <c r="L144" s="1"/>
  <c r="G143"/>
  <c r="F143"/>
  <c r="E143"/>
  <c r="H143" s="1"/>
  <c r="L143" s="1"/>
  <c r="G142"/>
  <c r="F142"/>
  <c r="E142"/>
  <c r="G141"/>
  <c r="F141"/>
  <c r="H141" s="1"/>
  <c r="L141" s="1"/>
  <c r="E141"/>
  <c r="G140"/>
  <c r="H140" s="1"/>
  <c r="L140" s="1"/>
  <c r="F140"/>
  <c r="E140"/>
  <c r="H139"/>
  <c r="L139" s="1"/>
  <c r="G139"/>
  <c r="F139"/>
  <c r="E139"/>
  <c r="K138"/>
  <c r="F138"/>
  <c r="L137"/>
  <c r="G136"/>
  <c r="F136"/>
  <c r="H136" s="1"/>
  <c r="L136" s="1"/>
  <c r="E136"/>
  <c r="G135"/>
  <c r="F135"/>
  <c r="E135"/>
  <c r="G134"/>
  <c r="F134"/>
  <c r="H134" s="1"/>
  <c r="L134" s="1"/>
  <c r="E134"/>
  <c r="H133"/>
  <c r="L133" s="1"/>
  <c r="G133"/>
  <c r="F133"/>
  <c r="E133"/>
  <c r="G132"/>
  <c r="F132"/>
  <c r="E132"/>
  <c r="H132" s="1"/>
  <c r="L132" s="1"/>
  <c r="G131"/>
  <c r="F131"/>
  <c r="E131"/>
  <c r="H131" s="1"/>
  <c r="L131" s="1"/>
  <c r="H130"/>
  <c r="L130" s="1"/>
  <c r="G130"/>
  <c r="F130"/>
  <c r="E130"/>
  <c r="K129"/>
  <c r="F129"/>
  <c r="L128"/>
  <c r="G127"/>
  <c r="F127"/>
  <c r="H127" s="1"/>
  <c r="L127" s="1"/>
  <c r="E127"/>
  <c r="H126"/>
  <c r="L126" s="1"/>
  <c r="G126"/>
  <c r="F126"/>
  <c r="E126"/>
  <c r="G125"/>
  <c r="F125"/>
  <c r="E125"/>
  <c r="H125" s="1"/>
  <c r="L125" s="1"/>
  <c r="G124"/>
  <c r="F124"/>
  <c r="E124"/>
  <c r="H124" s="1"/>
  <c r="L124" s="1"/>
  <c r="H123"/>
  <c r="L123" s="1"/>
  <c r="G123"/>
  <c r="F123"/>
  <c r="E123"/>
  <c r="G122"/>
  <c r="G120" s="1"/>
  <c r="F122"/>
  <c r="E122"/>
  <c r="H122" s="1"/>
  <c r="L122" s="1"/>
  <c r="G121"/>
  <c r="F121"/>
  <c r="H121" s="1"/>
  <c r="E121"/>
  <c r="K120"/>
  <c r="L119"/>
  <c r="G118"/>
  <c r="F118"/>
  <c r="E118"/>
  <c r="H118" s="1"/>
  <c r="L118" s="1"/>
  <c r="G117"/>
  <c r="F117"/>
  <c r="E117"/>
  <c r="G116"/>
  <c r="F116"/>
  <c r="F111" s="1"/>
  <c r="E116"/>
  <c r="G115"/>
  <c r="H115" s="1"/>
  <c r="L115" s="1"/>
  <c r="F115"/>
  <c r="E115"/>
  <c r="H114"/>
  <c r="L114" s="1"/>
  <c r="G114"/>
  <c r="F114"/>
  <c r="E114"/>
  <c r="G113"/>
  <c r="F113"/>
  <c r="E113"/>
  <c r="H112"/>
  <c r="L112" s="1"/>
  <c r="G112"/>
  <c r="F112"/>
  <c r="E112"/>
  <c r="K111"/>
  <c r="E111"/>
  <c r="L110"/>
  <c r="G109"/>
  <c r="F109"/>
  <c r="H109" s="1"/>
  <c r="L109" s="1"/>
  <c r="E109"/>
  <c r="G108"/>
  <c r="H108" s="1"/>
  <c r="L108" s="1"/>
  <c r="F108"/>
  <c r="E108"/>
  <c r="H107"/>
  <c r="L107" s="1"/>
  <c r="G107"/>
  <c r="F107"/>
  <c r="E107"/>
  <c r="G106"/>
  <c r="F106"/>
  <c r="E106"/>
  <c r="H105"/>
  <c r="L105" s="1"/>
  <c r="G105"/>
  <c r="F105"/>
  <c r="E105"/>
  <c r="G104"/>
  <c r="F104"/>
  <c r="E104"/>
  <c r="H104" s="1"/>
  <c r="L104" s="1"/>
  <c r="G103"/>
  <c r="F103"/>
  <c r="F102" s="1"/>
  <c r="E103"/>
  <c r="H103" s="1"/>
  <c r="K102"/>
  <c r="L101"/>
  <c r="G100"/>
  <c r="F100"/>
  <c r="E100"/>
  <c r="H100" s="1"/>
  <c r="L100" s="1"/>
  <c r="G99"/>
  <c r="F99"/>
  <c r="E99"/>
  <c r="H99" s="1"/>
  <c r="L99" s="1"/>
  <c r="H98"/>
  <c r="L98" s="1"/>
  <c r="G98"/>
  <c r="F98"/>
  <c r="E98"/>
  <c r="G97"/>
  <c r="F97"/>
  <c r="E97"/>
  <c r="E93" s="1"/>
  <c r="G96"/>
  <c r="F96"/>
  <c r="H96" s="1"/>
  <c r="L96" s="1"/>
  <c r="E96"/>
  <c r="G95"/>
  <c r="F95"/>
  <c r="E95"/>
  <c r="G94"/>
  <c r="G93" s="1"/>
  <c r="F94"/>
  <c r="H94" s="1"/>
  <c r="E94"/>
  <c r="K93"/>
  <c r="L92"/>
  <c r="H91"/>
  <c r="L91" s="1"/>
  <c r="G91"/>
  <c r="F91"/>
  <c r="E91"/>
  <c r="G90"/>
  <c r="F90"/>
  <c r="E90"/>
  <c r="H90" s="1"/>
  <c r="L90" s="1"/>
  <c r="G89"/>
  <c r="F89"/>
  <c r="H89" s="1"/>
  <c r="L89" s="1"/>
  <c r="E89"/>
  <c r="G88"/>
  <c r="F88"/>
  <c r="E88"/>
  <c r="G87"/>
  <c r="F87"/>
  <c r="H87" s="1"/>
  <c r="L87" s="1"/>
  <c r="E87"/>
  <c r="H86"/>
  <c r="L86" s="1"/>
  <c r="G86"/>
  <c r="F86"/>
  <c r="E86"/>
  <c r="G85"/>
  <c r="F85"/>
  <c r="E85"/>
  <c r="E84" s="1"/>
  <c r="K84"/>
  <c r="G84"/>
  <c r="F84"/>
  <c r="L83"/>
  <c r="H82"/>
  <c r="L82" s="1"/>
  <c r="G82"/>
  <c r="F82"/>
  <c r="E82"/>
  <c r="G81"/>
  <c r="F81"/>
  <c r="E81"/>
  <c r="H80"/>
  <c r="L80" s="1"/>
  <c r="G80"/>
  <c r="F80"/>
  <c r="E80"/>
  <c r="G79"/>
  <c r="F79"/>
  <c r="E79"/>
  <c r="H79" s="1"/>
  <c r="L79" s="1"/>
  <c r="G78"/>
  <c r="F78"/>
  <c r="E78"/>
  <c r="H78" s="1"/>
  <c r="L78" s="1"/>
  <c r="G77"/>
  <c r="F77"/>
  <c r="E77"/>
  <c r="G76"/>
  <c r="F76"/>
  <c r="H76" s="1"/>
  <c r="E76"/>
  <c r="K75"/>
  <c r="L74"/>
  <c r="H73"/>
  <c r="L73" s="1"/>
  <c r="G73"/>
  <c r="F73"/>
  <c r="E73"/>
  <c r="G72"/>
  <c r="F72"/>
  <c r="E72"/>
  <c r="H72" s="1"/>
  <c r="L72" s="1"/>
  <c r="G71"/>
  <c r="F71"/>
  <c r="E71"/>
  <c r="H71" s="1"/>
  <c r="L71" s="1"/>
  <c r="G70"/>
  <c r="F70"/>
  <c r="E70"/>
  <c r="G69"/>
  <c r="F69"/>
  <c r="H69" s="1"/>
  <c r="L69" s="1"/>
  <c r="E69"/>
  <c r="G68"/>
  <c r="H68" s="1"/>
  <c r="L68" s="1"/>
  <c r="F68"/>
  <c r="E68"/>
  <c r="H67"/>
  <c r="L67" s="1"/>
  <c r="G67"/>
  <c r="F67"/>
  <c r="E67"/>
  <c r="K66"/>
  <c r="F66"/>
  <c r="L65"/>
  <c r="G64"/>
  <c r="F64"/>
  <c r="H64" s="1"/>
  <c r="L64" s="1"/>
  <c r="E64"/>
  <c r="G63"/>
  <c r="F63"/>
  <c r="E63"/>
  <c r="G62"/>
  <c r="F62"/>
  <c r="H62" s="1"/>
  <c r="L62" s="1"/>
  <c r="E62"/>
  <c r="H61"/>
  <c r="L61" s="1"/>
  <c r="G61"/>
  <c r="F61"/>
  <c r="E61"/>
  <c r="G60"/>
  <c r="F60"/>
  <c r="E60"/>
  <c r="E682" s="1"/>
  <c r="E700" s="1"/>
  <c r="G59"/>
  <c r="F59"/>
  <c r="E59"/>
  <c r="H59" s="1"/>
  <c r="L59" s="1"/>
  <c r="H58"/>
  <c r="L58" s="1"/>
  <c r="G58"/>
  <c r="F58"/>
  <c r="E58"/>
  <c r="K57"/>
  <c r="F57"/>
  <c r="L56"/>
  <c r="G55"/>
  <c r="F55"/>
  <c r="H55" s="1"/>
  <c r="L55" s="1"/>
  <c r="E55"/>
  <c r="H54"/>
  <c r="L54" s="1"/>
  <c r="G54"/>
  <c r="F54"/>
  <c r="E54"/>
  <c r="G53"/>
  <c r="F53"/>
  <c r="E53"/>
  <c r="H53" s="1"/>
  <c r="L53" s="1"/>
  <c r="G52"/>
  <c r="F52"/>
  <c r="E52"/>
  <c r="H52" s="1"/>
  <c r="L52" s="1"/>
  <c r="H51"/>
  <c r="L51" s="1"/>
  <c r="G51"/>
  <c r="F51"/>
  <c r="E51"/>
  <c r="G50"/>
  <c r="G48" s="1"/>
  <c r="F50"/>
  <c r="E50"/>
  <c r="H50" s="1"/>
  <c r="L50" s="1"/>
  <c r="G49"/>
  <c r="F49"/>
  <c r="H49" s="1"/>
  <c r="E49"/>
  <c r="K48"/>
  <c r="L47"/>
  <c r="G46"/>
  <c r="F46"/>
  <c r="E46"/>
  <c r="H46" s="1"/>
  <c r="L46" s="1"/>
  <c r="G45"/>
  <c r="F45"/>
  <c r="E45"/>
  <c r="G44"/>
  <c r="F44"/>
  <c r="F39" s="1"/>
  <c r="E44"/>
  <c r="G43"/>
  <c r="H43" s="1"/>
  <c r="L43" s="1"/>
  <c r="F43"/>
  <c r="E43"/>
  <c r="H42"/>
  <c r="L42" s="1"/>
  <c r="G42"/>
  <c r="F42"/>
  <c r="E42"/>
  <c r="G41"/>
  <c r="F41"/>
  <c r="E41"/>
  <c r="H40"/>
  <c r="L40" s="1"/>
  <c r="G40"/>
  <c r="F40"/>
  <c r="E40"/>
  <c r="K39"/>
  <c r="E39"/>
  <c r="L38"/>
  <c r="G37"/>
  <c r="F37"/>
  <c r="H37" s="1"/>
  <c r="L37" s="1"/>
  <c r="E37"/>
  <c r="G36"/>
  <c r="H36" s="1"/>
  <c r="L36" s="1"/>
  <c r="F36"/>
  <c r="E36"/>
  <c r="H35"/>
  <c r="L35" s="1"/>
  <c r="G35"/>
  <c r="F35"/>
  <c r="E35"/>
  <c r="G34"/>
  <c r="F34"/>
  <c r="E34"/>
  <c r="H33"/>
  <c r="L33" s="1"/>
  <c r="G33"/>
  <c r="F33"/>
  <c r="E33"/>
  <c r="G32"/>
  <c r="F32"/>
  <c r="E32"/>
  <c r="H32" s="1"/>
  <c r="L32" s="1"/>
  <c r="G31"/>
  <c r="F31"/>
  <c r="F30" s="1"/>
  <c r="E31"/>
  <c r="H31" s="1"/>
  <c r="K30"/>
  <c r="L29"/>
  <c r="G28"/>
  <c r="F28"/>
  <c r="E28"/>
  <c r="E686" s="1"/>
  <c r="G27"/>
  <c r="F27"/>
  <c r="E27"/>
  <c r="H27" s="1"/>
  <c r="L27" s="1"/>
  <c r="H26"/>
  <c r="L26" s="1"/>
  <c r="G26"/>
  <c r="F26"/>
  <c r="E26"/>
  <c r="G25"/>
  <c r="F25"/>
  <c r="E25"/>
  <c r="E21" s="1"/>
  <c r="G24"/>
  <c r="F24"/>
  <c r="H24" s="1"/>
  <c r="L24" s="1"/>
  <c r="E24"/>
  <c r="G23"/>
  <c r="F23"/>
  <c r="E23"/>
  <c r="G22"/>
  <c r="G21" s="1"/>
  <c r="F22"/>
  <c r="H22" s="1"/>
  <c r="E22"/>
  <c r="K21"/>
  <c r="L20"/>
  <c r="H19"/>
  <c r="G19"/>
  <c r="F19"/>
  <c r="E19"/>
  <c r="G18"/>
  <c r="F18"/>
  <c r="E18"/>
  <c r="E685" s="1"/>
  <c r="E703" s="1"/>
  <c r="G17"/>
  <c r="G684" s="1"/>
  <c r="G702" s="1"/>
  <c r="F17"/>
  <c r="E17"/>
  <c r="E684" s="1"/>
  <c r="E702" s="1"/>
  <c r="G16"/>
  <c r="G683" s="1"/>
  <c r="G701" s="1"/>
  <c r="F16"/>
  <c r="E16"/>
  <c r="G15"/>
  <c r="G682" s="1"/>
  <c r="G700" s="1"/>
  <c r="F15"/>
  <c r="E15"/>
  <c r="H14"/>
  <c r="G14"/>
  <c r="F14"/>
  <c r="E14"/>
  <c r="E681" s="1"/>
  <c r="E699" s="1"/>
  <c r="G13"/>
  <c r="F13"/>
  <c r="E13"/>
  <c r="K12"/>
  <c r="G12"/>
  <c r="F12"/>
  <c r="L22" l="1"/>
  <c r="L76"/>
  <c r="L94"/>
  <c r="L148"/>
  <c r="H147"/>
  <c r="L147" s="1"/>
  <c r="L166"/>
  <c r="L31"/>
  <c r="H30"/>
  <c r="L30" s="1"/>
  <c r="H48"/>
  <c r="L48" s="1"/>
  <c r="L49"/>
  <c r="L103"/>
  <c r="H102"/>
  <c r="L102" s="1"/>
  <c r="H120"/>
  <c r="L120" s="1"/>
  <c r="L121"/>
  <c r="E680"/>
  <c r="E12"/>
  <c r="H257"/>
  <c r="L257" s="1"/>
  <c r="E255"/>
  <c r="L319"/>
  <c r="H318"/>
  <c r="L318" s="1"/>
  <c r="H482"/>
  <c r="L482" s="1"/>
  <c r="G480"/>
  <c r="H545"/>
  <c r="L545" s="1"/>
  <c r="E543"/>
  <c r="L598"/>
  <c r="L643"/>
  <c r="F237"/>
  <c r="H242"/>
  <c r="L242" s="1"/>
  <c r="L265"/>
  <c r="H264"/>
  <c r="L264" s="1"/>
  <c r="F381"/>
  <c r="H386"/>
  <c r="L386" s="1"/>
  <c r="L409"/>
  <c r="H522"/>
  <c r="L522" s="1"/>
  <c r="G516"/>
  <c r="L553"/>
  <c r="H552"/>
  <c r="L552" s="1"/>
  <c r="H203"/>
  <c r="L203" s="1"/>
  <c r="E201"/>
  <c r="E228"/>
  <c r="H229"/>
  <c r="L238"/>
  <c r="L247"/>
  <c r="H246"/>
  <c r="L246" s="1"/>
  <c r="H266"/>
  <c r="L266" s="1"/>
  <c r="G264"/>
  <c r="H329"/>
  <c r="L329" s="1"/>
  <c r="E327"/>
  <c r="H346"/>
  <c r="F345"/>
  <c r="E354"/>
  <c r="H355"/>
  <c r="L382"/>
  <c r="L391"/>
  <c r="H410"/>
  <c r="L410" s="1"/>
  <c r="G408"/>
  <c r="H473"/>
  <c r="L473" s="1"/>
  <c r="E471"/>
  <c r="H490"/>
  <c r="F489"/>
  <c r="E498"/>
  <c r="H499"/>
  <c r="L526"/>
  <c r="L535"/>
  <c r="H554"/>
  <c r="L554" s="1"/>
  <c r="G552"/>
  <c r="H609"/>
  <c r="L609" s="1"/>
  <c r="DN607"/>
  <c r="L625"/>
  <c r="F201"/>
  <c r="G681"/>
  <c r="G699" s="1"/>
  <c r="F683"/>
  <c r="F701" s="1"/>
  <c r="G713" s="1"/>
  <c r="F684"/>
  <c r="F702" s="1"/>
  <c r="F713" s="1"/>
  <c r="F681"/>
  <c r="F699" s="1"/>
  <c r="H699" s="1"/>
  <c r="H28"/>
  <c r="L28" s="1"/>
  <c r="G30"/>
  <c r="G661" s="1"/>
  <c r="H45"/>
  <c r="L45" s="1"/>
  <c r="E57"/>
  <c r="H60"/>
  <c r="L60" s="1"/>
  <c r="F75"/>
  <c r="H77"/>
  <c r="L77" s="1"/>
  <c r="G102"/>
  <c r="H117"/>
  <c r="L117" s="1"/>
  <c r="E129"/>
  <c r="F147"/>
  <c r="E174"/>
  <c r="H188"/>
  <c r="L188" s="1"/>
  <c r="H292"/>
  <c r="H357"/>
  <c r="L357" s="1"/>
  <c r="H397"/>
  <c r="L397" s="1"/>
  <c r="H436"/>
  <c r="H492"/>
  <c r="L492" s="1"/>
  <c r="H541"/>
  <c r="L541" s="1"/>
  <c r="H648"/>
  <c r="L648" s="1"/>
  <c r="G680"/>
  <c r="H16"/>
  <c r="H18"/>
  <c r="G686"/>
  <c r="F21"/>
  <c r="F661" s="1"/>
  <c r="H23"/>
  <c r="L23" s="1"/>
  <c r="H25"/>
  <c r="L25" s="1"/>
  <c r="H44"/>
  <c r="L44" s="1"/>
  <c r="E48"/>
  <c r="G57"/>
  <c r="H63"/>
  <c r="L63" s="1"/>
  <c r="E75"/>
  <c r="H88"/>
  <c r="L88" s="1"/>
  <c r="F93"/>
  <c r="H95"/>
  <c r="L95" s="1"/>
  <c r="H97"/>
  <c r="L97" s="1"/>
  <c r="H116"/>
  <c r="L116" s="1"/>
  <c r="E120"/>
  <c r="G129"/>
  <c r="H135"/>
  <c r="L135" s="1"/>
  <c r="H160"/>
  <c r="L160" s="1"/>
  <c r="F165"/>
  <c r="H167"/>
  <c r="L167" s="1"/>
  <c r="H169"/>
  <c r="L169" s="1"/>
  <c r="H175"/>
  <c r="H193"/>
  <c r="H197"/>
  <c r="L197" s="1"/>
  <c r="H211"/>
  <c r="G219"/>
  <c r="G246"/>
  <c r="H316"/>
  <c r="L316" s="1"/>
  <c r="H332"/>
  <c r="L332" s="1"/>
  <c r="G363"/>
  <c r="G390"/>
  <c r="H460"/>
  <c r="L460" s="1"/>
  <c r="H476"/>
  <c r="L476" s="1"/>
  <c r="G507"/>
  <c r="G534"/>
  <c r="H604"/>
  <c r="L604" s="1"/>
  <c r="H612"/>
  <c r="L612" s="1"/>
  <c r="H653"/>
  <c r="L653" s="1"/>
  <c r="H274"/>
  <c r="F273"/>
  <c r="E282"/>
  <c r="H283"/>
  <c r="L310"/>
  <c r="H309"/>
  <c r="L309" s="1"/>
  <c r="H338"/>
  <c r="L338" s="1"/>
  <c r="G336"/>
  <c r="H401"/>
  <c r="L401" s="1"/>
  <c r="E399"/>
  <c r="H418"/>
  <c r="F417"/>
  <c r="E426"/>
  <c r="H427"/>
  <c r="L454"/>
  <c r="L463"/>
  <c r="H462"/>
  <c r="L462" s="1"/>
  <c r="H562"/>
  <c r="F561"/>
  <c r="E570"/>
  <c r="H571"/>
  <c r="L607"/>
  <c r="H618"/>
  <c r="L618" s="1"/>
  <c r="E615"/>
  <c r="L19"/>
  <c r="H378"/>
  <c r="L378" s="1"/>
  <c r="G372"/>
  <c r="F525"/>
  <c r="H530"/>
  <c r="L530" s="1"/>
  <c r="H220"/>
  <c r="F219"/>
  <c r="E219"/>
  <c r="H223"/>
  <c r="L223" s="1"/>
  <c r="H306"/>
  <c r="L306" s="1"/>
  <c r="G300"/>
  <c r="F309"/>
  <c r="H314"/>
  <c r="L314" s="1"/>
  <c r="L337"/>
  <c r="L364"/>
  <c r="H450"/>
  <c r="L450" s="1"/>
  <c r="G444"/>
  <c r="F453"/>
  <c r="H458"/>
  <c r="L458" s="1"/>
  <c r="L481"/>
  <c r="L508"/>
  <c r="H594"/>
  <c r="L594" s="1"/>
  <c r="G588"/>
  <c r="F597"/>
  <c r="H602"/>
  <c r="L602" s="1"/>
  <c r="H654"/>
  <c r="L654" s="1"/>
  <c r="E651"/>
  <c r="E683"/>
  <c r="E701" s="1"/>
  <c r="H701" s="1"/>
  <c r="H13"/>
  <c r="F682"/>
  <c r="F700" s="1"/>
  <c r="F709" s="1"/>
  <c r="E30"/>
  <c r="G39"/>
  <c r="H70"/>
  <c r="L70" s="1"/>
  <c r="H85"/>
  <c r="E102"/>
  <c r="G111"/>
  <c r="H142"/>
  <c r="L142" s="1"/>
  <c r="H149"/>
  <c r="L149" s="1"/>
  <c r="H157"/>
  <c r="G174"/>
  <c r="G183"/>
  <c r="H196"/>
  <c r="L196" s="1"/>
  <c r="H253"/>
  <c r="L253" s="1"/>
  <c r="H341"/>
  <c r="L341" s="1"/>
  <c r="H348"/>
  <c r="L348" s="1"/>
  <c r="H485"/>
  <c r="L485" s="1"/>
  <c r="H501"/>
  <c r="L501" s="1"/>
  <c r="H580"/>
  <c r="F680"/>
  <c r="L14"/>
  <c r="H15"/>
  <c r="H17"/>
  <c r="G685"/>
  <c r="G703" s="1"/>
  <c r="F686"/>
  <c r="F685"/>
  <c r="F703" s="1"/>
  <c r="H703" s="1"/>
  <c r="H34"/>
  <c r="L34" s="1"/>
  <c r="H41"/>
  <c r="L41" s="1"/>
  <c r="F48"/>
  <c r="G66"/>
  <c r="E66"/>
  <c r="G75"/>
  <c r="H81"/>
  <c r="L81" s="1"/>
  <c r="H106"/>
  <c r="L106" s="1"/>
  <c r="H113"/>
  <c r="L113" s="1"/>
  <c r="F120"/>
  <c r="G138"/>
  <c r="E138"/>
  <c r="G147"/>
  <c r="H153"/>
  <c r="L153" s="1"/>
  <c r="H178"/>
  <c r="L178" s="1"/>
  <c r="F183"/>
  <c r="H201"/>
  <c r="L201" s="1"/>
  <c r="F264"/>
  <c r="F300"/>
  <c r="E363"/>
  <c r="F408"/>
  <c r="F444"/>
  <c r="E507"/>
  <c r="F552"/>
  <c r="F588"/>
  <c r="H617"/>
  <c r="L617" s="1"/>
  <c r="G624"/>
  <c r="G651"/>
  <c r="G237"/>
  <c r="H243"/>
  <c r="L243" s="1"/>
  <c r="H268"/>
  <c r="L268" s="1"/>
  <c r="H275"/>
  <c r="L275" s="1"/>
  <c r="E300"/>
  <c r="G309"/>
  <c r="H315"/>
  <c r="L315" s="1"/>
  <c r="H340"/>
  <c r="L340" s="1"/>
  <c r="H347"/>
  <c r="L347" s="1"/>
  <c r="E372"/>
  <c r="G381"/>
  <c r="H387"/>
  <c r="L387" s="1"/>
  <c r="H412"/>
  <c r="L412" s="1"/>
  <c r="H419"/>
  <c r="L419" s="1"/>
  <c r="E444"/>
  <c r="G453"/>
  <c r="H459"/>
  <c r="L459" s="1"/>
  <c r="H484"/>
  <c r="L484" s="1"/>
  <c r="H491"/>
  <c r="L491" s="1"/>
  <c r="E516"/>
  <c r="G525"/>
  <c r="H531"/>
  <c r="L531" s="1"/>
  <c r="H556"/>
  <c r="L556" s="1"/>
  <c r="H563"/>
  <c r="L563" s="1"/>
  <c r="E588"/>
  <c r="G597"/>
  <c r="H603"/>
  <c r="L603" s="1"/>
  <c r="H616"/>
  <c r="H638"/>
  <c r="L638" s="1"/>
  <c r="H652"/>
  <c r="K661"/>
  <c r="H214"/>
  <c r="L214" s="1"/>
  <c r="H221"/>
  <c r="L221" s="1"/>
  <c r="E246"/>
  <c r="G255"/>
  <c r="H261"/>
  <c r="L261" s="1"/>
  <c r="E273"/>
  <c r="H286"/>
  <c r="L286" s="1"/>
  <c r="F291"/>
  <c r="H293"/>
  <c r="L293" s="1"/>
  <c r="H295"/>
  <c r="L295" s="1"/>
  <c r="H301"/>
  <c r="E318"/>
  <c r="G327"/>
  <c r="H333"/>
  <c r="L333" s="1"/>
  <c r="E345"/>
  <c r="H358"/>
  <c r="L358" s="1"/>
  <c r="F363"/>
  <c r="H365"/>
  <c r="L365" s="1"/>
  <c r="H367"/>
  <c r="L367" s="1"/>
  <c r="H373"/>
  <c r="E390"/>
  <c r="G399"/>
  <c r="H405"/>
  <c r="L405" s="1"/>
  <c r="E417"/>
  <c r="H430"/>
  <c r="L430" s="1"/>
  <c r="F435"/>
  <c r="H437"/>
  <c r="L437" s="1"/>
  <c r="H439"/>
  <c r="L439" s="1"/>
  <c r="H445"/>
  <c r="E462"/>
  <c r="G471"/>
  <c r="H477"/>
  <c r="L477" s="1"/>
  <c r="E489"/>
  <c r="H502"/>
  <c r="L502" s="1"/>
  <c r="F507"/>
  <c r="H509"/>
  <c r="L509" s="1"/>
  <c r="H511"/>
  <c r="L511" s="1"/>
  <c r="H517"/>
  <c r="E534"/>
  <c r="G543"/>
  <c r="H549"/>
  <c r="L549" s="1"/>
  <c r="E561"/>
  <c r="H574"/>
  <c r="L574" s="1"/>
  <c r="F579"/>
  <c r="H581"/>
  <c r="L581" s="1"/>
  <c r="H583"/>
  <c r="L583" s="1"/>
  <c r="H589"/>
  <c r="E606"/>
  <c r="H613"/>
  <c r="L613" s="1"/>
  <c r="H627"/>
  <c r="L627" s="1"/>
  <c r="F633"/>
  <c r="E642"/>
  <c r="H649"/>
  <c r="L649" s="1"/>
  <c r="G201"/>
  <c r="H207"/>
  <c r="L207" s="1"/>
  <c r="H232"/>
  <c r="L232" s="1"/>
  <c r="H239"/>
  <c r="L239" s="1"/>
  <c r="F246"/>
  <c r="E264"/>
  <c r="G273"/>
  <c r="H279"/>
  <c r="L279" s="1"/>
  <c r="H304"/>
  <c r="L304" s="1"/>
  <c r="H311"/>
  <c r="L311" s="1"/>
  <c r="F318"/>
  <c r="E336"/>
  <c r="G345"/>
  <c r="H351"/>
  <c r="L351" s="1"/>
  <c r="H376"/>
  <c r="L376" s="1"/>
  <c r="H383"/>
  <c r="L383" s="1"/>
  <c r="F390"/>
  <c r="H399"/>
  <c r="L399" s="1"/>
  <c r="E408"/>
  <c r="G417"/>
  <c r="H423"/>
  <c r="L423" s="1"/>
  <c r="H448"/>
  <c r="L448" s="1"/>
  <c r="H455"/>
  <c r="L455" s="1"/>
  <c r="F462"/>
  <c r="E480"/>
  <c r="G489"/>
  <c r="H495"/>
  <c r="L495" s="1"/>
  <c r="H520"/>
  <c r="L520" s="1"/>
  <c r="H527"/>
  <c r="L527" s="1"/>
  <c r="F534"/>
  <c r="E552"/>
  <c r="G561"/>
  <c r="H567"/>
  <c r="L567" s="1"/>
  <c r="H592"/>
  <c r="L592" s="1"/>
  <c r="H599"/>
  <c r="L599" s="1"/>
  <c r="F606"/>
  <c r="H620"/>
  <c r="L620" s="1"/>
  <c r="F624"/>
  <c r="E633"/>
  <c r="H634"/>
  <c r="H656"/>
  <c r="L656" s="1"/>
  <c r="H633" l="1"/>
  <c r="L633" s="1"/>
  <c r="L634"/>
  <c r="L445"/>
  <c r="H444"/>
  <c r="L444" s="1"/>
  <c r="H615"/>
  <c r="L615" s="1"/>
  <c r="L616"/>
  <c r="F698"/>
  <c r="F705" s="1"/>
  <c r="F687"/>
  <c r="H680"/>
  <c r="H12"/>
  <c r="L13"/>
  <c r="L220"/>
  <c r="H219"/>
  <c r="L219" s="1"/>
  <c r="L274"/>
  <c r="H273"/>
  <c r="L273" s="1"/>
  <c r="H192"/>
  <c r="L192" s="1"/>
  <c r="L193"/>
  <c r="H685"/>
  <c r="J685" s="1"/>
  <c r="L18"/>
  <c r="E687"/>
  <c r="E698"/>
  <c r="L517"/>
  <c r="H516"/>
  <c r="L516" s="1"/>
  <c r="H84"/>
  <c r="L84" s="1"/>
  <c r="L85"/>
  <c r="H570"/>
  <c r="L570" s="1"/>
  <c r="L571"/>
  <c r="H426"/>
  <c r="L426" s="1"/>
  <c r="L427"/>
  <c r="H498"/>
  <c r="L498" s="1"/>
  <c r="L499"/>
  <c r="H354"/>
  <c r="L354" s="1"/>
  <c r="L355"/>
  <c r="L229"/>
  <c r="H228"/>
  <c r="L228" s="1"/>
  <c r="L589"/>
  <c r="H588"/>
  <c r="L588" s="1"/>
  <c r="L301"/>
  <c r="H300"/>
  <c r="L300" s="1"/>
  <c r="H651"/>
  <c r="L651" s="1"/>
  <c r="L652"/>
  <c r="H682"/>
  <c r="J682" s="1"/>
  <c r="L15"/>
  <c r="H156"/>
  <c r="L156" s="1"/>
  <c r="L157"/>
  <c r="L562"/>
  <c r="H561"/>
  <c r="L561" s="1"/>
  <c r="L418"/>
  <c r="H417"/>
  <c r="L417" s="1"/>
  <c r="H210"/>
  <c r="L210" s="1"/>
  <c r="L211"/>
  <c r="L175"/>
  <c r="H174"/>
  <c r="L174" s="1"/>
  <c r="G687"/>
  <c r="G698"/>
  <c r="G705" s="1"/>
  <c r="L436"/>
  <c r="H435"/>
  <c r="L435" s="1"/>
  <c r="L490"/>
  <c r="H489"/>
  <c r="L489" s="1"/>
  <c r="L346"/>
  <c r="H345"/>
  <c r="L345" s="1"/>
  <c r="L373"/>
  <c r="H372"/>
  <c r="L372" s="1"/>
  <c r="H684"/>
  <c r="J684" s="1"/>
  <c r="L17"/>
  <c r="L580"/>
  <c r="H579"/>
  <c r="L579" s="1"/>
  <c r="H282"/>
  <c r="L282" s="1"/>
  <c r="L283"/>
  <c r="H683"/>
  <c r="J683" s="1"/>
  <c r="L683" s="1"/>
  <c r="L16"/>
  <c r="L292"/>
  <c r="H291"/>
  <c r="L291" s="1"/>
  <c r="H111"/>
  <c r="L111" s="1"/>
  <c r="H681"/>
  <c r="J681" s="1"/>
  <c r="H642"/>
  <c r="L642" s="1"/>
  <c r="H702"/>
  <c r="H75"/>
  <c r="L75" s="1"/>
  <c r="H327"/>
  <c r="L327" s="1"/>
  <c r="H480"/>
  <c r="L480" s="1"/>
  <c r="H336"/>
  <c r="L336" s="1"/>
  <c r="H138"/>
  <c r="L138" s="1"/>
  <c r="H39"/>
  <c r="L39" s="1"/>
  <c r="H534"/>
  <c r="L534" s="1"/>
  <c r="H390"/>
  <c r="L390" s="1"/>
  <c r="H408"/>
  <c r="L408" s="1"/>
  <c r="E661"/>
  <c r="H664" s="1"/>
  <c r="H700"/>
  <c r="H543"/>
  <c r="L543" s="1"/>
  <c r="H255"/>
  <c r="L255" s="1"/>
  <c r="H129"/>
  <c r="L129" s="1"/>
  <c r="H57"/>
  <c r="L57" s="1"/>
  <c r="H686"/>
  <c r="J686" s="1"/>
  <c r="H66"/>
  <c r="L66" s="1"/>
  <c r="H624"/>
  <c r="L624" s="1"/>
  <c r="H165"/>
  <c r="L165" s="1"/>
  <c r="H93"/>
  <c r="L93" s="1"/>
  <c r="H21"/>
  <c r="L21" s="1"/>
  <c r="H471"/>
  <c r="L471" s="1"/>
  <c r="H507"/>
  <c r="L507" s="1"/>
  <c r="H363"/>
  <c r="L363" s="1"/>
  <c r="H606"/>
  <c r="L606" s="1"/>
  <c r="H453"/>
  <c r="L453" s="1"/>
  <c r="H183"/>
  <c r="L183" s="1"/>
  <c r="H525"/>
  <c r="L525" s="1"/>
  <c r="H381"/>
  <c r="L381" s="1"/>
  <c r="H237"/>
  <c r="L237" s="1"/>
  <c r="H597"/>
  <c r="L597" s="1"/>
  <c r="E705" l="1"/>
  <c r="H698"/>
  <c r="H705" s="1"/>
  <c r="J680"/>
  <c r="H687"/>
  <c r="F691" s="1"/>
  <c r="H661"/>
  <c r="H666" s="1"/>
  <c r="L12"/>
  <c r="L661" s="1"/>
  <c r="F689"/>
  <c r="G691" s="1"/>
</calcChain>
</file>

<file path=xl/sharedStrings.xml><?xml version="1.0" encoding="utf-8"?>
<sst xmlns="http://schemas.openxmlformats.org/spreadsheetml/2006/main" count="1107" uniqueCount="113">
  <si>
    <t>REKAPITULASI BARANG MILIK DAERAH</t>
  </si>
  <si>
    <t>KABUPATEN TEMANGGUNG</t>
  </si>
  <si>
    <t>TAHUN 2012</t>
  </si>
  <si>
    <t>No Urt</t>
  </si>
  <si>
    <t>Gol.</t>
  </si>
  <si>
    <t>Kode</t>
  </si>
  <si>
    <t>Nama Bidang Barang</t>
  </si>
  <si>
    <t>Nilai Aset</t>
  </si>
  <si>
    <t>MUTASI</t>
  </si>
  <si>
    <t>Ket.</t>
  </si>
  <si>
    <t>SELISIH</t>
  </si>
  <si>
    <t>per 31 Desember 2011</t>
  </si>
  <si>
    <t>per 31 Desember 2012</t>
  </si>
  <si>
    <t>Sesuai dengan Neraca</t>
  </si>
  <si>
    <t>Jumlah Harga</t>
  </si>
  <si>
    <t>BERTAMBAH</t>
  </si>
  <si>
    <t>BERKURANG</t>
  </si>
  <si>
    <t>Awal</t>
  </si>
  <si>
    <t>(Rp)</t>
  </si>
  <si>
    <t>DINAS PENDIDIKAN</t>
  </si>
  <si>
    <t>A</t>
  </si>
  <si>
    <t>TANAH</t>
  </si>
  <si>
    <t>B</t>
  </si>
  <si>
    <t>PERALATAN DAN MESIN</t>
  </si>
  <si>
    <t>C</t>
  </si>
  <si>
    <t>GEDUNG DAN BANGUNAN</t>
  </si>
  <si>
    <t>D</t>
  </si>
  <si>
    <t>JALAN, IRIGASI DAN JARINGAN</t>
  </si>
  <si>
    <t>E</t>
  </si>
  <si>
    <t>ASET TETAP LAINNYA</t>
  </si>
  <si>
    <t>F</t>
  </si>
  <si>
    <t>KONSTRUKSI DALAM PENGERJAAN</t>
  </si>
  <si>
    <t>ASET LAINNYA</t>
  </si>
  <si>
    <t>DINAS KESEHATAN</t>
  </si>
  <si>
    <t>RUMAH SAKIT UMUM</t>
  </si>
  <si>
    <t>DINAS PEKERJAAN UMUM</t>
  </si>
  <si>
    <t>BADAN PERENCANAAN PEMBANGUNAN DAERAH</t>
  </si>
  <si>
    <t>DINAS PERHUBUNGAN, KOMUNIKASI DAN INFORMATIKA</t>
  </si>
  <si>
    <t>BADAN LINGKUNGAN HIDUP</t>
  </si>
  <si>
    <t>DINAS KEPENDUDUKAN DAN PENCATATAN SIPIL</t>
  </si>
  <si>
    <t>BADAN KELUARGA BERENCANA DAN PEMBERDAYAAN PEREMPUAN</t>
  </si>
  <si>
    <t>ok</t>
  </si>
  <si>
    <t>DINAS SOSIAL</t>
  </si>
  <si>
    <t>DINAS TENAGA KERJA DAN TRANSMIGRASI</t>
  </si>
  <si>
    <t>KANTOR PELAYANAN PERIJINAN DAN PENANAMAN MODAL</t>
  </si>
  <si>
    <t>DINAS KEBUDAYAAN, PARIWISATA, PEMUDA DAN  OLAH RAGA</t>
  </si>
  <si>
    <t>SATUAN POLISI PAMONG PRAJA DAN PERLINDUNGAN MASYARAKAT</t>
  </si>
  <si>
    <t>KANTOR KESATUAN BANGSA</t>
  </si>
  <si>
    <t>SEKRETARIAT DAERAH</t>
  </si>
  <si>
    <t>SEKRETARIAT DPRD</t>
  </si>
  <si>
    <t>DINAS PENDAPATAN, PENGELOLAAN KEUANGAN DAN ASET DAERAH</t>
  </si>
  <si>
    <t>INSPEKTORAT</t>
  </si>
  <si>
    <t>BADAN KEPEGAWAIAN DAERAH</t>
  </si>
  <si>
    <t>KECAMATAN TEMANGGUNG</t>
  </si>
  <si>
    <t>KECAMATAN TEMBARAK</t>
  </si>
  <si>
    <t>KECAMATAN PRINGSURAT</t>
  </si>
  <si>
    <t>KECAMATAN KALORAN</t>
  </si>
  <si>
    <t>KECAMATAN PARAKAN</t>
  </si>
  <si>
    <t>KECAMATAN BULU</t>
  </si>
  <si>
    <t xml:space="preserve"> </t>
  </si>
  <si>
    <t>KECAMATAN KEDU</t>
  </si>
  <si>
    <t>KECAMATAN KANDANGAN</t>
  </si>
  <si>
    <t>KECAMATAN CANDIROTO</t>
  </si>
  <si>
    <t>KECAMATAN NGADIREJO</t>
  </si>
  <si>
    <t>KECAMATAN JUMO</t>
  </si>
  <si>
    <t>KECAMATAN WONOBOYO</t>
  </si>
  <si>
    <t>KECAMATAN KRANGGAN</t>
  </si>
  <si>
    <t>KECAMATAN BEJEN</t>
  </si>
  <si>
    <t>KECAMATAN KLEDUNG</t>
  </si>
  <si>
    <t>KECAMATAN BANSARI</t>
  </si>
  <si>
    <t>KECAMATAN TLOGOMULYO</t>
  </si>
  <si>
    <t>KECAMATAN SELOPAMPANG</t>
  </si>
  <si>
    <t>KECAMATAN GEMAWANG</t>
  </si>
  <si>
    <t>KECAMATAN TRETEP</t>
  </si>
  <si>
    <t>KELURAHAN TEMANGGUNG I</t>
  </si>
  <si>
    <t>KELURAHAN TEMANGGUNG II</t>
  </si>
  <si>
    <t>KELURAHAN BUTUH</t>
  </si>
  <si>
    <t>OK</t>
  </si>
  <si>
    <t>KELURAHAN JAMPIROSO</t>
  </si>
  <si>
    <t>KELURAHAN JAMPIREJO</t>
  </si>
  <si>
    <t>KELURAHAN KERTOSARI</t>
  </si>
  <si>
    <t>KELURAHAN BANYUURIP</t>
  </si>
  <si>
    <t>KELURAHAN KOWANGAN</t>
  </si>
  <si>
    <t>KELURAHAN JURANG</t>
  </si>
  <si>
    <t>KELURAHAN TLOGOREJO</t>
  </si>
  <si>
    <t>KELURAHAN KEBONSARI</t>
  </si>
  <si>
    <t>KELURAHAN MANDING</t>
  </si>
  <si>
    <t>KELURAHAN MUNGSENG</t>
  </si>
  <si>
    <t>KELURAHAN PURWOREJO</t>
  </si>
  <si>
    <t>KELURAHAN GIYANTI</t>
  </si>
  <si>
    <t>KELURAHAN MADURESO</t>
  </si>
  <si>
    <t>KELURAHAN SIDOREJO</t>
  </si>
  <si>
    <t>KELURAHAN WALITELON SELATAN</t>
  </si>
  <si>
    <t>KELURAHAN WALITELON UTARA</t>
  </si>
  <si>
    <t>KELURAHAN KRANGGAN</t>
  </si>
  <si>
    <t>KELURAHAN PARAKAN WETAN</t>
  </si>
  <si>
    <t>KELURAHAN PARAKAN KAUMAN</t>
  </si>
  <si>
    <t>KELURAHAN MANGGONG</t>
  </si>
  <si>
    <t>BADAN PENANGGULANGAN BENCANA DAERAH</t>
  </si>
  <si>
    <t>KANTOR KETAHANAN PANGAN</t>
  </si>
  <si>
    <t>BADAN PEMBERDAYAAN MASYARAKAT DAN DESA</t>
  </si>
  <si>
    <t>KANTOR ARSIP, PERPUSTAKAAN DAN DOKUMENTASI</t>
  </si>
  <si>
    <t>DINAS PERTANIAN, PERKEBUNAN DAN KEHUTANAN</t>
  </si>
  <si>
    <t>DINAS PETERNAKAN DAN PERIKANAN</t>
  </si>
  <si>
    <t>BADAN PELAKSANA PENYULUHAN</t>
  </si>
  <si>
    <t>DINAS PERINDUSTRIAN, PERDAGANGAN, KOPERASI DAN USAHA MIKRO KECIL MENEGAH</t>
  </si>
  <si>
    <t>PENGELOLA BARANG</t>
  </si>
  <si>
    <t>JUMLAH</t>
  </si>
  <si>
    <t>MENGETAHUI</t>
  </si>
  <si>
    <t xml:space="preserve">Kepala Dinas Pendapatan, Pengelolaan </t>
  </si>
  <si>
    <t>Keuangan dan Aset Daerah,</t>
  </si>
  <si>
    <t>SADWOKO H. SUSATYO, S.E., M.Si.</t>
  </si>
  <si>
    <t>NIP. 19601009 198903 1 007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</si>
</sst>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Fill="1"/>
    <xf numFmtId="43" fontId="3" fillId="0" borderId="0" xfId="1" applyFont="1"/>
    <xf numFmtId="0" fontId="3" fillId="0" borderId="0" xfId="0" applyFont="1"/>
    <xf numFmtId="43" fontId="3" fillId="0" borderId="0" xfId="1" applyFont="1" applyFill="1" applyAlignment="1"/>
    <xf numFmtId="43" fontId="3" fillId="0" borderId="0" xfId="1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4" fillId="0" borderId="0" xfId="1" applyFont="1" applyFill="1"/>
    <xf numFmtId="43" fontId="4" fillId="0" borderId="0" xfId="1" applyFont="1"/>
    <xf numFmtId="0" fontId="4" fillId="0" borderId="0" xfId="0" applyFont="1"/>
    <xf numFmtId="0" fontId="4" fillId="0" borderId="0" xfId="0" applyFont="1"/>
    <xf numFmtId="43" fontId="5" fillId="0" borderId="0" xfId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 wrapText="1"/>
    </xf>
    <xf numFmtId="43" fontId="6" fillId="0" borderId="0" xfId="1" applyFont="1" applyFill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2" borderId="5" xfId="1" applyFont="1" applyFill="1" applyBorder="1" applyAlignment="1">
      <alignment horizontal="center" vertical="center" wrapText="1"/>
    </xf>
    <xf numFmtId="43" fontId="6" fillId="2" borderId="6" xfId="1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/>
    </xf>
    <xf numFmtId="43" fontId="6" fillId="2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/>
    </xf>
    <xf numFmtId="43" fontId="7" fillId="2" borderId="8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/>
    </xf>
    <xf numFmtId="0" fontId="4" fillId="5" borderId="1" xfId="1" applyNumberFormat="1" applyFont="1" applyFill="1" applyBorder="1" applyAlignment="1">
      <alignment horizontal="center" vertical="center"/>
    </xf>
    <xf numFmtId="0" fontId="5" fillId="5" borderId="1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 indent="1"/>
    </xf>
    <xf numFmtId="43" fontId="4" fillId="0" borderId="9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left"/>
    </xf>
    <xf numFmtId="0" fontId="6" fillId="6" borderId="12" xfId="0" applyFont="1" applyFill="1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43" fontId="6" fillId="6" borderId="14" xfId="1" applyFont="1" applyFill="1" applyBorder="1" applyAlignment="1">
      <alignment horizontal="center"/>
    </xf>
    <xf numFmtId="43" fontId="6" fillId="6" borderId="10" xfId="1" applyFont="1" applyFill="1" applyBorder="1" applyAlignment="1">
      <alignment horizontal="center"/>
    </xf>
    <xf numFmtId="43" fontId="6" fillId="0" borderId="0" xfId="1" applyFont="1" applyFill="1"/>
    <xf numFmtId="43" fontId="6" fillId="0" borderId="0" xfId="1" applyFont="1"/>
    <xf numFmtId="0" fontId="6" fillId="0" borderId="0" xfId="0" applyFont="1"/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left" indent="1"/>
    </xf>
    <xf numFmtId="43" fontId="5" fillId="0" borderId="14" xfId="1" applyFont="1" applyBorder="1"/>
    <xf numFmtId="43" fontId="4" fillId="0" borderId="14" xfId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left" vertical="center" indent="1"/>
    </xf>
    <xf numFmtId="43" fontId="9" fillId="0" borderId="15" xfId="1" applyFont="1" applyBorder="1" applyAlignment="1">
      <alignment horizontal="center"/>
    </xf>
    <xf numFmtId="43" fontId="9" fillId="0" borderId="0" xfId="1" applyFont="1" applyFill="1"/>
    <xf numFmtId="43" fontId="9" fillId="0" borderId="0" xfId="1" applyFont="1"/>
    <xf numFmtId="0" fontId="9" fillId="0" borderId="0" xfId="0" applyFont="1"/>
    <xf numFmtId="0" fontId="9" fillId="0" borderId="9" xfId="0" applyFont="1" applyBorder="1" applyAlignment="1">
      <alignment horizontal="left" vertical="center" indent="1"/>
    </xf>
    <xf numFmtId="43" fontId="4" fillId="0" borderId="14" xfId="1" applyFont="1" applyBorder="1"/>
    <xf numFmtId="41" fontId="9" fillId="0" borderId="0" xfId="0" applyNumberFormat="1" applyFont="1"/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indent="1"/>
    </xf>
    <xf numFmtId="43" fontId="10" fillId="0" borderId="14" xfId="1" applyFont="1" applyBorder="1" applyAlignment="1">
      <alignment vertical="center"/>
    </xf>
    <xf numFmtId="43" fontId="10" fillId="0" borderId="14" xfId="1" applyFont="1" applyBorder="1" applyAlignment="1">
      <alignment horizontal="center" vertical="center"/>
    </xf>
    <xf numFmtId="43" fontId="10" fillId="0" borderId="0" xfId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indent="1"/>
    </xf>
    <xf numFmtId="43" fontId="10" fillId="0" borderId="15" xfId="1" applyFont="1" applyBorder="1" applyAlignment="1">
      <alignment horizontal="center" vertical="center"/>
    </xf>
    <xf numFmtId="0" fontId="11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indent="1"/>
    </xf>
    <xf numFmtId="43" fontId="4" fillId="0" borderId="14" xfId="1" applyFont="1" applyBorder="1" applyAlignment="1">
      <alignment vertical="center"/>
    </xf>
    <xf numFmtId="43" fontId="4" fillId="0" borderId="14" xfId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3" fontId="4" fillId="0" borderId="15" xfId="1" applyFont="1" applyBorder="1" applyAlignment="1">
      <alignment horizontal="center" vertical="center"/>
    </xf>
    <xf numFmtId="43" fontId="4" fillId="0" borderId="10" xfId="1" applyFont="1" applyBorder="1" applyAlignment="1">
      <alignment horizontal="center"/>
    </xf>
    <xf numFmtId="43" fontId="4" fillId="0" borderId="0" xfId="1" applyFont="1" applyFill="1" applyAlignment="1">
      <alignment horizontal="center" vertical="center"/>
    </xf>
    <xf numFmtId="41" fontId="4" fillId="0" borderId="0" xfId="0" applyNumberFormat="1" applyFont="1"/>
    <xf numFmtId="41" fontId="4" fillId="0" borderId="0" xfId="2" applyFont="1"/>
    <xf numFmtId="43" fontId="4" fillId="0" borderId="16" xfId="1" applyFont="1" applyBorder="1"/>
    <xf numFmtId="43" fontId="4" fillId="0" borderId="16" xfId="1" applyFont="1" applyFill="1" applyBorder="1"/>
    <xf numFmtId="43" fontId="5" fillId="0" borderId="16" xfId="1" applyFont="1" applyFill="1" applyBorder="1"/>
    <xf numFmtId="0" fontId="4" fillId="0" borderId="14" xfId="0" applyFont="1" applyBorder="1" applyAlignment="1"/>
    <xf numFmtId="43" fontId="4" fillId="0" borderId="14" xfId="1" applyFont="1" applyBorder="1" applyAlignment="1"/>
    <xf numFmtId="43" fontId="4" fillId="0" borderId="0" xfId="1" applyFont="1" applyFill="1" applyAlignment="1"/>
    <xf numFmtId="43" fontId="4" fillId="0" borderId="0" xfId="1" applyFont="1" applyAlignment="1"/>
    <xf numFmtId="0" fontId="4" fillId="0" borderId="0" xfId="0" applyFont="1" applyAlignment="1"/>
    <xf numFmtId="41" fontId="6" fillId="0" borderId="14" xfId="0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left" vertical="center" indent="1"/>
    </xf>
    <xf numFmtId="43" fontId="4" fillId="0" borderId="14" xfId="1" applyFont="1" applyFill="1" applyBorder="1" applyAlignment="1">
      <alignment horizontal="center"/>
    </xf>
    <xf numFmtId="43" fontId="4" fillId="0" borderId="9" xfId="1" applyFont="1" applyFill="1" applyBorder="1" applyAlignment="1">
      <alignment horizontal="center"/>
    </xf>
    <xf numFmtId="0" fontId="4" fillId="0" borderId="0" xfId="0" applyFont="1" applyFill="1"/>
    <xf numFmtId="0" fontId="4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 indent="1"/>
    </xf>
    <xf numFmtId="43" fontId="4" fillId="0" borderId="14" xfId="1" applyFont="1" applyFill="1" applyBorder="1"/>
    <xf numFmtId="0" fontId="9" fillId="0" borderId="15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left" vertical="center" indent="1"/>
    </xf>
    <xf numFmtId="43" fontId="9" fillId="0" borderId="15" xfId="1" applyFont="1" applyFill="1" applyBorder="1" applyAlignment="1">
      <alignment horizontal="center"/>
    </xf>
    <xf numFmtId="0" fontId="9" fillId="0" borderId="0" xfId="0" applyFont="1" applyFill="1"/>
    <xf numFmtId="0" fontId="9" fillId="0" borderId="5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left" vertical="center" indent="1"/>
    </xf>
    <xf numFmtId="43" fontId="4" fillId="0" borderId="20" xfId="1" applyFont="1" applyFill="1" applyBorder="1"/>
    <xf numFmtId="43" fontId="12" fillId="0" borderId="20" xfId="1" applyFont="1" applyFill="1" applyBorder="1" applyAlignment="1">
      <alignment horizontal="center"/>
    </xf>
    <xf numFmtId="43" fontId="9" fillId="0" borderId="5" xfId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left" indent="1"/>
    </xf>
    <xf numFmtId="43" fontId="4" fillId="0" borderId="15" xfId="1" applyFont="1" applyBorder="1" applyAlignment="1">
      <alignment horizontal="center"/>
    </xf>
    <xf numFmtId="43" fontId="5" fillId="0" borderId="15" xfId="1" applyFont="1" applyBorder="1" applyAlignment="1">
      <alignment horizontal="center"/>
    </xf>
    <xf numFmtId="0" fontId="13" fillId="7" borderId="1" xfId="0" applyFont="1" applyFill="1" applyBorder="1" applyAlignment="1">
      <alignment vertical="center"/>
    </xf>
    <xf numFmtId="0" fontId="13" fillId="7" borderId="1" xfId="0" applyFont="1" applyFill="1" applyBorder="1" applyAlignment="1">
      <alignment horizontal="left" vertical="center" indent="1"/>
    </xf>
    <xf numFmtId="43" fontId="13" fillId="7" borderId="1" xfId="1" applyFont="1" applyFill="1" applyBorder="1" applyAlignment="1">
      <alignment vertical="center"/>
    </xf>
    <xf numFmtId="43" fontId="13" fillId="4" borderId="1" xfId="1" applyFont="1" applyFill="1" applyBorder="1" applyAlignment="1">
      <alignment vertical="center"/>
    </xf>
    <xf numFmtId="43" fontId="13" fillId="3" borderId="1" xfId="1" applyFont="1" applyFill="1" applyBorder="1" applyAlignment="1">
      <alignment vertical="center"/>
    </xf>
    <xf numFmtId="164" fontId="13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43" fontId="4" fillId="0" borderId="0" xfId="1" applyFont="1" applyAlignment="1">
      <alignment horizontal="left" vertical="center" indent="1"/>
    </xf>
    <xf numFmtId="43" fontId="5" fillId="0" borderId="0" xfId="1" applyFont="1" applyAlignment="1">
      <alignment horizontal="left" vertical="center" indent="1"/>
    </xf>
    <xf numFmtId="43" fontId="5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43" fontId="5" fillId="0" borderId="0" xfId="1" applyFont="1" applyAlignment="1">
      <alignment vertical="center"/>
    </xf>
    <xf numFmtId="0" fontId="1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43" fontId="4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43" fontId="4" fillId="0" borderId="0" xfId="1" applyFont="1" applyFill="1" applyAlignment="1">
      <alignment vertical="center"/>
    </xf>
    <xf numFmtId="43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43" fontId="7" fillId="8" borderId="1" xfId="1" applyFont="1" applyFill="1" applyBorder="1" applyAlignment="1">
      <alignment vertical="center"/>
    </xf>
    <xf numFmtId="43" fontId="6" fillId="0" borderId="1" xfId="1" applyFont="1" applyBorder="1" applyAlignment="1">
      <alignment vertical="center"/>
    </xf>
    <xf numFmtId="43" fontId="6" fillId="0" borderId="0" xfId="1" applyFont="1" applyFill="1" applyAlignment="1">
      <alignment vertical="center"/>
    </xf>
    <xf numFmtId="43" fontId="6" fillId="0" borderId="0" xfId="1" applyFont="1" applyAlignment="1">
      <alignment vertical="center"/>
    </xf>
    <xf numFmtId="0" fontId="6" fillId="0" borderId="0" xfId="0" applyFont="1" applyAlignment="1">
      <alignment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PPID/DIP%202017/BPPKAD/ASET%202012-2017/REKAP%20ASET%202012%20OK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utasi"/>
      <sheetName val="Rekap Mutasi"/>
      <sheetName val="Mutasi per SKPD"/>
      <sheetName val="Rekap KIB SKPD"/>
      <sheetName val="Aset Lainnya"/>
      <sheetName val="KIB F"/>
      <sheetName val="KIB E"/>
      <sheetName val="KIB D"/>
      <sheetName val="KIB C"/>
      <sheetName val="KIB B"/>
      <sheetName val="KIB A"/>
      <sheetName val="Rekap SKPD"/>
      <sheetName val="per SKP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O13">
            <v>716647000</v>
          </cell>
          <cell r="X13">
            <v>0</v>
          </cell>
        </row>
        <row r="14">
          <cell r="O14">
            <v>70239563109</v>
          </cell>
          <cell r="X14">
            <v>0</v>
          </cell>
        </row>
        <row r="15">
          <cell r="O15">
            <v>142953522207</v>
          </cell>
          <cell r="X15">
            <v>20403486981</v>
          </cell>
        </row>
        <row r="16">
          <cell r="O16">
            <v>3642605690</v>
          </cell>
          <cell r="X16">
            <v>0</v>
          </cell>
        </row>
        <row r="17">
          <cell r="O17">
            <v>21739823938</v>
          </cell>
          <cell r="X17">
            <v>0</v>
          </cell>
        </row>
        <row r="18">
          <cell r="O18">
            <v>0</v>
          </cell>
          <cell r="X18">
            <v>0</v>
          </cell>
        </row>
        <row r="19">
          <cell r="O19">
            <v>65805270</v>
          </cell>
          <cell r="X19">
            <v>0</v>
          </cell>
        </row>
        <row r="22">
          <cell r="O22">
            <v>437604707</v>
          </cell>
          <cell r="X22">
            <v>0</v>
          </cell>
        </row>
        <row r="23">
          <cell r="O23">
            <v>2417384849</v>
          </cell>
          <cell r="X23">
            <v>124336171</v>
          </cell>
        </row>
        <row r="24">
          <cell r="O24">
            <v>3109273050</v>
          </cell>
          <cell r="X24">
            <v>432834000</v>
          </cell>
        </row>
        <row r="25">
          <cell r="O25">
            <v>1915100</v>
          </cell>
          <cell r="X25">
            <v>0</v>
          </cell>
        </row>
        <row r="26">
          <cell r="O26">
            <v>900000</v>
          </cell>
          <cell r="X26">
            <v>0</v>
          </cell>
        </row>
        <row r="27">
          <cell r="O27">
            <v>720777700</v>
          </cell>
          <cell r="X27">
            <v>1422423600</v>
          </cell>
        </row>
        <row r="28">
          <cell r="O28">
            <v>0</v>
          </cell>
          <cell r="X28">
            <v>231568364</v>
          </cell>
        </row>
        <row r="31">
          <cell r="O31">
            <v>0</v>
          </cell>
          <cell r="X31">
            <v>0</v>
          </cell>
        </row>
        <row r="32">
          <cell r="O32">
            <v>2536193610</v>
          </cell>
          <cell r="X32">
            <v>207957969</v>
          </cell>
        </row>
        <row r="33">
          <cell r="O33">
            <v>2970283000</v>
          </cell>
          <cell r="X33">
            <v>0</v>
          </cell>
        </row>
        <row r="34">
          <cell r="O34">
            <v>20014685</v>
          </cell>
          <cell r="X34">
            <v>0</v>
          </cell>
        </row>
        <row r="35">
          <cell r="O35">
            <v>819000</v>
          </cell>
          <cell r="X35">
            <v>0</v>
          </cell>
        </row>
        <row r="36">
          <cell r="O36">
            <v>0</v>
          </cell>
          <cell r="X36">
            <v>0</v>
          </cell>
        </row>
        <row r="37">
          <cell r="O37">
            <v>276107934</v>
          </cell>
          <cell r="X37">
            <v>305826994</v>
          </cell>
        </row>
        <row r="40">
          <cell r="O40">
            <v>178061884050</v>
          </cell>
          <cell r="X40">
            <v>162625000</v>
          </cell>
        </row>
        <row r="41">
          <cell r="O41">
            <v>3069772316</v>
          </cell>
          <cell r="X41">
            <v>621275400</v>
          </cell>
        </row>
        <row r="42">
          <cell r="O42">
            <v>15351367220</v>
          </cell>
          <cell r="X42">
            <v>3229480000</v>
          </cell>
        </row>
        <row r="43">
          <cell r="O43">
            <v>36778409446</v>
          </cell>
          <cell r="X43">
            <v>671401600</v>
          </cell>
        </row>
        <row r="44">
          <cell r="O44">
            <v>16900000</v>
          </cell>
          <cell r="X44">
            <v>16900000</v>
          </cell>
        </row>
        <row r="45">
          <cell r="O45">
            <v>0</v>
          </cell>
          <cell r="X45">
            <v>763136000</v>
          </cell>
        </row>
        <row r="46">
          <cell r="O46">
            <v>49390000</v>
          </cell>
          <cell r="X46">
            <v>149492000</v>
          </cell>
        </row>
        <row r="49">
          <cell r="O49">
            <v>0</v>
          </cell>
          <cell r="X49">
            <v>1035250000</v>
          </cell>
        </row>
        <row r="50">
          <cell r="O50">
            <v>69040000</v>
          </cell>
          <cell r="X50">
            <v>0</v>
          </cell>
        </row>
        <row r="51">
          <cell r="O51">
            <v>0</v>
          </cell>
          <cell r="X51">
            <v>6512500000</v>
          </cell>
        </row>
        <row r="52">
          <cell r="O52">
            <v>0</v>
          </cell>
          <cell r="X52">
            <v>0</v>
          </cell>
        </row>
        <row r="53">
          <cell r="O53">
            <v>0</v>
          </cell>
          <cell r="X53">
            <v>0</v>
          </cell>
        </row>
        <row r="54">
          <cell r="O54">
            <v>0</v>
          </cell>
          <cell r="X54">
            <v>0</v>
          </cell>
        </row>
        <row r="55">
          <cell r="O55">
            <v>94756250</v>
          </cell>
          <cell r="X55">
            <v>0</v>
          </cell>
        </row>
        <row r="58">
          <cell r="O58">
            <v>0</v>
          </cell>
          <cell r="X58">
            <v>0</v>
          </cell>
        </row>
        <row r="59">
          <cell r="O59">
            <v>327072999</v>
          </cell>
          <cell r="X59">
            <v>112451000</v>
          </cell>
        </row>
        <row r="60">
          <cell r="O60">
            <v>638345835</v>
          </cell>
          <cell r="X60">
            <v>0</v>
          </cell>
        </row>
        <row r="61">
          <cell r="O61">
            <v>3855000</v>
          </cell>
          <cell r="X61">
            <v>0</v>
          </cell>
        </row>
        <row r="62">
          <cell r="O62">
            <v>0</v>
          </cell>
          <cell r="X62">
            <v>0</v>
          </cell>
        </row>
        <row r="63">
          <cell r="O63">
            <v>0</v>
          </cell>
          <cell r="X63">
            <v>0</v>
          </cell>
        </row>
        <row r="64">
          <cell r="O64">
            <v>45853000</v>
          </cell>
          <cell r="X64">
            <v>27000000</v>
          </cell>
        </row>
        <row r="67">
          <cell r="O67">
            <v>0</v>
          </cell>
          <cell r="X67">
            <v>0</v>
          </cell>
        </row>
        <row r="68">
          <cell r="O68">
            <v>348066750</v>
          </cell>
          <cell r="X68">
            <v>26160000</v>
          </cell>
        </row>
        <row r="69">
          <cell r="O69">
            <v>981192357</v>
          </cell>
          <cell r="X69">
            <v>0</v>
          </cell>
        </row>
        <row r="70">
          <cell r="O70">
            <v>390395500</v>
          </cell>
          <cell r="X70">
            <v>0</v>
          </cell>
        </row>
        <row r="71">
          <cell r="O71">
            <v>150130000</v>
          </cell>
          <cell r="X71">
            <v>123970000</v>
          </cell>
        </row>
        <row r="72">
          <cell r="O72">
            <v>0</v>
          </cell>
          <cell r="X72">
            <v>0</v>
          </cell>
        </row>
        <row r="73">
          <cell r="O73">
            <v>0</v>
          </cell>
          <cell r="X73">
            <v>42260000</v>
          </cell>
        </row>
        <row r="76">
          <cell r="O76">
            <v>0</v>
          </cell>
          <cell r="X76">
            <v>0</v>
          </cell>
        </row>
        <row r="77">
          <cell r="O77">
            <v>360008999</v>
          </cell>
          <cell r="X77">
            <v>700000</v>
          </cell>
        </row>
        <row r="78">
          <cell r="O78">
            <v>63686750</v>
          </cell>
          <cell r="X78">
            <v>17500000</v>
          </cell>
        </row>
        <row r="79">
          <cell r="O79">
            <v>16220000</v>
          </cell>
          <cell r="X79">
            <v>8200000</v>
          </cell>
        </row>
        <row r="80">
          <cell r="O80">
            <v>0</v>
          </cell>
          <cell r="X80">
            <v>0</v>
          </cell>
        </row>
        <row r="81">
          <cell r="O81">
            <v>0</v>
          </cell>
          <cell r="X81">
            <v>0</v>
          </cell>
        </row>
        <row r="82">
          <cell r="O82">
            <v>17425000</v>
          </cell>
          <cell r="X82">
            <v>183674875</v>
          </cell>
        </row>
        <row r="85">
          <cell r="O85">
            <v>0</v>
          </cell>
          <cell r="X85">
            <v>0</v>
          </cell>
        </row>
        <row r="86">
          <cell r="O86">
            <v>592945082</v>
          </cell>
          <cell r="X86">
            <v>40077400</v>
          </cell>
        </row>
        <row r="87">
          <cell r="O87">
            <v>449244230</v>
          </cell>
          <cell r="X87">
            <v>0</v>
          </cell>
        </row>
        <row r="88">
          <cell r="O88">
            <v>1712600</v>
          </cell>
          <cell r="X88">
            <v>0</v>
          </cell>
        </row>
        <row r="89">
          <cell r="O89">
            <v>0</v>
          </cell>
          <cell r="X89">
            <v>0</v>
          </cell>
        </row>
        <row r="90">
          <cell r="O90">
            <v>0</v>
          </cell>
          <cell r="X90">
            <v>0</v>
          </cell>
        </row>
        <row r="91">
          <cell r="O91">
            <v>4230840</v>
          </cell>
          <cell r="X91">
            <v>108316140</v>
          </cell>
        </row>
        <row r="94">
          <cell r="O94">
            <v>129150000</v>
          </cell>
          <cell r="X94">
            <v>0</v>
          </cell>
        </row>
        <row r="95">
          <cell r="O95">
            <v>157750000</v>
          </cell>
          <cell r="X95">
            <v>790000</v>
          </cell>
        </row>
        <row r="96">
          <cell r="O96">
            <v>481460000</v>
          </cell>
          <cell r="X96">
            <v>50000000</v>
          </cell>
        </row>
        <row r="97">
          <cell r="O97">
            <v>0</v>
          </cell>
          <cell r="X97">
            <v>0</v>
          </cell>
        </row>
        <row r="98">
          <cell r="O98">
            <v>0</v>
          </cell>
          <cell r="X98">
            <v>0</v>
          </cell>
        </row>
        <row r="99">
          <cell r="O99">
            <v>0</v>
          </cell>
          <cell r="X99">
            <v>0</v>
          </cell>
        </row>
        <row r="100">
          <cell r="O100">
            <v>0</v>
          </cell>
          <cell r="X100">
            <v>37213622</v>
          </cell>
        </row>
        <row r="103">
          <cell r="O103">
            <v>0</v>
          </cell>
          <cell r="X103">
            <v>137781000</v>
          </cell>
        </row>
        <row r="104">
          <cell r="O104">
            <v>1117973032</v>
          </cell>
          <cell r="X104">
            <v>24278736</v>
          </cell>
        </row>
        <row r="105">
          <cell r="O105">
            <v>0</v>
          </cell>
          <cell r="X105">
            <v>576979916</v>
          </cell>
        </row>
        <row r="106">
          <cell r="O106">
            <v>0</v>
          </cell>
          <cell r="X106">
            <v>0</v>
          </cell>
        </row>
        <row r="107">
          <cell r="O107">
            <v>0</v>
          </cell>
          <cell r="X107">
            <v>0</v>
          </cell>
        </row>
        <row r="108">
          <cell r="O108">
            <v>0</v>
          </cell>
          <cell r="X108">
            <v>0</v>
          </cell>
        </row>
        <row r="109">
          <cell r="O109">
            <v>19925000</v>
          </cell>
          <cell r="X109">
            <v>19925000</v>
          </cell>
        </row>
        <row r="112">
          <cell r="O112">
            <v>150000000</v>
          </cell>
          <cell r="X112">
            <v>0</v>
          </cell>
        </row>
        <row r="113">
          <cell r="O113">
            <v>26494783</v>
          </cell>
          <cell r="X113">
            <v>8408900</v>
          </cell>
        </row>
        <row r="114">
          <cell r="O114">
            <v>242918150</v>
          </cell>
          <cell r="X114">
            <v>0</v>
          </cell>
        </row>
        <row r="115">
          <cell r="O115">
            <v>0</v>
          </cell>
          <cell r="X115">
            <v>0</v>
          </cell>
        </row>
        <row r="116">
          <cell r="O116">
            <v>14865000</v>
          </cell>
          <cell r="X116">
            <v>0</v>
          </cell>
        </row>
        <row r="117">
          <cell r="O117">
            <v>0</v>
          </cell>
          <cell r="X117">
            <v>0</v>
          </cell>
        </row>
        <row r="118">
          <cell r="O118">
            <v>8408900</v>
          </cell>
          <cell r="X118">
            <v>38749169</v>
          </cell>
        </row>
        <row r="121">
          <cell r="O121">
            <v>4554279201</v>
          </cell>
          <cell r="X121">
            <v>7126999776</v>
          </cell>
        </row>
        <row r="122">
          <cell r="O122">
            <v>2355567199</v>
          </cell>
          <cell r="X122">
            <v>2357318250</v>
          </cell>
        </row>
        <row r="123">
          <cell r="O123">
            <v>8041279117</v>
          </cell>
          <cell r="X123">
            <v>12147240858</v>
          </cell>
        </row>
        <row r="124">
          <cell r="O124">
            <v>426651284</v>
          </cell>
          <cell r="X124">
            <v>667595834</v>
          </cell>
        </row>
        <row r="125">
          <cell r="O125">
            <v>33145550</v>
          </cell>
          <cell r="X125">
            <v>595123550</v>
          </cell>
        </row>
        <row r="126">
          <cell r="O126">
            <v>0</v>
          </cell>
          <cell r="X126">
            <v>0</v>
          </cell>
        </row>
        <row r="127">
          <cell r="O127">
            <v>560830976</v>
          </cell>
          <cell r="X127">
            <v>1600000</v>
          </cell>
        </row>
        <row r="130">
          <cell r="O130">
            <v>0</v>
          </cell>
          <cell r="X130">
            <v>0</v>
          </cell>
        </row>
        <row r="131">
          <cell r="O131">
            <v>252671284</v>
          </cell>
          <cell r="X131">
            <v>109613000</v>
          </cell>
        </row>
        <row r="132">
          <cell r="O132">
            <v>0</v>
          </cell>
          <cell r="X132">
            <v>0</v>
          </cell>
        </row>
        <row r="133">
          <cell r="O133">
            <v>0</v>
          </cell>
          <cell r="X133">
            <v>0</v>
          </cell>
        </row>
        <row r="134">
          <cell r="O134">
            <v>0</v>
          </cell>
          <cell r="X134">
            <v>500000</v>
          </cell>
        </row>
        <row r="135">
          <cell r="O135">
            <v>0</v>
          </cell>
          <cell r="X135">
            <v>0</v>
          </cell>
        </row>
        <row r="136">
          <cell r="O136">
            <v>9163000</v>
          </cell>
          <cell r="X136">
            <v>9163000</v>
          </cell>
        </row>
        <row r="139">
          <cell r="O139">
            <v>0</v>
          </cell>
          <cell r="X139">
            <v>0</v>
          </cell>
        </row>
        <row r="140">
          <cell r="O140">
            <v>111550000</v>
          </cell>
          <cell r="X140">
            <v>324833250</v>
          </cell>
        </row>
        <row r="141">
          <cell r="O141">
            <v>56100000</v>
          </cell>
          <cell r="X141">
            <v>300000000</v>
          </cell>
        </row>
        <row r="142">
          <cell r="O142">
            <v>0</v>
          </cell>
          <cell r="X142">
            <v>0</v>
          </cell>
        </row>
        <row r="143">
          <cell r="O143">
            <v>4000000</v>
          </cell>
          <cell r="X143">
            <v>0</v>
          </cell>
        </row>
        <row r="144">
          <cell r="O144">
            <v>0</v>
          </cell>
          <cell r="X144">
            <v>0</v>
          </cell>
        </row>
        <row r="145">
          <cell r="O145">
            <v>41927000</v>
          </cell>
          <cell r="X145">
            <v>41927000</v>
          </cell>
        </row>
        <row r="148">
          <cell r="O148">
            <v>2047438538</v>
          </cell>
          <cell r="X148">
            <v>1504224370</v>
          </cell>
        </row>
        <row r="149">
          <cell r="O149">
            <v>4890086033</v>
          </cell>
          <cell r="X149">
            <v>3200874093</v>
          </cell>
        </row>
        <row r="150">
          <cell r="O150">
            <v>95000000</v>
          </cell>
          <cell r="X150">
            <v>0</v>
          </cell>
        </row>
        <row r="151">
          <cell r="O151">
            <v>12160000</v>
          </cell>
          <cell r="X151">
            <v>0</v>
          </cell>
        </row>
        <row r="152">
          <cell r="O152">
            <v>8769000</v>
          </cell>
          <cell r="X152">
            <v>472707753</v>
          </cell>
        </row>
        <row r="153">
          <cell r="O153">
            <v>0</v>
          </cell>
          <cell r="X153">
            <v>0</v>
          </cell>
        </row>
        <row r="154">
          <cell r="O154">
            <v>191093448</v>
          </cell>
          <cell r="X154">
            <v>913694948</v>
          </cell>
        </row>
        <row r="157">
          <cell r="O157">
            <v>0</v>
          </cell>
          <cell r="X157">
            <v>0</v>
          </cell>
        </row>
        <row r="158">
          <cell r="O158">
            <v>214941149</v>
          </cell>
          <cell r="X158">
            <v>0</v>
          </cell>
        </row>
        <row r="159">
          <cell r="O159">
            <v>226900000</v>
          </cell>
          <cell r="X159">
            <v>0</v>
          </cell>
        </row>
        <row r="160">
          <cell r="O160">
            <v>10750000</v>
          </cell>
          <cell r="X160">
            <v>0</v>
          </cell>
        </row>
        <row r="161">
          <cell r="O161">
            <v>16960000</v>
          </cell>
          <cell r="X161">
            <v>0</v>
          </cell>
        </row>
        <row r="162">
          <cell r="O162">
            <v>0</v>
          </cell>
          <cell r="X162">
            <v>0</v>
          </cell>
        </row>
        <row r="163">
          <cell r="O163">
            <v>0</v>
          </cell>
          <cell r="X163">
            <v>0</v>
          </cell>
        </row>
        <row r="166">
          <cell r="O166">
            <v>1035250000</v>
          </cell>
          <cell r="X166">
            <v>0</v>
          </cell>
        </row>
        <row r="167">
          <cell r="O167">
            <v>890775931</v>
          </cell>
          <cell r="X167">
            <v>13050411</v>
          </cell>
        </row>
        <row r="168">
          <cell r="O168">
            <v>6512500000</v>
          </cell>
          <cell r="X168">
            <v>0</v>
          </cell>
        </row>
        <row r="169">
          <cell r="O169">
            <v>42168464</v>
          </cell>
          <cell r="X169">
            <v>0</v>
          </cell>
        </row>
        <row r="170">
          <cell r="O170">
            <v>0</v>
          </cell>
          <cell r="X170">
            <v>0</v>
          </cell>
        </row>
        <row r="171">
          <cell r="O171">
            <v>0</v>
          </cell>
          <cell r="X171">
            <v>0</v>
          </cell>
        </row>
        <row r="172">
          <cell r="O172">
            <v>182672877</v>
          </cell>
          <cell r="X172">
            <v>0</v>
          </cell>
        </row>
        <row r="175">
          <cell r="O175">
            <v>0</v>
          </cell>
          <cell r="X175">
            <v>0</v>
          </cell>
        </row>
        <row r="176">
          <cell r="O176">
            <v>104220000</v>
          </cell>
          <cell r="X176">
            <v>15000000</v>
          </cell>
        </row>
        <row r="177">
          <cell r="O177">
            <v>0</v>
          </cell>
          <cell r="X177">
            <v>0</v>
          </cell>
        </row>
        <row r="178">
          <cell r="O178">
            <v>0</v>
          </cell>
          <cell r="X178">
            <v>0</v>
          </cell>
        </row>
        <row r="179">
          <cell r="O179">
            <v>0</v>
          </cell>
          <cell r="X179">
            <v>0</v>
          </cell>
        </row>
        <row r="180">
          <cell r="O180">
            <v>0</v>
          </cell>
          <cell r="X180">
            <v>0</v>
          </cell>
        </row>
        <row r="181">
          <cell r="O181">
            <v>0</v>
          </cell>
          <cell r="X181">
            <v>0</v>
          </cell>
        </row>
        <row r="184">
          <cell r="O184">
            <v>0</v>
          </cell>
          <cell r="X184">
            <v>0</v>
          </cell>
        </row>
        <row r="185">
          <cell r="O185">
            <v>67404000</v>
          </cell>
          <cell r="X185">
            <v>0</v>
          </cell>
        </row>
        <row r="186">
          <cell r="O186">
            <v>0</v>
          </cell>
          <cell r="X186">
            <v>0</v>
          </cell>
        </row>
        <row r="187">
          <cell r="O187">
            <v>0</v>
          </cell>
          <cell r="X187">
            <v>0</v>
          </cell>
        </row>
        <row r="188">
          <cell r="O188">
            <v>0</v>
          </cell>
          <cell r="X188">
            <v>0</v>
          </cell>
        </row>
        <row r="189">
          <cell r="O189">
            <v>0</v>
          </cell>
          <cell r="X189">
            <v>0</v>
          </cell>
        </row>
        <row r="190">
          <cell r="O190">
            <v>0</v>
          </cell>
          <cell r="X190">
            <v>0</v>
          </cell>
        </row>
        <row r="193">
          <cell r="O193">
            <v>0</v>
          </cell>
          <cell r="X193">
            <v>0</v>
          </cell>
        </row>
        <row r="194">
          <cell r="O194">
            <v>28400000</v>
          </cell>
          <cell r="X194">
            <v>4000000</v>
          </cell>
        </row>
        <row r="195">
          <cell r="O195">
            <v>30000000</v>
          </cell>
          <cell r="X195">
            <v>0</v>
          </cell>
        </row>
        <row r="196">
          <cell r="O196">
            <v>3000000</v>
          </cell>
          <cell r="X196">
            <v>0</v>
          </cell>
        </row>
        <row r="197">
          <cell r="O197">
            <v>0</v>
          </cell>
          <cell r="X197">
            <v>0</v>
          </cell>
        </row>
        <row r="198">
          <cell r="O198">
            <v>0</v>
          </cell>
          <cell r="X198">
            <v>0</v>
          </cell>
        </row>
        <row r="199">
          <cell r="O199">
            <v>0</v>
          </cell>
          <cell r="X199">
            <v>0</v>
          </cell>
        </row>
        <row r="202">
          <cell r="O202">
            <v>0</v>
          </cell>
          <cell r="X202">
            <v>0</v>
          </cell>
        </row>
        <row r="203">
          <cell r="O203">
            <v>23800000</v>
          </cell>
          <cell r="X203">
            <v>20271500</v>
          </cell>
        </row>
        <row r="204">
          <cell r="O204">
            <v>8750000</v>
          </cell>
          <cell r="X204">
            <v>0</v>
          </cell>
        </row>
        <row r="205">
          <cell r="O205">
            <v>1711000</v>
          </cell>
          <cell r="X205">
            <v>0</v>
          </cell>
        </row>
        <row r="206">
          <cell r="O206">
            <v>100000</v>
          </cell>
          <cell r="X206">
            <v>100000</v>
          </cell>
        </row>
        <row r="207">
          <cell r="O207">
            <v>0</v>
          </cell>
          <cell r="X207">
            <v>0</v>
          </cell>
        </row>
        <row r="208">
          <cell r="O208">
            <v>0</v>
          </cell>
          <cell r="X208">
            <v>0</v>
          </cell>
        </row>
        <row r="211">
          <cell r="O211">
            <v>0</v>
          </cell>
          <cell r="X211">
            <v>0</v>
          </cell>
        </row>
        <row r="212">
          <cell r="O212">
            <v>27750000</v>
          </cell>
          <cell r="X212">
            <v>0</v>
          </cell>
        </row>
        <row r="213">
          <cell r="O213">
            <v>0</v>
          </cell>
          <cell r="X213">
            <v>0</v>
          </cell>
        </row>
        <row r="214">
          <cell r="O214">
            <v>2817600</v>
          </cell>
          <cell r="X214">
            <v>0</v>
          </cell>
        </row>
        <row r="215">
          <cell r="O215">
            <v>0</v>
          </cell>
          <cell r="X215">
            <v>0</v>
          </cell>
        </row>
        <row r="216">
          <cell r="O216">
            <v>0</v>
          </cell>
          <cell r="X216">
            <v>0</v>
          </cell>
        </row>
        <row r="217">
          <cell r="O217">
            <v>0</v>
          </cell>
          <cell r="X217">
            <v>46766450</v>
          </cell>
        </row>
        <row r="220">
          <cell r="O220">
            <v>1259808</v>
          </cell>
          <cell r="X220">
            <v>0</v>
          </cell>
        </row>
        <row r="221">
          <cell r="O221">
            <v>38240000</v>
          </cell>
          <cell r="X221">
            <v>8000000</v>
          </cell>
        </row>
        <row r="222">
          <cell r="O222">
            <v>38504000</v>
          </cell>
          <cell r="X222">
            <v>0</v>
          </cell>
        </row>
        <row r="223">
          <cell r="O223">
            <v>1712600</v>
          </cell>
          <cell r="X223">
            <v>0</v>
          </cell>
        </row>
        <row r="224">
          <cell r="O224">
            <v>0</v>
          </cell>
          <cell r="X224">
            <v>0</v>
          </cell>
        </row>
        <row r="225">
          <cell r="O225">
            <v>0</v>
          </cell>
          <cell r="X225">
            <v>0</v>
          </cell>
        </row>
        <row r="226">
          <cell r="O226">
            <v>8000000</v>
          </cell>
          <cell r="X226">
            <v>8000000</v>
          </cell>
        </row>
        <row r="229">
          <cell r="O229">
            <v>0</v>
          </cell>
          <cell r="X229">
            <v>0</v>
          </cell>
        </row>
        <row r="230">
          <cell r="O230">
            <v>32400000</v>
          </cell>
          <cell r="X230">
            <v>10100000</v>
          </cell>
        </row>
        <row r="231">
          <cell r="O231">
            <v>0</v>
          </cell>
          <cell r="X231">
            <v>0</v>
          </cell>
        </row>
        <row r="232">
          <cell r="O232">
            <v>2712000</v>
          </cell>
          <cell r="X232">
            <v>0</v>
          </cell>
        </row>
        <row r="233">
          <cell r="O233">
            <v>50000</v>
          </cell>
          <cell r="X233">
            <v>0</v>
          </cell>
        </row>
        <row r="234">
          <cell r="O234">
            <v>0</v>
          </cell>
          <cell r="X234">
            <v>0</v>
          </cell>
        </row>
        <row r="235">
          <cell r="O235">
            <v>6000000</v>
          </cell>
          <cell r="X235">
            <v>6000000</v>
          </cell>
        </row>
        <row r="238">
          <cell r="O238">
            <v>1538994</v>
          </cell>
          <cell r="X238">
            <v>150000000</v>
          </cell>
        </row>
        <row r="239">
          <cell r="O239">
            <v>21900000</v>
          </cell>
          <cell r="X239">
            <v>2000000</v>
          </cell>
        </row>
        <row r="240">
          <cell r="O240">
            <v>128754000</v>
          </cell>
          <cell r="X240">
            <v>0</v>
          </cell>
        </row>
        <row r="241">
          <cell r="O241">
            <v>3000000</v>
          </cell>
          <cell r="X241">
            <v>1282800</v>
          </cell>
        </row>
        <row r="242">
          <cell r="O242">
            <v>0</v>
          </cell>
          <cell r="X242">
            <v>0</v>
          </cell>
        </row>
        <row r="243">
          <cell r="O243">
            <v>0</v>
          </cell>
          <cell r="X243">
            <v>0</v>
          </cell>
        </row>
        <row r="244">
          <cell r="O244">
            <v>0</v>
          </cell>
          <cell r="X244">
            <v>0</v>
          </cell>
        </row>
        <row r="247">
          <cell r="O247">
            <v>2244344</v>
          </cell>
          <cell r="X247">
            <v>0</v>
          </cell>
        </row>
        <row r="248">
          <cell r="O248">
            <v>32150000</v>
          </cell>
          <cell r="X248">
            <v>0</v>
          </cell>
        </row>
        <row r="249">
          <cell r="O249">
            <v>0</v>
          </cell>
          <cell r="X249">
            <v>0</v>
          </cell>
        </row>
        <row r="250">
          <cell r="O250">
            <v>1705000</v>
          </cell>
          <cell r="X250">
            <v>0</v>
          </cell>
        </row>
        <row r="251">
          <cell r="O251">
            <v>0</v>
          </cell>
          <cell r="X251">
            <v>0</v>
          </cell>
        </row>
        <row r="252">
          <cell r="O252">
            <v>0</v>
          </cell>
          <cell r="X252">
            <v>0</v>
          </cell>
        </row>
        <row r="253">
          <cell r="O253">
            <v>0</v>
          </cell>
          <cell r="X253">
            <v>7000000</v>
          </cell>
        </row>
        <row r="256">
          <cell r="O256">
            <v>0</v>
          </cell>
          <cell r="X256">
            <v>0</v>
          </cell>
        </row>
        <row r="257">
          <cell r="O257">
            <v>26500000</v>
          </cell>
          <cell r="X257">
            <v>18698500</v>
          </cell>
        </row>
        <row r="258">
          <cell r="O258">
            <v>1460420000</v>
          </cell>
          <cell r="X258">
            <v>0</v>
          </cell>
        </row>
        <row r="259">
          <cell r="O259">
            <v>1712600</v>
          </cell>
          <cell r="X259">
            <v>0</v>
          </cell>
        </row>
        <row r="260">
          <cell r="O260">
            <v>9500000</v>
          </cell>
          <cell r="X260">
            <v>675000</v>
          </cell>
        </row>
        <row r="261">
          <cell r="O261">
            <v>0</v>
          </cell>
          <cell r="X261">
            <v>0</v>
          </cell>
        </row>
        <row r="262">
          <cell r="O262">
            <v>19373500</v>
          </cell>
          <cell r="X262">
            <v>19373500</v>
          </cell>
        </row>
        <row r="265">
          <cell r="O265">
            <v>0</v>
          </cell>
          <cell r="X265">
            <v>48000000</v>
          </cell>
        </row>
        <row r="266">
          <cell r="O266">
            <v>37500000</v>
          </cell>
          <cell r="X266">
            <v>600000</v>
          </cell>
        </row>
        <row r="267">
          <cell r="O267">
            <v>0</v>
          </cell>
          <cell r="X267">
            <v>0</v>
          </cell>
        </row>
        <row r="268">
          <cell r="O268">
            <v>1715000</v>
          </cell>
          <cell r="X268">
            <v>0</v>
          </cell>
        </row>
        <row r="269">
          <cell r="O269">
            <v>0</v>
          </cell>
          <cell r="X269">
            <v>0</v>
          </cell>
        </row>
        <row r="270">
          <cell r="O270">
            <v>0</v>
          </cell>
          <cell r="X270">
            <v>0</v>
          </cell>
        </row>
        <row r="271">
          <cell r="O271">
            <v>600000</v>
          </cell>
          <cell r="X271">
            <v>600000</v>
          </cell>
        </row>
        <row r="274">
          <cell r="O274">
            <v>0</v>
          </cell>
          <cell r="X274">
            <v>0</v>
          </cell>
        </row>
        <row r="275">
          <cell r="O275">
            <v>25400000</v>
          </cell>
          <cell r="X275">
            <v>19000000</v>
          </cell>
        </row>
        <row r="276">
          <cell r="O276">
            <v>2280000</v>
          </cell>
          <cell r="X276">
            <v>0</v>
          </cell>
        </row>
        <row r="277">
          <cell r="O277">
            <v>1712600</v>
          </cell>
          <cell r="X277">
            <v>0</v>
          </cell>
        </row>
        <row r="278">
          <cell r="O278">
            <v>0</v>
          </cell>
          <cell r="X278">
            <v>0</v>
          </cell>
        </row>
        <row r="279">
          <cell r="O279">
            <v>0</v>
          </cell>
          <cell r="X279">
            <v>0</v>
          </cell>
        </row>
        <row r="280">
          <cell r="O280">
            <v>19000000</v>
          </cell>
          <cell r="X280">
            <v>19000000</v>
          </cell>
        </row>
        <row r="283">
          <cell r="O283">
            <v>0</v>
          </cell>
          <cell r="X283">
            <v>0</v>
          </cell>
        </row>
        <row r="284">
          <cell r="O284">
            <v>27350000</v>
          </cell>
          <cell r="X284">
            <v>0</v>
          </cell>
        </row>
        <row r="285">
          <cell r="O285">
            <v>6000000</v>
          </cell>
          <cell r="X285">
            <v>0</v>
          </cell>
        </row>
        <row r="286">
          <cell r="O286">
            <v>1712600</v>
          </cell>
          <cell r="X286">
            <v>0</v>
          </cell>
        </row>
        <row r="287">
          <cell r="O287">
            <v>0</v>
          </cell>
          <cell r="X287">
            <v>0</v>
          </cell>
        </row>
        <row r="288">
          <cell r="O288">
            <v>0</v>
          </cell>
          <cell r="X288">
            <v>0</v>
          </cell>
        </row>
        <row r="289">
          <cell r="O289">
            <v>0</v>
          </cell>
          <cell r="X289">
            <v>20620000</v>
          </cell>
        </row>
        <row r="292">
          <cell r="O292">
            <v>0</v>
          </cell>
          <cell r="X292">
            <v>37615050</v>
          </cell>
        </row>
        <row r="293">
          <cell r="O293">
            <v>33867700</v>
          </cell>
          <cell r="X293">
            <v>10355000</v>
          </cell>
        </row>
        <row r="294">
          <cell r="O294">
            <v>8750000</v>
          </cell>
          <cell r="X294">
            <v>0</v>
          </cell>
        </row>
        <row r="295">
          <cell r="O295">
            <v>1712000</v>
          </cell>
          <cell r="X295">
            <v>0</v>
          </cell>
        </row>
        <row r="296">
          <cell r="O296">
            <v>0</v>
          </cell>
          <cell r="X296">
            <v>0</v>
          </cell>
        </row>
        <row r="297">
          <cell r="O297">
            <v>0</v>
          </cell>
          <cell r="X297">
            <v>0</v>
          </cell>
        </row>
        <row r="298">
          <cell r="O298">
            <v>10355000</v>
          </cell>
          <cell r="X298">
            <v>10355000</v>
          </cell>
        </row>
        <row r="301">
          <cell r="O301">
            <v>0</v>
          </cell>
          <cell r="X301">
            <v>0</v>
          </cell>
        </row>
        <row r="302">
          <cell r="O302">
            <v>91900000</v>
          </cell>
          <cell r="X302">
            <v>117673500</v>
          </cell>
        </row>
        <row r="303">
          <cell r="O303">
            <v>0</v>
          </cell>
          <cell r="X303">
            <v>0</v>
          </cell>
        </row>
        <row r="304">
          <cell r="O304">
            <v>1711000</v>
          </cell>
          <cell r="X304">
            <v>0</v>
          </cell>
        </row>
        <row r="305">
          <cell r="O305">
            <v>0</v>
          </cell>
          <cell r="X305">
            <v>0</v>
          </cell>
        </row>
        <row r="306">
          <cell r="O306">
            <v>0</v>
          </cell>
          <cell r="X306">
            <v>0</v>
          </cell>
        </row>
        <row r="307">
          <cell r="O307">
            <v>77673500</v>
          </cell>
          <cell r="X307">
            <v>77673500</v>
          </cell>
        </row>
        <row r="310">
          <cell r="O310">
            <v>0</v>
          </cell>
          <cell r="X310">
            <v>0</v>
          </cell>
        </row>
        <row r="311">
          <cell r="O311">
            <v>26900000</v>
          </cell>
          <cell r="X311">
            <v>21782297</v>
          </cell>
        </row>
        <row r="312">
          <cell r="O312">
            <v>0</v>
          </cell>
          <cell r="X312">
            <v>203288449</v>
          </cell>
        </row>
        <row r="313">
          <cell r="O313">
            <v>1712600</v>
          </cell>
          <cell r="X313">
            <v>0</v>
          </cell>
        </row>
        <row r="314">
          <cell r="O314">
            <v>0</v>
          </cell>
          <cell r="X314">
            <v>0</v>
          </cell>
        </row>
        <row r="315">
          <cell r="O315">
            <v>0</v>
          </cell>
          <cell r="X315">
            <v>0</v>
          </cell>
        </row>
        <row r="316">
          <cell r="O316">
            <v>225070746</v>
          </cell>
          <cell r="X316">
            <v>21782297</v>
          </cell>
        </row>
        <row r="319">
          <cell r="O319">
            <v>0</v>
          </cell>
          <cell r="X319">
            <v>0</v>
          </cell>
        </row>
        <row r="320">
          <cell r="O320">
            <v>26400000</v>
          </cell>
          <cell r="X320">
            <v>0</v>
          </cell>
        </row>
        <row r="321">
          <cell r="O321">
            <v>0</v>
          </cell>
          <cell r="X321">
            <v>0</v>
          </cell>
        </row>
        <row r="322">
          <cell r="O322">
            <v>1812600</v>
          </cell>
          <cell r="X322">
            <v>0</v>
          </cell>
        </row>
        <row r="323">
          <cell r="O323">
            <v>0</v>
          </cell>
          <cell r="X323">
            <v>0</v>
          </cell>
        </row>
        <row r="324">
          <cell r="O324">
            <v>0</v>
          </cell>
          <cell r="X324">
            <v>0</v>
          </cell>
        </row>
        <row r="325">
          <cell r="O325">
            <v>0</v>
          </cell>
          <cell r="X325">
            <v>1195000</v>
          </cell>
        </row>
        <row r="328">
          <cell r="O328">
            <v>0</v>
          </cell>
          <cell r="X328">
            <v>0</v>
          </cell>
        </row>
        <row r="329">
          <cell r="O329">
            <v>26467000</v>
          </cell>
          <cell r="X329">
            <v>6500000</v>
          </cell>
        </row>
        <row r="330">
          <cell r="O330">
            <v>50000000</v>
          </cell>
          <cell r="X330">
            <v>0</v>
          </cell>
        </row>
        <row r="331">
          <cell r="O331">
            <v>1712600</v>
          </cell>
          <cell r="X331">
            <v>0</v>
          </cell>
        </row>
        <row r="332">
          <cell r="O332">
            <v>0</v>
          </cell>
          <cell r="X332">
            <v>0</v>
          </cell>
        </row>
        <row r="333">
          <cell r="O333">
            <v>0</v>
          </cell>
          <cell r="X333">
            <v>0</v>
          </cell>
        </row>
        <row r="334">
          <cell r="O334">
            <v>6500000</v>
          </cell>
          <cell r="X334">
            <v>6500000</v>
          </cell>
        </row>
        <row r="337">
          <cell r="O337">
            <v>0</v>
          </cell>
          <cell r="X337">
            <v>0</v>
          </cell>
        </row>
        <row r="338">
          <cell r="O338">
            <v>26900000</v>
          </cell>
          <cell r="X338">
            <v>625000</v>
          </cell>
        </row>
        <row r="339">
          <cell r="O339">
            <v>0</v>
          </cell>
          <cell r="X339">
            <v>0</v>
          </cell>
        </row>
        <row r="340">
          <cell r="O340">
            <v>1712600</v>
          </cell>
          <cell r="X340">
            <v>0</v>
          </cell>
        </row>
        <row r="341">
          <cell r="O341">
            <v>0</v>
          </cell>
          <cell r="X341">
            <v>1500000</v>
          </cell>
        </row>
        <row r="342">
          <cell r="O342">
            <v>0</v>
          </cell>
          <cell r="X342">
            <v>0</v>
          </cell>
        </row>
        <row r="343">
          <cell r="O343">
            <v>2125000</v>
          </cell>
          <cell r="X343">
            <v>8875000</v>
          </cell>
        </row>
        <row r="346">
          <cell r="O346">
            <v>0</v>
          </cell>
          <cell r="X346">
            <v>0</v>
          </cell>
        </row>
        <row r="347">
          <cell r="O347">
            <v>24400000</v>
          </cell>
          <cell r="X347">
            <v>0</v>
          </cell>
        </row>
        <row r="348">
          <cell r="O348">
            <v>4000000</v>
          </cell>
          <cell r="X348">
            <v>0</v>
          </cell>
        </row>
        <row r="349">
          <cell r="O349">
            <v>1015100</v>
          </cell>
          <cell r="X349">
            <v>0</v>
          </cell>
        </row>
        <row r="350">
          <cell r="O350">
            <v>0</v>
          </cell>
          <cell r="X350">
            <v>0</v>
          </cell>
        </row>
        <row r="351">
          <cell r="O351">
            <v>0</v>
          </cell>
          <cell r="X351">
            <v>0</v>
          </cell>
        </row>
        <row r="352">
          <cell r="O352">
            <v>0</v>
          </cell>
          <cell r="X352">
            <v>0</v>
          </cell>
        </row>
        <row r="355">
          <cell r="O355">
            <v>0</v>
          </cell>
          <cell r="X355">
            <v>0</v>
          </cell>
        </row>
        <row r="356">
          <cell r="O356">
            <v>52325000</v>
          </cell>
          <cell r="X356">
            <v>46326000</v>
          </cell>
        </row>
        <row r="357">
          <cell r="O357">
            <v>0</v>
          </cell>
          <cell r="X357">
            <v>0</v>
          </cell>
        </row>
        <row r="358">
          <cell r="O358">
            <v>1700000</v>
          </cell>
          <cell r="X358">
            <v>0</v>
          </cell>
        </row>
        <row r="359">
          <cell r="O359">
            <v>0</v>
          </cell>
          <cell r="X359">
            <v>0</v>
          </cell>
        </row>
        <row r="360">
          <cell r="O360">
            <v>0</v>
          </cell>
          <cell r="X360">
            <v>0</v>
          </cell>
        </row>
        <row r="361">
          <cell r="O361">
            <v>46326000</v>
          </cell>
          <cell r="X361">
            <v>46326000</v>
          </cell>
        </row>
        <row r="364">
          <cell r="O364">
            <v>0</v>
          </cell>
          <cell r="X364">
            <v>0</v>
          </cell>
        </row>
        <row r="365">
          <cell r="O365">
            <v>29100000</v>
          </cell>
          <cell r="X365">
            <v>5150900</v>
          </cell>
        </row>
        <row r="366">
          <cell r="O366">
            <v>0</v>
          </cell>
          <cell r="X366">
            <v>0</v>
          </cell>
        </row>
        <row r="367">
          <cell r="O367">
            <v>1712600</v>
          </cell>
          <cell r="X367">
            <v>0</v>
          </cell>
        </row>
        <row r="368">
          <cell r="O368">
            <v>0</v>
          </cell>
          <cell r="X368">
            <v>0</v>
          </cell>
        </row>
        <row r="369">
          <cell r="O369">
            <v>0</v>
          </cell>
          <cell r="X369">
            <v>0</v>
          </cell>
        </row>
        <row r="370">
          <cell r="O370">
            <v>5150900</v>
          </cell>
          <cell r="X370">
            <v>5150900</v>
          </cell>
        </row>
        <row r="373">
          <cell r="O373">
            <v>0</v>
          </cell>
          <cell r="X373">
            <v>0</v>
          </cell>
        </row>
        <row r="374">
          <cell r="O374">
            <v>4500000</v>
          </cell>
          <cell r="X374">
            <v>2500000</v>
          </cell>
        </row>
        <row r="375">
          <cell r="O375">
            <v>0</v>
          </cell>
          <cell r="X375">
            <v>0</v>
          </cell>
        </row>
        <row r="376">
          <cell r="O376">
            <v>0</v>
          </cell>
          <cell r="X376">
            <v>0</v>
          </cell>
        </row>
        <row r="377">
          <cell r="O377">
            <v>0</v>
          </cell>
          <cell r="X377">
            <v>0</v>
          </cell>
        </row>
        <row r="378">
          <cell r="O378">
            <v>0</v>
          </cell>
          <cell r="X378">
            <v>0</v>
          </cell>
        </row>
        <row r="379">
          <cell r="O379">
            <v>0</v>
          </cell>
          <cell r="X379">
            <v>0</v>
          </cell>
        </row>
        <row r="382">
          <cell r="O382">
            <v>0</v>
          </cell>
          <cell r="X382">
            <v>0</v>
          </cell>
        </row>
        <row r="383">
          <cell r="O383">
            <v>8232500</v>
          </cell>
          <cell r="X383">
            <v>3625000</v>
          </cell>
        </row>
        <row r="384">
          <cell r="O384">
            <v>0</v>
          </cell>
          <cell r="X384">
            <v>0</v>
          </cell>
        </row>
        <row r="385">
          <cell r="O385">
            <v>0</v>
          </cell>
          <cell r="X385">
            <v>0</v>
          </cell>
        </row>
        <row r="386">
          <cell r="O386">
            <v>0</v>
          </cell>
          <cell r="X386">
            <v>0</v>
          </cell>
        </row>
        <row r="387">
          <cell r="O387">
            <v>0</v>
          </cell>
          <cell r="X387">
            <v>0</v>
          </cell>
        </row>
        <row r="388">
          <cell r="O388">
            <v>3625000</v>
          </cell>
          <cell r="X388">
            <v>3625000</v>
          </cell>
        </row>
        <row r="391">
          <cell r="O391">
            <v>0</v>
          </cell>
          <cell r="X391">
            <v>0</v>
          </cell>
        </row>
        <row r="392">
          <cell r="O392">
            <v>8100000</v>
          </cell>
          <cell r="X392">
            <v>1800000</v>
          </cell>
        </row>
        <row r="393">
          <cell r="O393">
            <v>0</v>
          </cell>
          <cell r="X393">
            <v>0</v>
          </cell>
        </row>
        <row r="394">
          <cell r="O394">
            <v>0</v>
          </cell>
          <cell r="X394">
            <v>0</v>
          </cell>
        </row>
        <row r="395">
          <cell r="O395">
            <v>0</v>
          </cell>
          <cell r="X395">
            <v>0</v>
          </cell>
        </row>
        <row r="396">
          <cell r="O396">
            <v>0</v>
          </cell>
          <cell r="X396">
            <v>0</v>
          </cell>
        </row>
        <row r="397">
          <cell r="O397">
            <v>1800000</v>
          </cell>
          <cell r="X397">
            <v>1800000</v>
          </cell>
        </row>
        <row r="400">
          <cell r="O400">
            <v>81705048</v>
          </cell>
          <cell r="X400">
            <v>0</v>
          </cell>
        </row>
        <row r="401">
          <cell r="O401">
            <v>6000000</v>
          </cell>
          <cell r="X401">
            <v>5125000</v>
          </cell>
        </row>
        <row r="402">
          <cell r="O402">
            <v>0</v>
          </cell>
          <cell r="X402">
            <v>0</v>
          </cell>
        </row>
        <row r="403">
          <cell r="O403">
            <v>126358000</v>
          </cell>
          <cell r="X403">
            <v>0</v>
          </cell>
        </row>
        <row r="404">
          <cell r="O404">
            <v>0</v>
          </cell>
          <cell r="X404">
            <v>0</v>
          </cell>
        </row>
        <row r="405">
          <cell r="O405">
            <v>0</v>
          </cell>
          <cell r="X405">
            <v>0</v>
          </cell>
        </row>
        <row r="406">
          <cell r="O406">
            <v>0</v>
          </cell>
          <cell r="X406">
            <v>0</v>
          </cell>
        </row>
        <row r="409">
          <cell r="O409">
            <v>2547616</v>
          </cell>
          <cell r="X409">
            <v>0</v>
          </cell>
        </row>
        <row r="410">
          <cell r="O410">
            <v>5000000</v>
          </cell>
          <cell r="X410">
            <v>0</v>
          </cell>
        </row>
        <row r="411">
          <cell r="O411">
            <v>0</v>
          </cell>
          <cell r="X411">
            <v>0</v>
          </cell>
        </row>
        <row r="412">
          <cell r="O412">
            <v>0</v>
          </cell>
          <cell r="X412">
            <v>0</v>
          </cell>
        </row>
        <row r="413">
          <cell r="O413">
            <v>0</v>
          </cell>
          <cell r="X413">
            <v>0</v>
          </cell>
        </row>
        <row r="414">
          <cell r="O414">
            <v>0</v>
          </cell>
          <cell r="X414">
            <v>0</v>
          </cell>
        </row>
        <row r="415">
          <cell r="O415">
            <v>0</v>
          </cell>
          <cell r="X415">
            <v>0</v>
          </cell>
        </row>
        <row r="418">
          <cell r="O418">
            <v>0</v>
          </cell>
          <cell r="X418">
            <v>0</v>
          </cell>
        </row>
        <row r="419">
          <cell r="O419">
            <v>7000000</v>
          </cell>
          <cell r="X419">
            <v>0</v>
          </cell>
        </row>
        <row r="420">
          <cell r="O420">
            <v>0</v>
          </cell>
          <cell r="X420">
            <v>0</v>
          </cell>
        </row>
        <row r="421">
          <cell r="O421">
            <v>0</v>
          </cell>
          <cell r="X421">
            <v>0</v>
          </cell>
        </row>
        <row r="422">
          <cell r="O422">
            <v>0</v>
          </cell>
          <cell r="X422">
            <v>0</v>
          </cell>
        </row>
        <row r="423">
          <cell r="O423">
            <v>0</v>
          </cell>
          <cell r="X423">
            <v>0</v>
          </cell>
        </row>
        <row r="424">
          <cell r="O424">
            <v>0</v>
          </cell>
          <cell r="X424">
            <v>0</v>
          </cell>
        </row>
        <row r="427">
          <cell r="O427">
            <v>0</v>
          </cell>
          <cell r="X427">
            <v>0</v>
          </cell>
        </row>
        <row r="428">
          <cell r="O428">
            <v>14000000</v>
          </cell>
          <cell r="X428">
            <v>750000</v>
          </cell>
        </row>
        <row r="429">
          <cell r="O429">
            <v>0</v>
          </cell>
          <cell r="X429">
            <v>0</v>
          </cell>
        </row>
        <row r="430">
          <cell r="O430">
            <v>0</v>
          </cell>
          <cell r="X430">
            <v>0</v>
          </cell>
        </row>
        <row r="431">
          <cell r="O431">
            <v>0</v>
          </cell>
          <cell r="X431">
            <v>0</v>
          </cell>
        </row>
        <row r="432">
          <cell r="O432">
            <v>0</v>
          </cell>
          <cell r="X432">
            <v>0</v>
          </cell>
        </row>
        <row r="433">
          <cell r="O433">
            <v>750000</v>
          </cell>
          <cell r="X433">
            <v>750000</v>
          </cell>
        </row>
        <row r="436">
          <cell r="O436">
            <v>9175848</v>
          </cell>
          <cell r="X436">
            <v>0</v>
          </cell>
        </row>
        <row r="437">
          <cell r="O437">
            <v>8000000</v>
          </cell>
          <cell r="X437">
            <v>900000</v>
          </cell>
        </row>
        <row r="438">
          <cell r="O438">
            <v>0</v>
          </cell>
          <cell r="X438">
            <v>7000000</v>
          </cell>
        </row>
        <row r="439">
          <cell r="O439">
            <v>0</v>
          </cell>
          <cell r="X439">
            <v>0</v>
          </cell>
        </row>
        <row r="440">
          <cell r="O440">
            <v>0</v>
          </cell>
          <cell r="X440">
            <v>0</v>
          </cell>
        </row>
        <row r="441">
          <cell r="O441">
            <v>0</v>
          </cell>
          <cell r="X441">
            <v>0</v>
          </cell>
        </row>
        <row r="442">
          <cell r="O442">
            <v>900000</v>
          </cell>
          <cell r="X442">
            <v>0</v>
          </cell>
        </row>
        <row r="445">
          <cell r="O445">
            <v>39856008</v>
          </cell>
          <cell r="X445">
            <v>0</v>
          </cell>
        </row>
        <row r="446">
          <cell r="O446">
            <v>7500000</v>
          </cell>
          <cell r="X446">
            <v>0</v>
          </cell>
        </row>
        <row r="447">
          <cell r="O447">
            <v>0</v>
          </cell>
          <cell r="X447">
            <v>0</v>
          </cell>
        </row>
        <row r="448">
          <cell r="O448">
            <v>342100</v>
          </cell>
          <cell r="X448">
            <v>0</v>
          </cell>
        </row>
        <row r="449">
          <cell r="O449">
            <v>0</v>
          </cell>
          <cell r="X449">
            <v>0</v>
          </cell>
        </row>
        <row r="450">
          <cell r="O450">
            <v>0</v>
          </cell>
          <cell r="X450">
            <v>0</v>
          </cell>
        </row>
        <row r="451">
          <cell r="O451">
            <v>0</v>
          </cell>
          <cell r="X451">
            <v>0</v>
          </cell>
        </row>
        <row r="454">
          <cell r="O454">
            <v>69307149</v>
          </cell>
          <cell r="X454">
            <v>0</v>
          </cell>
        </row>
        <row r="455">
          <cell r="O455">
            <v>7000000</v>
          </cell>
          <cell r="X455">
            <v>2280000</v>
          </cell>
        </row>
        <row r="456">
          <cell r="O456">
            <v>0</v>
          </cell>
          <cell r="X456">
            <v>0</v>
          </cell>
        </row>
        <row r="457">
          <cell r="O457">
            <v>0</v>
          </cell>
          <cell r="X457">
            <v>0</v>
          </cell>
        </row>
        <row r="458">
          <cell r="O458">
            <v>0</v>
          </cell>
          <cell r="X458">
            <v>0</v>
          </cell>
        </row>
        <row r="459">
          <cell r="O459">
            <v>0</v>
          </cell>
          <cell r="X459">
            <v>0</v>
          </cell>
        </row>
        <row r="460">
          <cell r="O460">
            <v>0</v>
          </cell>
          <cell r="X460">
            <v>0</v>
          </cell>
        </row>
        <row r="463">
          <cell r="O463">
            <v>4285432</v>
          </cell>
          <cell r="X463">
            <v>0</v>
          </cell>
        </row>
        <row r="464">
          <cell r="O464">
            <v>10950000</v>
          </cell>
          <cell r="X464">
            <v>3800000</v>
          </cell>
        </row>
        <row r="465">
          <cell r="O465">
            <v>0</v>
          </cell>
          <cell r="X465">
            <v>0</v>
          </cell>
        </row>
        <row r="466">
          <cell r="O466">
            <v>3804700</v>
          </cell>
          <cell r="X466">
            <v>0</v>
          </cell>
        </row>
        <row r="467">
          <cell r="O467">
            <v>2960000</v>
          </cell>
          <cell r="X467">
            <v>0</v>
          </cell>
        </row>
        <row r="468">
          <cell r="O468">
            <v>0</v>
          </cell>
          <cell r="X468">
            <v>0</v>
          </cell>
        </row>
        <row r="469">
          <cell r="O469">
            <v>3800000</v>
          </cell>
          <cell r="X469">
            <v>3800000</v>
          </cell>
        </row>
        <row r="472">
          <cell r="O472">
            <v>0</v>
          </cell>
          <cell r="X472">
            <v>0</v>
          </cell>
        </row>
        <row r="473">
          <cell r="O473">
            <v>4000000</v>
          </cell>
          <cell r="X473">
            <v>660000</v>
          </cell>
        </row>
        <row r="474">
          <cell r="O474">
            <v>0</v>
          </cell>
          <cell r="X474">
            <v>0</v>
          </cell>
        </row>
        <row r="475">
          <cell r="O475">
            <v>0</v>
          </cell>
          <cell r="X475">
            <v>0</v>
          </cell>
        </row>
        <row r="476">
          <cell r="O476">
            <v>0</v>
          </cell>
          <cell r="X476">
            <v>0</v>
          </cell>
        </row>
        <row r="477">
          <cell r="O477">
            <v>0</v>
          </cell>
          <cell r="X477">
            <v>0</v>
          </cell>
        </row>
        <row r="478">
          <cell r="O478">
            <v>660000</v>
          </cell>
          <cell r="X478">
            <v>660000</v>
          </cell>
        </row>
        <row r="481">
          <cell r="O481">
            <v>0</v>
          </cell>
          <cell r="X481">
            <v>0</v>
          </cell>
        </row>
        <row r="482">
          <cell r="O482">
            <v>14450000</v>
          </cell>
          <cell r="X482">
            <v>0</v>
          </cell>
        </row>
        <row r="483">
          <cell r="O483">
            <v>110160000</v>
          </cell>
          <cell r="X483">
            <v>0</v>
          </cell>
        </row>
        <row r="484">
          <cell r="O484">
            <v>0</v>
          </cell>
          <cell r="X484">
            <v>0</v>
          </cell>
        </row>
        <row r="485">
          <cell r="O485">
            <v>0</v>
          </cell>
          <cell r="X485">
            <v>0</v>
          </cell>
        </row>
        <row r="486">
          <cell r="O486">
            <v>0</v>
          </cell>
          <cell r="X486">
            <v>0</v>
          </cell>
        </row>
        <row r="487">
          <cell r="O487">
            <v>0</v>
          </cell>
          <cell r="X487">
            <v>1330000</v>
          </cell>
        </row>
        <row r="490">
          <cell r="O490">
            <v>145084644</v>
          </cell>
          <cell r="X490">
            <v>0</v>
          </cell>
        </row>
        <row r="491">
          <cell r="O491">
            <v>4500000</v>
          </cell>
          <cell r="X491">
            <v>6260900</v>
          </cell>
        </row>
        <row r="492">
          <cell r="O492">
            <v>53780000</v>
          </cell>
          <cell r="X492">
            <v>0</v>
          </cell>
        </row>
        <row r="493">
          <cell r="O493">
            <v>0</v>
          </cell>
          <cell r="X493">
            <v>0</v>
          </cell>
        </row>
        <row r="494">
          <cell r="O494">
            <v>0</v>
          </cell>
          <cell r="X494">
            <v>25000</v>
          </cell>
        </row>
        <row r="495">
          <cell r="O495">
            <v>0</v>
          </cell>
          <cell r="X495">
            <v>0</v>
          </cell>
        </row>
        <row r="496">
          <cell r="O496">
            <v>6285900</v>
          </cell>
          <cell r="X496">
            <v>7285900</v>
          </cell>
        </row>
        <row r="499">
          <cell r="O499">
            <v>28508936</v>
          </cell>
          <cell r="X499">
            <v>0</v>
          </cell>
        </row>
        <row r="500">
          <cell r="O500">
            <v>6000000</v>
          </cell>
          <cell r="X500">
            <v>0</v>
          </cell>
        </row>
        <row r="501">
          <cell r="O501">
            <v>0</v>
          </cell>
          <cell r="X501">
            <v>0</v>
          </cell>
        </row>
        <row r="502">
          <cell r="O502">
            <v>0</v>
          </cell>
          <cell r="X502">
            <v>0</v>
          </cell>
        </row>
        <row r="503">
          <cell r="O503">
            <v>0</v>
          </cell>
          <cell r="X503">
            <v>0</v>
          </cell>
        </row>
        <row r="504">
          <cell r="O504">
            <v>0</v>
          </cell>
          <cell r="X504">
            <v>0</v>
          </cell>
        </row>
        <row r="505">
          <cell r="O505">
            <v>0</v>
          </cell>
          <cell r="X505">
            <v>25201000</v>
          </cell>
        </row>
        <row r="508">
          <cell r="O508">
            <v>2638616</v>
          </cell>
          <cell r="X508">
            <v>695500000</v>
          </cell>
        </row>
        <row r="509">
          <cell r="O509">
            <v>4900000</v>
          </cell>
          <cell r="X509">
            <v>4900000</v>
          </cell>
        </row>
        <row r="510">
          <cell r="O510">
            <v>0</v>
          </cell>
          <cell r="X510">
            <v>0</v>
          </cell>
        </row>
        <row r="511">
          <cell r="O511">
            <v>0</v>
          </cell>
          <cell r="X511">
            <v>0</v>
          </cell>
        </row>
        <row r="512">
          <cell r="O512">
            <v>0</v>
          </cell>
          <cell r="X512">
            <v>0</v>
          </cell>
        </row>
        <row r="513">
          <cell r="O513">
            <v>0</v>
          </cell>
          <cell r="X513">
            <v>0</v>
          </cell>
        </row>
        <row r="514">
          <cell r="O514">
            <v>0</v>
          </cell>
          <cell r="X514">
            <v>0</v>
          </cell>
        </row>
        <row r="517">
          <cell r="O517">
            <v>9925024</v>
          </cell>
          <cell r="X517">
            <v>0</v>
          </cell>
        </row>
        <row r="518">
          <cell r="O518">
            <v>4000000</v>
          </cell>
          <cell r="X518">
            <v>1670000</v>
          </cell>
        </row>
        <row r="519">
          <cell r="O519">
            <v>0</v>
          </cell>
          <cell r="X519">
            <v>0</v>
          </cell>
        </row>
        <row r="520">
          <cell r="O520">
            <v>0</v>
          </cell>
          <cell r="X520">
            <v>0</v>
          </cell>
        </row>
        <row r="521">
          <cell r="O521">
            <v>170000</v>
          </cell>
          <cell r="X521">
            <v>0</v>
          </cell>
        </row>
        <row r="522">
          <cell r="O522">
            <v>0</v>
          </cell>
          <cell r="X522">
            <v>0</v>
          </cell>
        </row>
        <row r="523">
          <cell r="O523">
            <v>1500000</v>
          </cell>
          <cell r="X523">
            <v>1500000</v>
          </cell>
        </row>
        <row r="526">
          <cell r="O526">
            <v>0</v>
          </cell>
          <cell r="X526">
            <v>0</v>
          </cell>
        </row>
        <row r="527">
          <cell r="O527">
            <v>9480000</v>
          </cell>
          <cell r="X527">
            <v>700000</v>
          </cell>
        </row>
        <row r="528">
          <cell r="O528">
            <v>0</v>
          </cell>
          <cell r="X528">
            <v>0</v>
          </cell>
        </row>
        <row r="529">
          <cell r="O529">
            <v>0</v>
          </cell>
          <cell r="X529">
            <v>0</v>
          </cell>
        </row>
        <row r="530">
          <cell r="O530">
            <v>0</v>
          </cell>
          <cell r="X530">
            <v>0</v>
          </cell>
        </row>
        <row r="531">
          <cell r="O531">
            <v>0</v>
          </cell>
          <cell r="X531">
            <v>0</v>
          </cell>
        </row>
        <row r="532">
          <cell r="O532">
            <v>700000</v>
          </cell>
          <cell r="X532">
            <v>1510000</v>
          </cell>
        </row>
        <row r="535">
          <cell r="O535">
            <v>0</v>
          </cell>
          <cell r="X535">
            <v>0</v>
          </cell>
        </row>
        <row r="536">
          <cell r="O536">
            <v>3000000</v>
          </cell>
          <cell r="X536">
            <v>0</v>
          </cell>
        </row>
        <row r="537">
          <cell r="O537">
            <v>0</v>
          </cell>
          <cell r="X537">
            <v>0</v>
          </cell>
        </row>
        <row r="538">
          <cell r="O538">
            <v>0</v>
          </cell>
          <cell r="X538">
            <v>0</v>
          </cell>
        </row>
        <row r="539">
          <cell r="O539">
            <v>0</v>
          </cell>
          <cell r="X539">
            <v>0</v>
          </cell>
        </row>
        <row r="540">
          <cell r="O540">
            <v>0</v>
          </cell>
          <cell r="X540">
            <v>0</v>
          </cell>
        </row>
        <row r="541">
          <cell r="O541">
            <v>0</v>
          </cell>
          <cell r="X541">
            <v>0</v>
          </cell>
        </row>
        <row r="544">
          <cell r="O544">
            <v>39272368</v>
          </cell>
          <cell r="X544">
            <v>0</v>
          </cell>
        </row>
        <row r="545">
          <cell r="O545">
            <v>7000000</v>
          </cell>
          <cell r="X545">
            <v>0</v>
          </cell>
        </row>
        <row r="546">
          <cell r="O546">
            <v>0</v>
          </cell>
          <cell r="X546">
            <v>0</v>
          </cell>
        </row>
        <row r="547">
          <cell r="O547">
            <v>0</v>
          </cell>
          <cell r="X547">
            <v>0</v>
          </cell>
        </row>
        <row r="548">
          <cell r="O548">
            <v>0</v>
          </cell>
          <cell r="X548">
            <v>0</v>
          </cell>
        </row>
        <row r="549">
          <cell r="O549">
            <v>0</v>
          </cell>
          <cell r="X549">
            <v>0</v>
          </cell>
        </row>
        <row r="550">
          <cell r="O550">
            <v>0</v>
          </cell>
          <cell r="X550">
            <v>0</v>
          </cell>
        </row>
        <row r="553">
          <cell r="O553">
            <v>71018342</v>
          </cell>
          <cell r="X553">
            <v>0</v>
          </cell>
        </row>
        <row r="554">
          <cell r="O554">
            <v>7000000</v>
          </cell>
          <cell r="X554">
            <v>2586500</v>
          </cell>
        </row>
        <row r="555">
          <cell r="O555">
            <v>0</v>
          </cell>
          <cell r="X555">
            <v>0</v>
          </cell>
        </row>
        <row r="556">
          <cell r="O556">
            <v>0</v>
          </cell>
          <cell r="X556">
            <v>0</v>
          </cell>
        </row>
        <row r="557">
          <cell r="O557">
            <v>0</v>
          </cell>
          <cell r="X557">
            <v>10000</v>
          </cell>
        </row>
        <row r="558">
          <cell r="O558">
            <v>0</v>
          </cell>
          <cell r="X558">
            <v>0</v>
          </cell>
        </row>
        <row r="559">
          <cell r="O559">
            <v>2596500</v>
          </cell>
          <cell r="X559">
            <v>2596500</v>
          </cell>
        </row>
        <row r="562">
          <cell r="O562">
            <v>129695861</v>
          </cell>
          <cell r="X562">
            <v>23000000</v>
          </cell>
        </row>
        <row r="563">
          <cell r="O563">
            <v>8911000</v>
          </cell>
          <cell r="X563">
            <v>0</v>
          </cell>
        </row>
        <row r="564">
          <cell r="O564">
            <v>0</v>
          </cell>
          <cell r="X564">
            <v>0</v>
          </cell>
        </row>
        <row r="565">
          <cell r="O565">
            <v>0</v>
          </cell>
          <cell r="X565">
            <v>0</v>
          </cell>
        </row>
        <row r="566">
          <cell r="O566">
            <v>0</v>
          </cell>
          <cell r="X566">
            <v>0</v>
          </cell>
        </row>
        <row r="567">
          <cell r="O567">
            <v>0</v>
          </cell>
          <cell r="X567">
            <v>0</v>
          </cell>
        </row>
        <row r="568">
          <cell r="O568">
            <v>0</v>
          </cell>
          <cell r="X568">
            <v>0</v>
          </cell>
        </row>
        <row r="571">
          <cell r="O571">
            <v>0</v>
          </cell>
          <cell r="X571">
            <v>0</v>
          </cell>
        </row>
        <row r="572">
          <cell r="O572">
            <v>3000000</v>
          </cell>
          <cell r="X572">
            <v>0</v>
          </cell>
        </row>
        <row r="573">
          <cell r="O573">
            <v>0</v>
          </cell>
          <cell r="X573">
            <v>0</v>
          </cell>
        </row>
        <row r="574">
          <cell r="O574">
            <v>0</v>
          </cell>
          <cell r="X574">
            <v>0</v>
          </cell>
        </row>
        <row r="575">
          <cell r="O575">
            <v>0</v>
          </cell>
          <cell r="X575">
            <v>0</v>
          </cell>
        </row>
        <row r="576">
          <cell r="O576">
            <v>0</v>
          </cell>
          <cell r="X576">
            <v>0</v>
          </cell>
        </row>
        <row r="577">
          <cell r="O577">
            <v>0</v>
          </cell>
          <cell r="X577">
            <v>0</v>
          </cell>
        </row>
        <row r="580">
          <cell r="O580">
            <v>102600000</v>
          </cell>
          <cell r="X580">
            <v>0</v>
          </cell>
        </row>
        <row r="581">
          <cell r="O581">
            <v>604224750</v>
          </cell>
          <cell r="X581">
            <v>18468250</v>
          </cell>
        </row>
        <row r="582">
          <cell r="O582">
            <v>199452500</v>
          </cell>
          <cell r="X582">
            <v>0</v>
          </cell>
        </row>
        <row r="583">
          <cell r="O583">
            <v>4485800</v>
          </cell>
          <cell r="X583">
            <v>0</v>
          </cell>
        </row>
        <row r="584">
          <cell r="O584">
            <v>0</v>
          </cell>
          <cell r="X584">
            <v>0</v>
          </cell>
        </row>
        <row r="585">
          <cell r="O585">
            <v>0</v>
          </cell>
          <cell r="X585">
            <v>0</v>
          </cell>
        </row>
        <row r="586">
          <cell r="O586">
            <v>0</v>
          </cell>
          <cell r="X586">
            <v>0</v>
          </cell>
        </row>
        <row r="589">
          <cell r="O589">
            <v>0</v>
          </cell>
          <cell r="X589">
            <v>0</v>
          </cell>
        </row>
        <row r="590">
          <cell r="O590">
            <v>173963032</v>
          </cell>
          <cell r="X590">
            <v>34500000</v>
          </cell>
        </row>
        <row r="591">
          <cell r="O591">
            <v>191362776</v>
          </cell>
          <cell r="X591">
            <v>0</v>
          </cell>
        </row>
        <row r="592">
          <cell r="O592">
            <v>0</v>
          </cell>
          <cell r="X592">
            <v>0</v>
          </cell>
        </row>
        <row r="593">
          <cell r="O593">
            <v>0</v>
          </cell>
          <cell r="X593">
            <v>0</v>
          </cell>
        </row>
        <row r="594">
          <cell r="O594">
            <v>0</v>
          </cell>
          <cell r="X594">
            <v>0</v>
          </cell>
        </row>
        <row r="595">
          <cell r="O595">
            <v>0</v>
          </cell>
          <cell r="X595">
            <v>0</v>
          </cell>
        </row>
        <row r="598">
          <cell r="O598">
            <v>0</v>
          </cell>
          <cell r="X598">
            <v>0</v>
          </cell>
        </row>
        <row r="599">
          <cell r="O599">
            <v>249079500</v>
          </cell>
          <cell r="X599">
            <v>0</v>
          </cell>
        </row>
        <row r="600">
          <cell r="O600">
            <v>14000000</v>
          </cell>
          <cell r="X600">
            <v>0</v>
          </cell>
        </row>
        <row r="601">
          <cell r="O601">
            <v>0</v>
          </cell>
          <cell r="X601">
            <v>0</v>
          </cell>
        </row>
        <row r="602">
          <cell r="O602">
            <v>0</v>
          </cell>
          <cell r="X602">
            <v>0</v>
          </cell>
        </row>
        <row r="603">
          <cell r="O603">
            <v>0</v>
          </cell>
          <cell r="X603">
            <v>0</v>
          </cell>
        </row>
        <row r="604">
          <cell r="O604">
            <v>0</v>
          </cell>
          <cell r="X604">
            <v>12054000</v>
          </cell>
        </row>
        <row r="607">
          <cell r="O607">
            <v>0</v>
          </cell>
          <cell r="X607">
            <v>0</v>
          </cell>
        </row>
        <row r="608">
          <cell r="O608">
            <v>32610000</v>
          </cell>
          <cell r="X608">
            <v>0</v>
          </cell>
        </row>
        <row r="609">
          <cell r="O609">
            <v>469249000</v>
          </cell>
          <cell r="X609">
            <v>0</v>
          </cell>
        </row>
        <row r="610">
          <cell r="O610">
            <v>0</v>
          </cell>
          <cell r="X610">
            <v>0</v>
          </cell>
        </row>
        <row r="611">
          <cell r="O611">
            <v>101273999</v>
          </cell>
          <cell r="X611">
            <v>0</v>
          </cell>
        </row>
        <row r="612">
          <cell r="O612">
            <v>0</v>
          </cell>
          <cell r="X612">
            <v>0</v>
          </cell>
        </row>
        <row r="613">
          <cell r="O613">
            <v>0</v>
          </cell>
          <cell r="X613">
            <v>0</v>
          </cell>
        </row>
        <row r="616">
          <cell r="O616">
            <v>0</v>
          </cell>
          <cell r="X616">
            <v>0</v>
          </cell>
        </row>
        <row r="617">
          <cell r="O617">
            <v>584496000</v>
          </cell>
          <cell r="X617">
            <v>4841900</v>
          </cell>
        </row>
        <row r="618">
          <cell r="O618">
            <v>1660069904</v>
          </cell>
          <cell r="X618">
            <v>1440602010</v>
          </cell>
        </row>
        <row r="619">
          <cell r="O619">
            <v>0</v>
          </cell>
          <cell r="X619">
            <v>0</v>
          </cell>
        </row>
        <row r="620">
          <cell r="O620">
            <v>0</v>
          </cell>
          <cell r="X620">
            <v>0</v>
          </cell>
        </row>
        <row r="621">
          <cell r="O621">
            <v>0</v>
          </cell>
          <cell r="X621">
            <v>0</v>
          </cell>
        </row>
        <row r="622">
          <cell r="O622">
            <v>3936900</v>
          </cell>
          <cell r="X622">
            <v>3936900</v>
          </cell>
        </row>
        <row r="625">
          <cell r="O625">
            <v>0</v>
          </cell>
          <cell r="X625">
            <v>0</v>
          </cell>
        </row>
        <row r="626">
          <cell r="O626">
            <v>120751796</v>
          </cell>
          <cell r="X626">
            <v>50031850</v>
          </cell>
        </row>
        <row r="627">
          <cell r="O627">
            <v>186717641.44999999</v>
          </cell>
          <cell r="X627">
            <v>0</v>
          </cell>
        </row>
        <row r="628">
          <cell r="O628">
            <v>0</v>
          </cell>
          <cell r="X628">
            <v>0</v>
          </cell>
        </row>
        <row r="629">
          <cell r="O629">
            <v>0</v>
          </cell>
          <cell r="X629">
            <v>0</v>
          </cell>
        </row>
        <row r="630">
          <cell r="O630">
            <v>0</v>
          </cell>
          <cell r="X630">
            <v>0</v>
          </cell>
        </row>
        <row r="631">
          <cell r="O631">
            <v>105357850</v>
          </cell>
          <cell r="X631">
            <v>81862150</v>
          </cell>
        </row>
        <row r="634">
          <cell r="O634">
            <v>267500696</v>
          </cell>
          <cell r="X634">
            <v>0</v>
          </cell>
        </row>
        <row r="635">
          <cell r="O635">
            <v>80605000</v>
          </cell>
          <cell r="X635">
            <v>8551983</v>
          </cell>
        </row>
        <row r="636">
          <cell r="O636">
            <v>1151915234</v>
          </cell>
          <cell r="X636">
            <v>0</v>
          </cell>
        </row>
        <row r="637">
          <cell r="O637">
            <v>3129200</v>
          </cell>
          <cell r="X637">
            <v>0</v>
          </cell>
        </row>
        <row r="638">
          <cell r="O638">
            <v>0</v>
          </cell>
          <cell r="X638">
            <v>0</v>
          </cell>
        </row>
        <row r="639">
          <cell r="O639">
            <v>0</v>
          </cell>
          <cell r="X639">
            <v>0</v>
          </cell>
        </row>
        <row r="640">
          <cell r="O640">
            <v>8551983</v>
          </cell>
          <cell r="X640">
            <v>8551983</v>
          </cell>
        </row>
        <row r="643">
          <cell r="O643">
            <v>137781000</v>
          </cell>
          <cell r="X643">
            <v>1114764000</v>
          </cell>
        </row>
        <row r="644">
          <cell r="O644">
            <v>702502932</v>
          </cell>
          <cell r="X644">
            <v>12240000</v>
          </cell>
        </row>
        <row r="645">
          <cell r="O645">
            <v>5193216536</v>
          </cell>
          <cell r="X645">
            <v>584018149</v>
          </cell>
        </row>
        <row r="646">
          <cell r="O646">
            <v>384090000</v>
          </cell>
          <cell r="X646">
            <v>0</v>
          </cell>
        </row>
        <row r="647">
          <cell r="O647">
            <v>0</v>
          </cell>
          <cell r="X647">
            <v>0</v>
          </cell>
        </row>
        <row r="648">
          <cell r="O648">
            <v>0</v>
          </cell>
          <cell r="X648">
            <v>0</v>
          </cell>
        </row>
        <row r="649">
          <cell r="O649">
            <v>135540200</v>
          </cell>
          <cell r="X649">
            <v>1244848900</v>
          </cell>
        </row>
        <row r="652">
          <cell r="O652">
            <v>5701310440</v>
          </cell>
          <cell r="X652">
            <v>6364672200</v>
          </cell>
        </row>
        <row r="653">
          <cell r="O653">
            <v>2320288250</v>
          </cell>
          <cell r="X653">
            <v>0</v>
          </cell>
        </row>
        <row r="654">
          <cell r="O654">
            <v>12154313902</v>
          </cell>
          <cell r="X654">
            <v>547538010</v>
          </cell>
        </row>
        <row r="655">
          <cell r="O655">
            <v>1815940284</v>
          </cell>
          <cell r="X655">
            <v>0</v>
          </cell>
        </row>
        <row r="656">
          <cell r="O656">
            <v>258145550</v>
          </cell>
          <cell r="X656">
            <v>0</v>
          </cell>
        </row>
        <row r="657">
          <cell r="O657">
            <v>0</v>
          </cell>
          <cell r="X657">
            <v>0</v>
          </cell>
        </row>
        <row r="658">
          <cell r="O658">
            <v>0</v>
          </cell>
          <cell r="X658">
            <v>0</v>
          </cell>
        </row>
      </sheetData>
      <sheetData sheetId="12">
        <row r="12">
          <cell r="E12">
            <v>62146743000</v>
          </cell>
        </row>
        <row r="13">
          <cell r="E13">
            <v>34901876557</v>
          </cell>
        </row>
        <row r="217">
          <cell r="E217">
            <v>270478072441</v>
          </cell>
        </row>
        <row r="237">
          <cell r="E237">
            <v>2506705738</v>
          </cell>
        </row>
        <row r="243">
          <cell r="E243">
            <v>24830611847</v>
          </cell>
        </row>
        <row r="266">
          <cell r="E266">
            <v>0</v>
          </cell>
        </row>
        <row r="280">
          <cell r="E280">
            <v>160587730</v>
          </cell>
        </row>
        <row r="284">
          <cell r="E284">
            <v>4585975000</v>
          </cell>
        </row>
        <row r="289">
          <cell r="E289">
            <v>15526627978</v>
          </cell>
        </row>
        <row r="357">
          <cell r="E357">
            <v>35973823687</v>
          </cell>
        </row>
        <row r="367">
          <cell r="E367">
            <v>13531200</v>
          </cell>
        </row>
        <row r="370">
          <cell r="E370">
            <v>33021500</v>
          </cell>
        </row>
        <row r="372">
          <cell r="E372">
            <v>1422423600</v>
          </cell>
        </row>
        <row r="375">
          <cell r="E375">
            <v>854225643</v>
          </cell>
        </row>
        <row r="478">
          <cell r="E478">
            <v>3998150000</v>
          </cell>
        </row>
        <row r="479">
          <cell r="E479">
            <v>21852979434</v>
          </cell>
        </row>
        <row r="750">
          <cell r="E750">
            <v>9864709554</v>
          </cell>
        </row>
        <row r="756">
          <cell r="E756">
            <v>2091314350</v>
          </cell>
        </row>
        <row r="758">
          <cell r="E758">
            <v>40948287</v>
          </cell>
        </row>
        <row r="763">
          <cell r="E763">
            <v>0</v>
          </cell>
        </row>
        <row r="764">
          <cell r="E764">
            <v>290841060</v>
          </cell>
        </row>
        <row r="841">
          <cell r="E841">
            <v>12190241325</v>
          </cell>
        </row>
        <row r="848">
          <cell r="E848">
            <v>10188538007</v>
          </cell>
        </row>
        <row r="905">
          <cell r="E905">
            <v>54237970675</v>
          </cell>
        </row>
        <row r="944">
          <cell r="E944">
            <v>905539144925</v>
          </cell>
        </row>
        <row r="1045">
          <cell r="E1045">
            <v>520566500</v>
          </cell>
        </row>
        <row r="1049">
          <cell r="E1049">
            <v>1333328000</v>
          </cell>
        </row>
        <row r="1051">
          <cell r="E1051">
            <v>149492000</v>
          </cell>
        </row>
        <row r="1089">
          <cell r="E1089">
            <v>1035250000</v>
          </cell>
        </row>
        <row r="1091">
          <cell r="E1091">
            <v>1516954911</v>
          </cell>
        </row>
        <row r="1103">
          <cell r="E1103">
            <v>6938838200</v>
          </cell>
        </row>
        <row r="1105">
          <cell r="E1105">
            <v>0</v>
          </cell>
        </row>
        <row r="1106">
          <cell r="E1106">
            <v>45066500</v>
          </cell>
        </row>
        <row r="1107">
          <cell r="E1107">
            <v>0</v>
          </cell>
        </row>
        <row r="1108">
          <cell r="E1108">
            <v>44935000</v>
          </cell>
        </row>
        <row r="1112">
          <cell r="E1112">
            <v>5560400000</v>
          </cell>
        </row>
        <row r="1113">
          <cell r="E1113">
            <v>4070529401</v>
          </cell>
        </row>
        <row r="1138">
          <cell r="E1138">
            <v>4313561600</v>
          </cell>
        </row>
        <row r="1144">
          <cell r="E1144">
            <v>675743319</v>
          </cell>
        </row>
        <row r="1149">
          <cell r="E1149">
            <v>95951500</v>
          </cell>
        </row>
        <row r="1150">
          <cell r="E1150">
            <v>0</v>
          </cell>
        </row>
        <row r="1151">
          <cell r="E1151">
            <v>49250580</v>
          </cell>
        </row>
        <row r="1158">
          <cell r="E1158">
            <v>140000000</v>
          </cell>
        </row>
        <row r="1159">
          <cell r="E1159">
            <v>2004971459</v>
          </cell>
        </row>
        <row r="1177">
          <cell r="E1177">
            <v>1777332500</v>
          </cell>
        </row>
        <row r="1189">
          <cell r="E1189">
            <v>1017500</v>
          </cell>
        </row>
        <row r="1197">
          <cell r="E1197">
            <v>157757000</v>
          </cell>
        </row>
        <row r="1204">
          <cell r="E1204">
            <v>0</v>
          </cell>
        </row>
        <row r="1205">
          <cell r="E1205">
            <v>59200000</v>
          </cell>
        </row>
        <row r="1216">
          <cell r="E1216">
            <v>725000000</v>
          </cell>
        </row>
        <row r="1217">
          <cell r="E1217">
            <v>1469329354</v>
          </cell>
        </row>
        <row r="1247">
          <cell r="E1247">
            <v>510930000</v>
          </cell>
        </row>
        <row r="1253">
          <cell r="E1253">
            <v>1366871095</v>
          </cell>
        </row>
        <row r="1267">
          <cell r="E1267">
            <v>150500</v>
          </cell>
        </row>
        <row r="1268">
          <cell r="E1268">
            <v>0</v>
          </cell>
        </row>
        <row r="1269">
          <cell r="E1269">
            <v>267471375</v>
          </cell>
        </row>
        <row r="1274">
          <cell r="E1274">
            <v>154500000</v>
          </cell>
        </row>
        <row r="1275">
          <cell r="E1275">
            <v>3041695203</v>
          </cell>
        </row>
        <row r="1300">
          <cell r="E1300">
            <v>531375380</v>
          </cell>
        </row>
        <row r="1303">
          <cell r="E1303">
            <v>695400</v>
          </cell>
        </row>
        <row r="1305">
          <cell r="E1305">
            <v>66500</v>
          </cell>
        </row>
        <row r="1306">
          <cell r="E1306">
            <v>0</v>
          </cell>
        </row>
        <row r="1307">
          <cell r="E1307">
            <v>108316140</v>
          </cell>
        </row>
        <row r="1380">
          <cell r="E1380">
            <v>168350000</v>
          </cell>
        </row>
        <row r="1382">
          <cell r="E1382">
            <v>509755494</v>
          </cell>
        </row>
        <row r="1413">
          <cell r="E1413">
            <v>449271000</v>
          </cell>
        </row>
        <row r="1428">
          <cell r="E1428">
            <v>1210100</v>
          </cell>
        </row>
        <row r="1429">
          <cell r="E1429">
            <v>66500</v>
          </cell>
        </row>
        <row r="1430">
          <cell r="E1430">
            <v>0</v>
          </cell>
        </row>
        <row r="1431">
          <cell r="E1431">
            <v>37213622</v>
          </cell>
        </row>
        <row r="1434">
          <cell r="E1434">
            <v>2031131000</v>
          </cell>
        </row>
        <row r="1437">
          <cell r="E1437">
            <v>2697767950</v>
          </cell>
        </row>
        <row r="1475">
          <cell r="E1475">
            <v>4841502949</v>
          </cell>
        </row>
        <row r="1484">
          <cell r="E1484">
            <v>169798500</v>
          </cell>
        </row>
        <row r="1485">
          <cell r="E1485">
            <v>8206500</v>
          </cell>
        </row>
        <row r="1487">
          <cell r="E1487">
            <v>119850000</v>
          </cell>
        </row>
        <row r="1490">
          <cell r="E1490">
            <v>0</v>
          </cell>
        </row>
        <row r="1492">
          <cell r="E1492">
            <v>497613531</v>
          </cell>
        </row>
        <row r="1502">
          <cell r="E1502">
            <v>49397100</v>
          </cell>
        </row>
        <row r="1509">
          <cell r="E1509">
            <v>0</v>
          </cell>
        </row>
        <row r="1510">
          <cell r="E1510">
            <v>66500</v>
          </cell>
        </row>
        <row r="1512">
          <cell r="E1512">
            <v>0</v>
          </cell>
        </row>
        <row r="1513">
          <cell r="E1513">
            <v>69990269</v>
          </cell>
        </row>
        <row r="1528">
          <cell r="E1528">
            <v>17664692000</v>
          </cell>
        </row>
        <row r="1548">
          <cell r="E1548">
            <v>687608183</v>
          </cell>
        </row>
        <row r="1605">
          <cell r="E1605">
            <v>13104220906</v>
          </cell>
        </row>
        <row r="1683">
          <cell r="E1683">
            <v>240944550</v>
          </cell>
        </row>
        <row r="1713">
          <cell r="E1713">
            <v>2560559500</v>
          </cell>
        </row>
        <row r="1719">
          <cell r="E1719">
            <v>0</v>
          </cell>
        </row>
        <row r="1722">
          <cell r="E1722">
            <v>241408000</v>
          </cell>
        </row>
        <row r="1730">
          <cell r="E1730">
            <v>0</v>
          </cell>
        </row>
        <row r="1731">
          <cell r="E1731">
            <v>599109953</v>
          </cell>
        </row>
        <row r="1753">
          <cell r="E1753">
            <v>0</v>
          </cell>
        </row>
        <row r="1754">
          <cell r="E1754">
            <v>0</v>
          </cell>
        </row>
        <row r="1755">
          <cell r="E1755">
            <v>130971000</v>
          </cell>
        </row>
        <row r="1757">
          <cell r="E1757">
            <v>0</v>
          </cell>
        </row>
        <row r="1758">
          <cell r="E1758">
            <v>0</v>
          </cell>
        </row>
        <row r="1768">
          <cell r="E1768">
            <v>442000000</v>
          </cell>
        </row>
        <row r="1769">
          <cell r="E1769">
            <v>625713500</v>
          </cell>
        </row>
        <row r="1839">
          <cell r="E1839">
            <v>1180874550</v>
          </cell>
        </row>
        <row r="1844">
          <cell r="E1844">
            <v>0</v>
          </cell>
        </row>
        <row r="1845">
          <cell r="E1845">
            <v>13312500</v>
          </cell>
        </row>
        <row r="1847">
          <cell r="E1847">
            <v>0</v>
          </cell>
        </row>
        <row r="1848">
          <cell r="E1848">
            <v>0</v>
          </cell>
        </row>
        <row r="1890">
          <cell r="E1890">
            <v>23438995418</v>
          </cell>
        </row>
        <row r="1911">
          <cell r="E1911">
            <v>16935089623</v>
          </cell>
        </row>
        <row r="2110">
          <cell r="E2110">
            <v>15732599250</v>
          </cell>
        </row>
        <row r="2115">
          <cell r="E2115">
            <v>2049803700</v>
          </cell>
        </row>
        <row r="2119">
          <cell r="E2119">
            <v>1069824763</v>
          </cell>
        </row>
        <row r="2134">
          <cell r="E2134">
            <v>0</v>
          </cell>
        </row>
        <row r="2135">
          <cell r="E2135">
            <v>818058723</v>
          </cell>
        </row>
        <row r="2273">
          <cell r="E2273">
            <v>1514000000</v>
          </cell>
        </row>
        <row r="2274">
          <cell r="E2274">
            <v>4794172799</v>
          </cell>
        </row>
        <row r="2306">
          <cell r="E2306">
            <v>2578552000</v>
          </cell>
        </row>
        <row r="2308">
          <cell r="E2308">
            <v>61700000</v>
          </cell>
        </row>
        <row r="2311">
          <cell r="E2311">
            <v>150268400</v>
          </cell>
        </row>
        <row r="2317">
          <cell r="E2317">
            <v>0</v>
          </cell>
        </row>
        <row r="2318">
          <cell r="E2318">
            <v>75309500</v>
          </cell>
        </row>
        <row r="2321">
          <cell r="E2321">
            <v>0</v>
          </cell>
        </row>
        <row r="2323">
          <cell r="E2323">
            <v>2692765313</v>
          </cell>
        </row>
        <row r="2328">
          <cell r="E2328">
            <v>40804500</v>
          </cell>
        </row>
        <row r="2331">
          <cell r="E2331">
            <v>50594813</v>
          </cell>
        </row>
        <row r="2334">
          <cell r="E2334">
            <v>1241000</v>
          </cell>
        </row>
        <row r="2335">
          <cell r="E2335">
            <v>0</v>
          </cell>
        </row>
        <row r="2336">
          <cell r="E2336">
            <v>310000000</v>
          </cell>
        </row>
        <row r="2341">
          <cell r="E2341">
            <v>0</v>
          </cell>
        </row>
        <row r="2342">
          <cell r="E2342">
            <v>519998782</v>
          </cell>
        </row>
        <row r="2348">
          <cell r="E2348">
            <v>0</v>
          </cell>
        </row>
        <row r="2349">
          <cell r="E2349">
            <v>0</v>
          </cell>
        </row>
        <row r="2350">
          <cell r="E2350">
            <v>3876500</v>
          </cell>
        </row>
        <row r="2351">
          <cell r="E2351">
            <v>0</v>
          </cell>
        </row>
        <row r="2352">
          <cell r="E2352">
            <v>0</v>
          </cell>
        </row>
        <row r="2355">
          <cell r="E2355">
            <v>0</v>
          </cell>
        </row>
        <row r="2356">
          <cell r="E2356">
            <v>976547623</v>
          </cell>
        </row>
        <row r="2368">
          <cell r="E2368">
            <v>414975000</v>
          </cell>
        </row>
        <row r="2369">
          <cell r="E2369">
            <v>10650000</v>
          </cell>
        </row>
        <row r="2370">
          <cell r="E2370">
            <v>8409500</v>
          </cell>
        </row>
        <row r="2371">
          <cell r="E2371">
            <v>0</v>
          </cell>
        </row>
        <row r="2372">
          <cell r="E2372">
            <v>185350000</v>
          </cell>
        </row>
        <row r="2375">
          <cell r="E2375">
            <v>792000000</v>
          </cell>
        </row>
        <row r="2376">
          <cell r="E2376">
            <v>305695700</v>
          </cell>
        </row>
        <row r="2386">
          <cell r="E2386">
            <v>732561750</v>
          </cell>
        </row>
        <row r="2388">
          <cell r="E2388">
            <v>0</v>
          </cell>
        </row>
        <row r="2390">
          <cell r="E2390">
            <v>11091500</v>
          </cell>
        </row>
        <row r="2391">
          <cell r="E2391">
            <v>0</v>
          </cell>
        </row>
        <row r="2392">
          <cell r="E2392">
            <v>0</v>
          </cell>
        </row>
        <row r="2395">
          <cell r="E2395">
            <v>63800000</v>
          </cell>
        </row>
        <row r="2396">
          <cell r="E2396">
            <v>302262075</v>
          </cell>
        </row>
        <row r="2417">
          <cell r="E2417">
            <v>180125850</v>
          </cell>
        </row>
        <row r="2419">
          <cell r="E2419">
            <v>0</v>
          </cell>
        </row>
        <row r="2421">
          <cell r="E2421">
            <v>2406500</v>
          </cell>
        </row>
        <row r="2423">
          <cell r="E2423">
            <v>0</v>
          </cell>
        </row>
        <row r="2424">
          <cell r="E2424">
            <v>0</v>
          </cell>
        </row>
        <row r="2427">
          <cell r="E2427">
            <v>1253500000</v>
          </cell>
        </row>
        <row r="2428">
          <cell r="E2428">
            <v>284220500</v>
          </cell>
        </row>
        <row r="2438">
          <cell r="E2438">
            <v>1062893400</v>
          </cell>
        </row>
        <row r="2439">
          <cell r="E2439">
            <v>0</v>
          </cell>
        </row>
        <row r="2441">
          <cell r="E2441">
            <v>1566500</v>
          </cell>
        </row>
        <row r="2442">
          <cell r="E2442">
            <v>0</v>
          </cell>
        </row>
        <row r="2443">
          <cell r="E2443">
            <v>46766450</v>
          </cell>
        </row>
        <row r="2481">
          <cell r="E2481">
            <v>65000000</v>
          </cell>
        </row>
        <row r="2483">
          <cell r="E2483">
            <v>359891450</v>
          </cell>
        </row>
        <row r="2496">
          <cell r="E2496">
            <v>685000000</v>
          </cell>
        </row>
        <row r="2498">
          <cell r="E2498">
            <v>0</v>
          </cell>
        </row>
        <row r="2500">
          <cell r="E2500">
            <v>66500</v>
          </cell>
        </row>
        <row r="2502">
          <cell r="E2502">
            <v>0</v>
          </cell>
        </row>
        <row r="2507">
          <cell r="E2507">
            <v>9119336795</v>
          </cell>
        </row>
        <row r="2508">
          <cell r="E2508">
            <v>293910500</v>
          </cell>
        </row>
        <row r="2521">
          <cell r="E2521">
            <v>4447616000</v>
          </cell>
        </row>
        <row r="2522">
          <cell r="E2522">
            <v>0</v>
          </cell>
        </row>
        <row r="2524">
          <cell r="E2524">
            <v>1241500</v>
          </cell>
        </row>
        <row r="2526">
          <cell r="E2526">
            <v>0</v>
          </cell>
        </row>
        <row r="2527">
          <cell r="E2527">
            <v>0</v>
          </cell>
        </row>
        <row r="2532">
          <cell r="E2532">
            <v>466000000</v>
          </cell>
        </row>
        <row r="2535">
          <cell r="E2535">
            <v>349080950</v>
          </cell>
        </row>
        <row r="2547">
          <cell r="E2547">
            <v>753000000</v>
          </cell>
        </row>
        <row r="2550">
          <cell r="E2550">
            <v>0</v>
          </cell>
        </row>
        <row r="2562">
          <cell r="E2562">
            <v>711500</v>
          </cell>
        </row>
        <row r="2563">
          <cell r="E2563">
            <v>0</v>
          </cell>
        </row>
        <row r="2564">
          <cell r="E2564">
            <v>0</v>
          </cell>
        </row>
        <row r="2567">
          <cell r="E2567">
            <v>915650000</v>
          </cell>
        </row>
        <row r="2569">
          <cell r="E2569">
            <v>309864450</v>
          </cell>
        </row>
        <row r="2583">
          <cell r="E2583">
            <v>661910136</v>
          </cell>
        </row>
        <row r="2584">
          <cell r="E2584">
            <v>0</v>
          </cell>
        </row>
        <row r="2586">
          <cell r="E2586">
            <v>12424500</v>
          </cell>
        </row>
        <row r="2587">
          <cell r="E2587">
            <v>0</v>
          </cell>
        </row>
        <row r="2588">
          <cell r="E2588">
            <v>7000000</v>
          </cell>
        </row>
        <row r="2592">
          <cell r="E2592">
            <v>25650000</v>
          </cell>
        </row>
        <row r="2593">
          <cell r="E2593">
            <v>344838950</v>
          </cell>
        </row>
        <row r="2629">
          <cell r="E2629">
            <v>22533000</v>
          </cell>
        </row>
        <row r="2632">
          <cell r="E2632">
            <v>0</v>
          </cell>
        </row>
        <row r="2634">
          <cell r="E2634">
            <v>8191500</v>
          </cell>
        </row>
        <row r="2638">
          <cell r="E2638">
            <v>0</v>
          </cell>
        </row>
        <row r="2639">
          <cell r="E2639">
            <v>0</v>
          </cell>
        </row>
        <row r="2670">
          <cell r="E2670">
            <v>1746400000</v>
          </cell>
        </row>
        <row r="2672">
          <cell r="E2672">
            <v>426863450</v>
          </cell>
        </row>
        <row r="2685">
          <cell r="E2685">
            <v>353360000</v>
          </cell>
        </row>
        <row r="2686">
          <cell r="E2686">
            <v>0</v>
          </cell>
        </row>
        <row r="2688">
          <cell r="E2688">
            <v>2816500</v>
          </cell>
        </row>
        <row r="2689">
          <cell r="E2689">
            <v>0</v>
          </cell>
        </row>
        <row r="2690">
          <cell r="E2690">
            <v>0</v>
          </cell>
        </row>
        <row r="2694">
          <cell r="E2694">
            <v>0</v>
          </cell>
        </row>
        <row r="2695">
          <cell r="E2695">
            <v>520832875</v>
          </cell>
        </row>
        <row r="2705">
          <cell r="E2705">
            <v>27135000</v>
          </cell>
        </row>
        <row r="2707">
          <cell r="E2707">
            <v>0</v>
          </cell>
        </row>
        <row r="2709">
          <cell r="E2709">
            <v>3066500</v>
          </cell>
        </row>
        <row r="2710">
          <cell r="E2710">
            <v>0</v>
          </cell>
        </row>
        <row r="2711">
          <cell r="E2711">
            <v>0</v>
          </cell>
        </row>
        <row r="2716">
          <cell r="E2716">
            <v>375000000</v>
          </cell>
        </row>
        <row r="2717">
          <cell r="E2717">
            <v>303003450</v>
          </cell>
        </row>
        <row r="2729">
          <cell r="E2729">
            <v>608220000</v>
          </cell>
        </row>
        <row r="2731">
          <cell r="E2731">
            <v>0</v>
          </cell>
        </row>
        <row r="2733">
          <cell r="E2733">
            <v>4816500</v>
          </cell>
        </row>
        <row r="2734">
          <cell r="E2734">
            <v>0</v>
          </cell>
        </row>
        <row r="2735">
          <cell r="E2735">
            <v>20620000</v>
          </cell>
        </row>
        <row r="2756">
          <cell r="E2756">
            <v>274200000</v>
          </cell>
        </row>
        <row r="2758">
          <cell r="E2758">
            <v>286616450</v>
          </cell>
        </row>
        <row r="2784">
          <cell r="E2784">
            <v>405791463</v>
          </cell>
        </row>
        <row r="2786">
          <cell r="E2786">
            <v>0</v>
          </cell>
        </row>
        <row r="2788">
          <cell r="E2788">
            <v>4156500</v>
          </cell>
        </row>
        <row r="2789">
          <cell r="E2789">
            <v>0</v>
          </cell>
        </row>
        <row r="2790">
          <cell r="E2790">
            <v>0</v>
          </cell>
        </row>
        <row r="2806">
          <cell r="E2806">
            <v>308000000</v>
          </cell>
        </row>
        <row r="2807">
          <cell r="E2807">
            <v>345743575</v>
          </cell>
        </row>
        <row r="2856">
          <cell r="E2856">
            <v>415452985</v>
          </cell>
        </row>
        <row r="2857">
          <cell r="E2857">
            <v>177000</v>
          </cell>
        </row>
        <row r="2859">
          <cell r="E2859">
            <v>1476500</v>
          </cell>
        </row>
        <row r="2860">
          <cell r="E2860">
            <v>0</v>
          </cell>
        </row>
        <row r="2861">
          <cell r="E2861">
            <v>0</v>
          </cell>
        </row>
        <row r="2902">
          <cell r="E2902">
            <v>235000000</v>
          </cell>
        </row>
        <row r="2903">
          <cell r="E2903">
            <v>373848747</v>
          </cell>
        </row>
        <row r="2916">
          <cell r="E2916">
            <v>828120960</v>
          </cell>
        </row>
        <row r="2921">
          <cell r="E2921">
            <v>0</v>
          </cell>
        </row>
        <row r="2924">
          <cell r="E2924">
            <v>9066500</v>
          </cell>
        </row>
        <row r="2925">
          <cell r="E2925">
            <v>0</v>
          </cell>
        </row>
        <row r="2926">
          <cell r="E2926">
            <v>0</v>
          </cell>
        </row>
        <row r="2938">
          <cell r="E2938">
            <v>262500000</v>
          </cell>
        </row>
        <row r="2939">
          <cell r="E2939">
            <v>356506947</v>
          </cell>
        </row>
        <row r="2949">
          <cell r="E2949">
            <v>444747253</v>
          </cell>
        </row>
        <row r="2950">
          <cell r="E2950">
            <v>0</v>
          </cell>
        </row>
        <row r="2952">
          <cell r="E2952">
            <v>86500</v>
          </cell>
        </row>
        <row r="2953">
          <cell r="E2953">
            <v>0</v>
          </cell>
        </row>
        <row r="2954">
          <cell r="E2954">
            <v>1195000</v>
          </cell>
        </row>
        <row r="2960">
          <cell r="E2960">
            <v>140000000</v>
          </cell>
        </row>
        <row r="2961">
          <cell r="E2961">
            <v>416010850</v>
          </cell>
        </row>
        <row r="2971">
          <cell r="E2971">
            <v>675780000</v>
          </cell>
        </row>
        <row r="2973">
          <cell r="E2973">
            <v>0</v>
          </cell>
        </row>
        <row r="2975">
          <cell r="E2975">
            <v>9694500</v>
          </cell>
        </row>
        <row r="2976">
          <cell r="E2976">
            <v>0</v>
          </cell>
        </row>
        <row r="2977">
          <cell r="E2977">
            <v>0</v>
          </cell>
        </row>
        <row r="2981">
          <cell r="E2981">
            <v>125000000</v>
          </cell>
        </row>
        <row r="2982">
          <cell r="E2982">
            <v>327393950</v>
          </cell>
        </row>
        <row r="2994">
          <cell r="E2994">
            <v>775000000</v>
          </cell>
        </row>
        <row r="2995">
          <cell r="E2995">
            <v>0</v>
          </cell>
        </row>
        <row r="2997">
          <cell r="E2997">
            <v>6308500</v>
          </cell>
        </row>
        <row r="2999">
          <cell r="E2999">
            <v>0</v>
          </cell>
        </row>
        <row r="3000">
          <cell r="E3000">
            <v>6750000</v>
          </cell>
        </row>
        <row r="3011">
          <cell r="E3011">
            <v>156000000</v>
          </cell>
        </row>
        <row r="3012">
          <cell r="E3012">
            <v>352008450</v>
          </cell>
        </row>
        <row r="3022">
          <cell r="E3022">
            <v>559400000</v>
          </cell>
        </row>
        <row r="3024">
          <cell r="E3024">
            <v>0</v>
          </cell>
        </row>
        <row r="3026">
          <cell r="E3026">
            <v>5711500</v>
          </cell>
        </row>
        <row r="3027">
          <cell r="E3027">
            <v>0</v>
          </cell>
        </row>
        <row r="3028">
          <cell r="E3028">
            <v>0</v>
          </cell>
        </row>
        <row r="3031">
          <cell r="E3031">
            <v>100000000</v>
          </cell>
        </row>
        <row r="3032">
          <cell r="E3032">
            <v>330762450</v>
          </cell>
        </row>
        <row r="3071">
          <cell r="E3071">
            <v>615000000</v>
          </cell>
        </row>
        <row r="3072">
          <cell r="E3072">
            <v>0</v>
          </cell>
        </row>
        <row r="3074">
          <cell r="E3074">
            <v>3984500</v>
          </cell>
        </row>
        <row r="3075">
          <cell r="E3075">
            <v>0</v>
          </cell>
        </row>
        <row r="3076">
          <cell r="E3076">
            <v>0</v>
          </cell>
        </row>
        <row r="3107">
          <cell r="E3107">
            <v>210000000</v>
          </cell>
        </row>
        <row r="3108">
          <cell r="E3108">
            <v>333478950</v>
          </cell>
        </row>
        <row r="3125">
          <cell r="E3125">
            <v>864234435</v>
          </cell>
        </row>
        <row r="3126">
          <cell r="E3126">
            <v>0</v>
          </cell>
        </row>
        <row r="3128">
          <cell r="E3128">
            <v>66500</v>
          </cell>
        </row>
        <row r="3129">
          <cell r="E3129">
            <v>0</v>
          </cell>
        </row>
        <row r="3130">
          <cell r="E3130">
            <v>0</v>
          </cell>
        </row>
        <row r="3141">
          <cell r="E3141">
            <v>1599000000</v>
          </cell>
        </row>
        <row r="3142">
          <cell r="E3142">
            <v>46840500</v>
          </cell>
        </row>
        <row r="3145">
          <cell r="E3145">
            <v>72500000</v>
          </cell>
        </row>
        <row r="3146">
          <cell r="E3146">
            <v>0</v>
          </cell>
        </row>
        <row r="3147">
          <cell r="E3147">
            <v>656500</v>
          </cell>
        </row>
        <row r="3148">
          <cell r="E3148">
            <v>0</v>
          </cell>
        </row>
        <row r="3149">
          <cell r="E3149">
            <v>0</v>
          </cell>
        </row>
        <row r="3152">
          <cell r="E3152">
            <v>1725720000</v>
          </cell>
        </row>
        <row r="3153">
          <cell r="E3153">
            <v>52766000</v>
          </cell>
        </row>
        <row r="3159">
          <cell r="E3159">
            <v>140000000</v>
          </cell>
        </row>
        <row r="3160">
          <cell r="E3160">
            <v>0</v>
          </cell>
        </row>
        <row r="3161">
          <cell r="E3161">
            <v>2366500</v>
          </cell>
        </row>
        <row r="3162">
          <cell r="E3162">
            <v>0</v>
          </cell>
        </row>
        <row r="3163">
          <cell r="E3163">
            <v>0</v>
          </cell>
        </row>
        <row r="3168">
          <cell r="E3168">
            <v>309800000</v>
          </cell>
        </row>
        <row r="3169">
          <cell r="E3169">
            <v>55798000</v>
          </cell>
        </row>
        <row r="3174">
          <cell r="E3174">
            <v>268011150</v>
          </cell>
        </row>
        <row r="3175">
          <cell r="E3175">
            <v>7745000</v>
          </cell>
        </row>
        <row r="3176">
          <cell r="E3176">
            <v>756500</v>
          </cell>
        </row>
        <row r="3177">
          <cell r="E3177">
            <v>0</v>
          </cell>
        </row>
        <row r="3178">
          <cell r="E3178">
            <v>0</v>
          </cell>
        </row>
        <row r="3183">
          <cell r="E3183">
            <v>4768345300</v>
          </cell>
        </row>
        <row r="3187">
          <cell r="E3187">
            <v>51546000</v>
          </cell>
        </row>
        <row r="3190">
          <cell r="E3190">
            <v>637392240</v>
          </cell>
        </row>
        <row r="3191">
          <cell r="E3191">
            <v>0</v>
          </cell>
        </row>
        <row r="3193">
          <cell r="E3193">
            <v>566500</v>
          </cell>
        </row>
        <row r="3194">
          <cell r="E3194">
            <v>0</v>
          </cell>
        </row>
        <row r="3195">
          <cell r="E3195">
            <v>0</v>
          </cell>
        </row>
        <row r="3198">
          <cell r="E3198">
            <v>5971137000</v>
          </cell>
        </row>
        <row r="3200">
          <cell r="E3200">
            <v>74082000</v>
          </cell>
        </row>
        <row r="3202">
          <cell r="E3202">
            <v>731308404</v>
          </cell>
        </row>
        <row r="3203">
          <cell r="E3203">
            <v>0</v>
          </cell>
        </row>
        <row r="3204">
          <cell r="E3204">
            <v>66500</v>
          </cell>
        </row>
        <row r="3205">
          <cell r="E3205">
            <v>0</v>
          </cell>
        </row>
        <row r="3206">
          <cell r="E3206">
            <v>0</v>
          </cell>
        </row>
        <row r="3209">
          <cell r="E3209">
            <v>2317000000</v>
          </cell>
        </row>
        <row r="3210">
          <cell r="E3210">
            <v>38671000</v>
          </cell>
        </row>
        <row r="3212">
          <cell r="E3212">
            <v>309250000</v>
          </cell>
        </row>
        <row r="3213">
          <cell r="E3213">
            <v>0</v>
          </cell>
        </row>
        <row r="3214">
          <cell r="E3214">
            <v>66500</v>
          </cell>
        </row>
        <row r="3215">
          <cell r="E3215">
            <v>0</v>
          </cell>
        </row>
        <row r="3216">
          <cell r="E3216">
            <v>0</v>
          </cell>
        </row>
        <row r="3219">
          <cell r="E3219">
            <v>551500000</v>
          </cell>
        </row>
        <row r="3220">
          <cell r="E3220">
            <v>38601500</v>
          </cell>
        </row>
        <row r="3227">
          <cell r="E3227">
            <v>112500000</v>
          </cell>
        </row>
        <row r="3228">
          <cell r="E3228">
            <v>0</v>
          </cell>
        </row>
        <row r="3229">
          <cell r="E3229">
            <v>1066500</v>
          </cell>
        </row>
        <row r="3230">
          <cell r="E3230">
            <v>0</v>
          </cell>
        </row>
        <row r="3231">
          <cell r="E3231">
            <v>0</v>
          </cell>
        </row>
        <row r="3236">
          <cell r="E3236">
            <v>643178000</v>
          </cell>
        </row>
        <row r="3243">
          <cell r="E3243">
            <v>50550885</v>
          </cell>
        </row>
        <row r="3255">
          <cell r="E3255">
            <v>44300000</v>
          </cell>
        </row>
        <row r="3257">
          <cell r="E3257">
            <v>0</v>
          </cell>
        </row>
        <row r="3258">
          <cell r="E3258">
            <v>91500</v>
          </cell>
        </row>
        <row r="3259">
          <cell r="E3259">
            <v>0</v>
          </cell>
        </row>
        <row r="3260">
          <cell r="E3260">
            <v>0</v>
          </cell>
        </row>
        <row r="3271">
          <cell r="E3271">
            <v>1838788000</v>
          </cell>
        </row>
        <row r="3273">
          <cell r="E3273">
            <v>51021500</v>
          </cell>
        </row>
        <row r="3276">
          <cell r="E3276">
            <v>27000000</v>
          </cell>
        </row>
        <row r="3277">
          <cell r="E3277">
            <v>0</v>
          </cell>
        </row>
        <row r="3279">
          <cell r="E3279">
            <v>66500</v>
          </cell>
        </row>
        <row r="3280">
          <cell r="E3280">
            <v>0</v>
          </cell>
        </row>
        <row r="3281">
          <cell r="E3281">
            <v>0</v>
          </cell>
        </row>
        <row r="3284">
          <cell r="E3284">
            <v>2338020000</v>
          </cell>
        </row>
        <row r="3286">
          <cell r="E3286">
            <v>40101000</v>
          </cell>
        </row>
        <row r="3292">
          <cell r="E3292">
            <v>110155750</v>
          </cell>
        </row>
        <row r="3293">
          <cell r="E3293">
            <v>0</v>
          </cell>
        </row>
        <row r="3294">
          <cell r="E3294">
            <v>216500</v>
          </cell>
        </row>
        <row r="3295">
          <cell r="E3295">
            <v>0</v>
          </cell>
        </row>
        <row r="3296">
          <cell r="E3296">
            <v>0</v>
          </cell>
        </row>
        <row r="3299">
          <cell r="E3299">
            <v>10127990000</v>
          </cell>
        </row>
        <row r="3301">
          <cell r="E3301">
            <v>65371000</v>
          </cell>
        </row>
        <row r="3313">
          <cell r="E3313">
            <v>742000000</v>
          </cell>
        </row>
        <row r="3314">
          <cell r="E3314">
            <v>0</v>
          </cell>
        </row>
        <row r="3316">
          <cell r="E3316">
            <v>276500</v>
          </cell>
        </row>
        <row r="3318">
          <cell r="E3318">
            <v>0</v>
          </cell>
        </row>
        <row r="3319">
          <cell r="E3319">
            <v>0</v>
          </cell>
        </row>
        <row r="3331">
          <cell r="E3331">
            <v>3568035000</v>
          </cell>
        </row>
        <row r="3332">
          <cell r="E3332">
            <v>47043000</v>
          </cell>
        </row>
        <row r="3340">
          <cell r="E3340">
            <v>0</v>
          </cell>
        </row>
        <row r="3341">
          <cell r="E3341">
            <v>0</v>
          </cell>
        </row>
        <row r="3342">
          <cell r="E3342">
            <v>5091500</v>
          </cell>
        </row>
        <row r="3343">
          <cell r="E3343">
            <v>0</v>
          </cell>
        </row>
        <row r="3344">
          <cell r="E3344">
            <v>0</v>
          </cell>
        </row>
        <row r="3353">
          <cell r="E3353">
            <v>9109700000</v>
          </cell>
        </row>
        <row r="3354">
          <cell r="E3354">
            <v>29636000</v>
          </cell>
        </row>
        <row r="3359">
          <cell r="E3359">
            <v>25000000</v>
          </cell>
        </row>
        <row r="3361">
          <cell r="E3361">
            <v>0</v>
          </cell>
        </row>
        <row r="3362">
          <cell r="E3362">
            <v>66500</v>
          </cell>
        </row>
        <row r="3363">
          <cell r="E3363">
            <v>0</v>
          </cell>
        </row>
        <row r="3364">
          <cell r="E3364">
            <v>1330000</v>
          </cell>
        </row>
        <row r="3371">
          <cell r="E3371">
            <v>2568185000</v>
          </cell>
        </row>
        <row r="3376">
          <cell r="E3376">
            <v>60575800</v>
          </cell>
        </row>
        <row r="3385">
          <cell r="E3385">
            <v>125000000</v>
          </cell>
        </row>
        <row r="3388">
          <cell r="E3388">
            <v>0</v>
          </cell>
        </row>
        <row r="3389">
          <cell r="E3389">
            <v>5351500</v>
          </cell>
        </row>
        <row r="3391">
          <cell r="E3391">
            <v>0</v>
          </cell>
        </row>
        <row r="3392">
          <cell r="E3392">
            <v>1000000</v>
          </cell>
        </row>
        <row r="3402">
          <cell r="E3402">
            <v>2340685000</v>
          </cell>
        </row>
        <row r="3404">
          <cell r="E3404">
            <v>33189000</v>
          </cell>
        </row>
        <row r="3406">
          <cell r="E3406">
            <v>300500000</v>
          </cell>
        </row>
        <row r="3407">
          <cell r="E3407">
            <v>0</v>
          </cell>
        </row>
        <row r="3408">
          <cell r="E3408">
            <v>191500</v>
          </cell>
        </row>
        <row r="3409">
          <cell r="E3409">
            <v>0</v>
          </cell>
        </row>
        <row r="3410">
          <cell r="E3410">
            <v>25201000</v>
          </cell>
        </row>
        <row r="3415">
          <cell r="E3415">
            <v>6905100000</v>
          </cell>
        </row>
        <row r="3419">
          <cell r="E3419">
            <v>51651000</v>
          </cell>
        </row>
        <row r="3421">
          <cell r="E3421">
            <v>240000000</v>
          </cell>
        </row>
        <row r="3422">
          <cell r="E3422">
            <v>0</v>
          </cell>
        </row>
        <row r="3423">
          <cell r="E3423">
            <v>321500</v>
          </cell>
        </row>
        <row r="3424">
          <cell r="E3424">
            <v>0</v>
          </cell>
        </row>
        <row r="3425">
          <cell r="E3425">
            <v>0</v>
          </cell>
        </row>
        <row r="3428">
          <cell r="E3428">
            <v>3889918000</v>
          </cell>
        </row>
        <row r="3430">
          <cell r="E3430">
            <v>58427500</v>
          </cell>
        </row>
        <row r="3435">
          <cell r="E3435">
            <v>502877850</v>
          </cell>
        </row>
        <row r="3436">
          <cell r="E3436">
            <v>0</v>
          </cell>
        </row>
        <row r="3437">
          <cell r="E3437">
            <v>4430500</v>
          </cell>
        </row>
        <row r="3440">
          <cell r="E3440">
            <v>0</v>
          </cell>
        </row>
        <row r="3441">
          <cell r="E3441">
            <v>0</v>
          </cell>
        </row>
        <row r="3445">
          <cell r="E3445">
            <v>2657280250</v>
          </cell>
        </row>
        <row r="3446">
          <cell r="E3446">
            <v>80149000</v>
          </cell>
        </row>
        <row r="3454">
          <cell r="E3454">
            <v>621804000</v>
          </cell>
        </row>
        <row r="3455">
          <cell r="E3455">
            <v>0</v>
          </cell>
        </row>
        <row r="3456">
          <cell r="E3456">
            <v>1886500</v>
          </cell>
        </row>
        <row r="3457">
          <cell r="E3457">
            <v>0</v>
          </cell>
        </row>
        <row r="3458">
          <cell r="E3458">
            <v>810000</v>
          </cell>
        </row>
        <row r="3468">
          <cell r="E3468">
            <v>2942348000</v>
          </cell>
        </row>
        <row r="3469">
          <cell r="E3469">
            <v>72271000</v>
          </cell>
        </row>
        <row r="3471">
          <cell r="E3471">
            <v>16500000</v>
          </cell>
        </row>
        <row r="3472">
          <cell r="E3472">
            <v>0</v>
          </cell>
        </row>
        <row r="3473">
          <cell r="E3473">
            <v>2016500</v>
          </cell>
        </row>
        <row r="3474">
          <cell r="E3474">
            <v>0</v>
          </cell>
        </row>
        <row r="3475">
          <cell r="E3475">
            <v>0</v>
          </cell>
        </row>
        <row r="3478">
          <cell r="E3478">
            <v>2664050000</v>
          </cell>
        </row>
        <row r="3500">
          <cell r="E3500">
            <v>48910000</v>
          </cell>
        </row>
        <row r="3503">
          <cell r="E3503">
            <v>4250000000</v>
          </cell>
        </row>
        <row r="3504">
          <cell r="E3504">
            <v>1489000000</v>
          </cell>
        </row>
        <row r="3505">
          <cell r="E3505">
            <v>336500</v>
          </cell>
        </row>
        <row r="3506">
          <cell r="E3506">
            <v>0</v>
          </cell>
        </row>
        <row r="3507">
          <cell r="E3507">
            <v>11276000</v>
          </cell>
        </row>
        <row r="3510">
          <cell r="E3510">
            <v>5684725000</v>
          </cell>
        </row>
        <row r="3512">
          <cell r="E3512">
            <v>45096500</v>
          </cell>
        </row>
        <row r="3532">
          <cell r="E3532">
            <v>625000000</v>
          </cell>
        </row>
        <row r="3533">
          <cell r="E3533">
            <v>0</v>
          </cell>
        </row>
        <row r="3534">
          <cell r="E3534">
            <v>5821500</v>
          </cell>
        </row>
        <row r="3536">
          <cell r="E3536">
            <v>0</v>
          </cell>
        </row>
        <row r="3537">
          <cell r="E3537">
            <v>0</v>
          </cell>
        </row>
        <row r="3558">
          <cell r="E3558">
            <v>16239622000</v>
          </cell>
        </row>
        <row r="3561">
          <cell r="E3561">
            <v>49472000</v>
          </cell>
        </row>
        <row r="3564">
          <cell r="E3564">
            <v>81000000</v>
          </cell>
        </row>
        <row r="3565">
          <cell r="E3565">
            <v>0</v>
          </cell>
        </row>
        <row r="3566">
          <cell r="E3566">
            <v>1293500</v>
          </cell>
        </row>
        <row r="3567">
          <cell r="E3567">
            <v>0</v>
          </cell>
        </row>
        <row r="3568">
          <cell r="E3568">
            <v>0</v>
          </cell>
        </row>
        <row r="3571">
          <cell r="E3571">
            <v>2825000000</v>
          </cell>
        </row>
        <row r="3572">
          <cell r="E3572">
            <v>43265000</v>
          </cell>
        </row>
        <row r="3574">
          <cell r="E3574">
            <v>2492500000</v>
          </cell>
        </row>
        <row r="3575">
          <cell r="E3575">
            <v>0</v>
          </cell>
        </row>
        <row r="3576">
          <cell r="E3576">
            <v>216500</v>
          </cell>
        </row>
        <row r="3577">
          <cell r="E3577">
            <v>0</v>
          </cell>
        </row>
        <row r="3578">
          <cell r="E3578">
            <v>0</v>
          </cell>
        </row>
        <row r="3581">
          <cell r="E3581">
            <v>0</v>
          </cell>
        </row>
        <row r="3583">
          <cell r="E3583">
            <v>0</v>
          </cell>
        </row>
        <row r="3626">
          <cell r="E3626">
            <v>0</v>
          </cell>
        </row>
        <row r="3636">
          <cell r="E3636">
            <v>0</v>
          </cell>
        </row>
        <row r="3638">
          <cell r="E3638">
            <v>0</v>
          </cell>
        </row>
        <row r="3639">
          <cell r="E3639">
            <v>0</v>
          </cell>
        </row>
        <row r="3640">
          <cell r="E3640">
            <v>0</v>
          </cell>
        </row>
        <row r="3643">
          <cell r="E3643">
            <v>0</v>
          </cell>
        </row>
        <row r="3644">
          <cell r="E3644">
            <v>151359000</v>
          </cell>
        </row>
        <row r="3649">
          <cell r="E3649">
            <v>399041500</v>
          </cell>
        </row>
        <row r="3651">
          <cell r="E3651">
            <v>0</v>
          </cell>
        </row>
        <row r="3652">
          <cell r="E3652">
            <v>66500</v>
          </cell>
        </row>
        <row r="3653">
          <cell r="E3653">
            <v>0</v>
          </cell>
        </row>
        <row r="3654">
          <cell r="E3654">
            <v>0</v>
          </cell>
        </row>
        <row r="3657">
          <cell r="E3657">
            <v>0</v>
          </cell>
        </row>
        <row r="3658">
          <cell r="E3658">
            <v>815543250</v>
          </cell>
        </row>
        <row r="3676">
          <cell r="E3676">
            <v>430000000</v>
          </cell>
        </row>
        <row r="3679">
          <cell r="E3679">
            <v>10775000</v>
          </cell>
        </row>
        <row r="3680">
          <cell r="E3680">
            <v>5516500</v>
          </cell>
        </row>
        <row r="3681">
          <cell r="E3681">
            <v>0</v>
          </cell>
        </row>
        <row r="3682">
          <cell r="E3682">
            <v>265254000</v>
          </cell>
        </row>
        <row r="3713">
          <cell r="E3713">
            <v>545000000</v>
          </cell>
        </row>
        <row r="3714">
          <cell r="E3714">
            <v>1746452605</v>
          </cell>
        </row>
        <row r="3724">
          <cell r="E3724">
            <v>499000000</v>
          </cell>
        </row>
        <row r="3726">
          <cell r="E3726">
            <v>44359850</v>
          </cell>
        </row>
        <row r="3727">
          <cell r="E3727">
            <v>963820168</v>
          </cell>
        </row>
        <row r="3741">
          <cell r="E3741">
            <v>0</v>
          </cell>
        </row>
        <row r="3742">
          <cell r="E3742">
            <v>27673160</v>
          </cell>
        </row>
        <row r="3745">
          <cell r="E3745">
            <v>2202875000</v>
          </cell>
        </row>
        <row r="3746">
          <cell r="E3746">
            <v>2958778690</v>
          </cell>
        </row>
        <row r="3787">
          <cell r="E3787">
            <v>4664007177</v>
          </cell>
        </row>
        <row r="3800">
          <cell r="E3800">
            <v>8700000</v>
          </cell>
        </row>
        <row r="3801">
          <cell r="E3801">
            <v>7840490</v>
          </cell>
        </row>
        <row r="3802">
          <cell r="E3802">
            <v>0</v>
          </cell>
        </row>
        <row r="3803">
          <cell r="E3803">
            <v>0</v>
          </cell>
        </row>
        <row r="3814">
          <cell r="E3814">
            <v>3744400000</v>
          </cell>
        </row>
        <row r="3815">
          <cell r="E3815">
            <v>2570547648</v>
          </cell>
        </row>
        <row r="3894">
          <cell r="E3894">
            <v>9918518023</v>
          </cell>
        </row>
        <row r="3899">
          <cell r="E3899">
            <v>122550000</v>
          </cell>
        </row>
        <row r="3900">
          <cell r="E3900">
            <v>39294000</v>
          </cell>
        </row>
        <row r="3901">
          <cell r="E3901">
            <v>0</v>
          </cell>
        </row>
        <row r="3902">
          <cell r="E3902">
            <v>31830300</v>
          </cell>
        </row>
        <row r="3959">
          <cell r="E3959">
            <v>5900875000</v>
          </cell>
        </row>
        <row r="3962">
          <cell r="E3962">
            <v>1085830750</v>
          </cell>
        </row>
        <row r="3976">
          <cell r="E3976">
            <v>3195870198</v>
          </cell>
        </row>
        <row r="3981">
          <cell r="E3981">
            <v>800000</v>
          </cell>
        </row>
        <row r="3983">
          <cell r="E3983">
            <v>66500</v>
          </cell>
        </row>
        <row r="3984">
          <cell r="E3984">
            <v>0</v>
          </cell>
        </row>
        <row r="3985">
          <cell r="E3985">
            <v>0</v>
          </cell>
        </row>
        <row r="3992">
          <cell r="E3992">
            <v>15796885000</v>
          </cell>
        </row>
        <row r="3999">
          <cell r="E3999">
            <v>905794429</v>
          </cell>
        </row>
        <row r="4023">
          <cell r="E4023">
            <v>62483611755</v>
          </cell>
        </row>
        <row r="4046">
          <cell r="E4046">
            <v>0</v>
          </cell>
        </row>
        <row r="4048">
          <cell r="E4048">
            <v>16122675</v>
          </cell>
        </row>
        <row r="4049">
          <cell r="E4049">
            <v>0</v>
          </cell>
        </row>
        <row r="4050">
          <cell r="E4050">
            <v>1244848900</v>
          </cell>
        </row>
        <row r="4147">
          <cell r="E4147">
            <v>31201345167</v>
          </cell>
        </row>
        <row r="4177">
          <cell r="E4177">
            <v>164540000</v>
          </cell>
        </row>
        <row r="4207">
          <cell r="E4207">
            <v>492220000</v>
          </cell>
        </row>
        <row r="4254">
          <cell r="E4254">
            <v>0</v>
          </cell>
        </row>
        <row r="4271">
          <cell r="E4271">
            <v>0</v>
          </cell>
        </row>
        <row r="4274">
          <cell r="E4274">
            <v>0</v>
          </cell>
        </row>
        <row r="4275">
          <cell r="E427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N713"/>
  <sheetViews>
    <sheetView tabSelected="1" workbookViewId="0">
      <selection sqref="A1:XFD1048576"/>
    </sheetView>
  </sheetViews>
  <sheetFormatPr defaultColWidth="8.85546875" defaultRowHeight="12.75"/>
  <cols>
    <col min="1" max="1" width="3.85546875" style="13" customWidth="1"/>
    <col min="2" max="2" width="3.28515625" style="13" customWidth="1"/>
    <col min="3" max="3" width="3.42578125" style="13" customWidth="1"/>
    <col min="4" max="4" width="31" style="132" customWidth="1"/>
    <col min="5" max="5" width="22.5703125" style="12" bestFit="1" customWidth="1"/>
    <col min="6" max="7" width="22.7109375" style="15" customWidth="1"/>
    <col min="8" max="8" width="22.5703125" style="12" bestFit="1" customWidth="1"/>
    <col min="9" max="9" width="6.7109375" style="12" bestFit="1" customWidth="1"/>
    <col min="10" max="10" width="18.140625" style="11" bestFit="1" customWidth="1"/>
    <col min="11" max="11" width="22.5703125" style="12" bestFit="1" customWidth="1"/>
    <col min="12" max="12" width="22.28515625" style="12" customWidth="1"/>
    <col min="13" max="13" width="12.28515625" style="13" customWidth="1"/>
    <col min="14" max="14" width="13.85546875" style="13" bestFit="1" customWidth="1"/>
    <col min="15" max="15" width="13.140625" style="13" bestFit="1" customWidth="1"/>
    <col min="16" max="16384" width="8.85546875" style="13"/>
  </cols>
  <sheetData>
    <row r="1" spans="1:12" s="4" customFormat="1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  <c r="L1" s="3"/>
    </row>
    <row r="2" spans="1:12" s="7" customFormat="1" ht="15.75">
      <c r="A2" s="1" t="s">
        <v>1</v>
      </c>
      <c r="B2" s="1"/>
      <c r="C2" s="1"/>
      <c r="D2" s="1"/>
      <c r="E2" s="1"/>
      <c r="F2" s="1"/>
      <c r="G2" s="1"/>
      <c r="H2" s="1"/>
      <c r="I2" s="1"/>
      <c r="J2" s="5"/>
      <c r="K2" s="6"/>
      <c r="L2" s="6"/>
    </row>
    <row r="3" spans="1:12" s="4" customFormat="1" ht="15.75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  <c r="K3" s="3"/>
      <c r="L3" s="3"/>
    </row>
    <row r="4" spans="1:12">
      <c r="A4" s="8"/>
      <c r="B4" s="8"/>
      <c r="C4" s="8"/>
      <c r="D4" s="8"/>
      <c r="E4" s="9"/>
      <c r="F4" s="10"/>
      <c r="G4" s="10"/>
      <c r="H4" s="9"/>
      <c r="I4" s="9"/>
    </row>
    <row r="5" spans="1:12">
      <c r="A5" s="14"/>
      <c r="B5" s="14"/>
      <c r="C5" s="14"/>
      <c r="D5" s="14"/>
      <c r="H5" s="9"/>
      <c r="I5" s="9"/>
    </row>
    <row r="6" spans="1:12" s="26" customFormat="1" ht="15">
      <c r="A6" s="16" t="s">
        <v>3</v>
      </c>
      <c r="B6" s="16" t="s">
        <v>4</v>
      </c>
      <c r="C6" s="17" t="s">
        <v>5</v>
      </c>
      <c r="D6" s="16" t="s">
        <v>6</v>
      </c>
      <c r="E6" s="18" t="s">
        <v>7</v>
      </c>
      <c r="F6" s="19" t="s">
        <v>8</v>
      </c>
      <c r="G6" s="20"/>
      <c r="H6" s="21" t="s">
        <v>7</v>
      </c>
      <c r="I6" s="22" t="s">
        <v>9</v>
      </c>
      <c r="J6" s="23"/>
      <c r="K6" s="24" t="s">
        <v>7</v>
      </c>
      <c r="L6" s="25" t="s">
        <v>10</v>
      </c>
    </row>
    <row r="7" spans="1:12" s="26" customFormat="1" ht="15">
      <c r="A7" s="16"/>
      <c r="B7" s="16"/>
      <c r="C7" s="17"/>
      <c r="D7" s="16"/>
      <c r="E7" s="27" t="s">
        <v>11</v>
      </c>
      <c r="F7" s="28"/>
      <c r="G7" s="29"/>
      <c r="H7" s="30" t="s">
        <v>12</v>
      </c>
      <c r="I7" s="31"/>
      <c r="J7" s="23"/>
      <c r="K7" s="32" t="s">
        <v>13</v>
      </c>
      <c r="L7" s="33"/>
    </row>
    <row r="8" spans="1:12" s="26" customFormat="1" ht="15">
      <c r="A8" s="16"/>
      <c r="B8" s="16"/>
      <c r="C8" s="17"/>
      <c r="D8" s="16"/>
      <c r="E8" s="30" t="s">
        <v>14</v>
      </c>
      <c r="F8" s="34" t="s">
        <v>15</v>
      </c>
      <c r="G8" s="34" t="s">
        <v>16</v>
      </c>
      <c r="H8" s="30" t="s">
        <v>14</v>
      </c>
      <c r="I8" s="31"/>
      <c r="J8" s="23"/>
      <c r="K8" s="32" t="s">
        <v>17</v>
      </c>
      <c r="L8" s="33"/>
    </row>
    <row r="9" spans="1:12" s="26" customFormat="1" ht="15">
      <c r="A9" s="16"/>
      <c r="B9" s="16"/>
      <c r="C9" s="17"/>
      <c r="D9" s="16"/>
      <c r="E9" s="35" t="s">
        <v>18</v>
      </c>
      <c r="F9" s="36"/>
      <c r="G9" s="36"/>
      <c r="H9" s="35" t="s">
        <v>18</v>
      </c>
      <c r="I9" s="37"/>
      <c r="J9" s="23"/>
      <c r="K9" s="32"/>
      <c r="L9" s="33"/>
    </row>
    <row r="10" spans="1:12" s="44" customFormat="1" ht="15">
      <c r="A10" s="38">
        <v>1</v>
      </c>
      <c r="B10" s="38">
        <v>2</v>
      </c>
      <c r="C10" s="38">
        <v>3</v>
      </c>
      <c r="D10" s="38">
        <v>4</v>
      </c>
      <c r="E10" s="39">
        <v>5</v>
      </c>
      <c r="F10" s="40">
        <v>6</v>
      </c>
      <c r="G10" s="40">
        <v>7</v>
      </c>
      <c r="H10" s="39">
        <v>8</v>
      </c>
      <c r="I10" s="39">
        <v>9</v>
      </c>
      <c r="J10" s="41"/>
      <c r="K10" s="42"/>
      <c r="L10" s="43"/>
    </row>
    <row r="11" spans="1:12">
      <c r="A11" s="45"/>
      <c r="B11" s="45"/>
      <c r="C11" s="45"/>
      <c r="D11" s="46"/>
      <c r="E11" s="47"/>
      <c r="F11" s="48"/>
      <c r="G11" s="48"/>
      <c r="H11" s="47"/>
      <c r="I11" s="47"/>
    </row>
    <row r="12" spans="1:12" s="57" customFormat="1">
      <c r="A12" s="49">
        <v>1</v>
      </c>
      <c r="B12" s="50" t="s">
        <v>19</v>
      </c>
      <c r="C12" s="51"/>
      <c r="D12" s="52"/>
      <c r="E12" s="53">
        <f>SUM(E13:E19)</f>
        <v>395024597313</v>
      </c>
      <c r="F12" s="53">
        <f t="shared" ref="F12:H12" si="0">SUM(F13:F19)</f>
        <v>239357967214</v>
      </c>
      <c r="G12" s="53">
        <f t="shared" si="0"/>
        <v>20403486981</v>
      </c>
      <c r="H12" s="53">
        <f t="shared" si="0"/>
        <v>613979077546</v>
      </c>
      <c r="I12" s="54"/>
      <c r="J12" s="55"/>
      <c r="K12" s="53">
        <f t="shared" ref="K12" si="1">SUM(K13:K19)</f>
        <v>615807027546</v>
      </c>
      <c r="L12" s="56">
        <f>H12-K12</f>
        <v>-1827950000</v>
      </c>
    </row>
    <row r="13" spans="1:12">
      <c r="A13" s="58"/>
      <c r="B13" s="58">
        <v>1</v>
      </c>
      <c r="C13" s="58" t="s">
        <v>20</v>
      </c>
      <c r="D13" s="59" t="s">
        <v>21</v>
      </c>
      <c r="E13" s="60">
        <f>'[1]per SKPD'!E12</f>
        <v>62146743000</v>
      </c>
      <c r="F13" s="60">
        <f>'[1]Rekap SKPD'!O13</f>
        <v>716647000</v>
      </c>
      <c r="G13" s="60">
        <f>'[1]Rekap SKPD'!X13</f>
        <v>0</v>
      </c>
      <c r="H13" s="61">
        <f>E13+F13-G13</f>
        <v>62863390000</v>
      </c>
      <c r="I13" s="61"/>
      <c r="K13" s="12">
        <v>62863390000</v>
      </c>
      <c r="L13" s="56">
        <f t="shared" ref="L13:L22" si="2">H13-K13</f>
        <v>0</v>
      </c>
    </row>
    <row r="14" spans="1:12">
      <c r="A14" s="58"/>
      <c r="B14" s="58">
        <v>2</v>
      </c>
      <c r="C14" s="58" t="s">
        <v>22</v>
      </c>
      <c r="D14" s="59" t="s">
        <v>23</v>
      </c>
      <c r="E14" s="60">
        <f>'[1]per SKPD'!E13</f>
        <v>34901876557</v>
      </c>
      <c r="F14" s="60">
        <f>'[1]Rekap SKPD'!O14</f>
        <v>70239563109</v>
      </c>
      <c r="G14" s="60">
        <f>'[1]Rekap SKPD'!X14</f>
        <v>0</v>
      </c>
      <c r="H14" s="61">
        <f t="shared" ref="H14:H19" si="3">E14+F14-G14</f>
        <v>105141439666</v>
      </c>
      <c r="I14" s="61"/>
      <c r="K14" s="12">
        <v>105141439666</v>
      </c>
      <c r="L14" s="56">
        <f t="shared" si="2"/>
        <v>0</v>
      </c>
    </row>
    <row r="15" spans="1:12">
      <c r="A15" s="58"/>
      <c r="B15" s="58">
        <v>3</v>
      </c>
      <c r="C15" s="58" t="s">
        <v>24</v>
      </c>
      <c r="D15" s="59" t="s">
        <v>25</v>
      </c>
      <c r="E15" s="60">
        <f>'[1]per SKPD'!E217</f>
        <v>270478072441</v>
      </c>
      <c r="F15" s="60">
        <f>'[1]Rekap SKPD'!O15</f>
        <v>142953522207</v>
      </c>
      <c r="G15" s="60">
        <f>'[1]Rekap SKPD'!X15</f>
        <v>20403486981</v>
      </c>
      <c r="H15" s="61">
        <f t="shared" si="3"/>
        <v>393028107667</v>
      </c>
      <c r="I15" s="61"/>
      <c r="K15" s="12">
        <v>393028107667</v>
      </c>
      <c r="L15" s="56">
        <f t="shared" si="2"/>
        <v>0</v>
      </c>
    </row>
    <row r="16" spans="1:12">
      <c r="A16" s="58"/>
      <c r="B16" s="58">
        <v>4</v>
      </c>
      <c r="C16" s="58" t="s">
        <v>26</v>
      </c>
      <c r="D16" s="59" t="s">
        <v>27</v>
      </c>
      <c r="E16" s="60">
        <f>'[1]per SKPD'!E237</f>
        <v>2506705738</v>
      </c>
      <c r="F16" s="60">
        <f>'[1]Rekap SKPD'!O16</f>
        <v>3642605690</v>
      </c>
      <c r="G16" s="60">
        <f>'[1]Rekap SKPD'!X16</f>
        <v>0</v>
      </c>
      <c r="H16" s="61">
        <f t="shared" si="3"/>
        <v>6149311428</v>
      </c>
      <c r="I16" s="61"/>
      <c r="K16" s="12">
        <v>6149311428</v>
      </c>
      <c r="L16" s="56">
        <f t="shared" si="2"/>
        <v>0</v>
      </c>
    </row>
    <row r="17" spans="1:12">
      <c r="A17" s="58"/>
      <c r="B17" s="58">
        <v>5</v>
      </c>
      <c r="C17" s="58" t="s">
        <v>28</v>
      </c>
      <c r="D17" s="59" t="s">
        <v>29</v>
      </c>
      <c r="E17" s="60">
        <f>'[1]per SKPD'!E243</f>
        <v>24830611847</v>
      </c>
      <c r="F17" s="60">
        <f>'[1]Rekap SKPD'!O17</f>
        <v>21739823938</v>
      </c>
      <c r="G17" s="60">
        <f>'[1]Rekap SKPD'!X17</f>
        <v>0</v>
      </c>
      <c r="H17" s="61">
        <f t="shared" si="3"/>
        <v>46570435785</v>
      </c>
      <c r="I17" s="61"/>
      <c r="K17" s="12">
        <v>46570435785</v>
      </c>
      <c r="L17" s="56">
        <f t="shared" si="2"/>
        <v>0</v>
      </c>
    </row>
    <row r="18" spans="1:12">
      <c r="A18" s="58"/>
      <c r="B18" s="58">
        <v>6</v>
      </c>
      <c r="C18" s="58" t="s">
        <v>30</v>
      </c>
      <c r="D18" s="59" t="s">
        <v>31</v>
      </c>
      <c r="E18" s="60">
        <f>'[1]per SKPD'!E266</f>
        <v>0</v>
      </c>
      <c r="F18" s="60">
        <f>'[1]Rekap SKPD'!O18</f>
        <v>0</v>
      </c>
      <c r="G18" s="60">
        <f>'[1]Rekap SKPD'!X18</f>
        <v>0</v>
      </c>
      <c r="H18" s="61">
        <f t="shared" si="3"/>
        <v>0</v>
      </c>
      <c r="I18" s="61"/>
      <c r="K18" s="12">
        <v>1827950000</v>
      </c>
      <c r="L18" s="56">
        <f t="shared" si="2"/>
        <v>-1827950000</v>
      </c>
    </row>
    <row r="19" spans="1:12" s="67" customFormat="1">
      <c r="A19" s="62"/>
      <c r="B19" s="62">
        <v>7</v>
      </c>
      <c r="C19" s="62"/>
      <c r="D19" s="63" t="s">
        <v>32</v>
      </c>
      <c r="E19" s="60">
        <f>'[1]per SKPD'!E280</f>
        <v>160587730</v>
      </c>
      <c r="F19" s="60">
        <f>'[1]Rekap SKPD'!O19</f>
        <v>65805270</v>
      </c>
      <c r="G19" s="60">
        <f>'[1]Rekap SKPD'!X19</f>
        <v>0</v>
      </c>
      <c r="H19" s="61">
        <f t="shared" si="3"/>
        <v>226393000</v>
      </c>
      <c r="I19" s="64"/>
      <c r="J19" s="65"/>
      <c r="K19" s="66">
        <v>226393000</v>
      </c>
      <c r="L19" s="56">
        <f t="shared" si="2"/>
        <v>0</v>
      </c>
    </row>
    <row r="20" spans="1:12">
      <c r="A20" s="45"/>
      <c r="B20" s="45"/>
      <c r="C20" s="45"/>
      <c r="D20" s="68"/>
      <c r="E20" s="47"/>
      <c r="F20" s="48"/>
      <c r="G20" s="48"/>
      <c r="H20" s="47"/>
      <c r="I20" s="47"/>
      <c r="L20" s="56">
        <f t="shared" si="2"/>
        <v>0</v>
      </c>
    </row>
    <row r="21" spans="1:12" s="57" customFormat="1">
      <c r="A21" s="49">
        <v>2</v>
      </c>
      <c r="B21" s="50" t="s">
        <v>33</v>
      </c>
      <c r="C21" s="51"/>
      <c r="D21" s="52"/>
      <c r="E21" s="53">
        <f t="shared" ref="E21" si="4">SUM(E22:E28)</f>
        <v>58409628608</v>
      </c>
      <c r="F21" s="53">
        <f>SUM(F22:F28)</f>
        <v>6687855406</v>
      </c>
      <c r="G21" s="53">
        <f t="shared" ref="G21" si="5">SUM(G22:G28)</f>
        <v>2211162135</v>
      </c>
      <c r="H21" s="53">
        <f>SUM(H22:H28)</f>
        <v>62886321879</v>
      </c>
      <c r="I21" s="54"/>
      <c r="J21" s="55"/>
      <c r="K21" s="53">
        <f t="shared" ref="K21" si="6">SUM(K22:K28)</f>
        <v>62886321879</v>
      </c>
      <c r="L21" s="56">
        <f t="shared" si="2"/>
        <v>0</v>
      </c>
    </row>
    <row r="22" spans="1:12">
      <c r="A22" s="58"/>
      <c r="B22" s="58">
        <v>1</v>
      </c>
      <c r="C22" s="58" t="s">
        <v>20</v>
      </c>
      <c r="D22" s="59" t="s">
        <v>21</v>
      </c>
      <c r="E22" s="69">
        <f>'[1]per SKPD'!E284</f>
        <v>4585975000</v>
      </c>
      <c r="F22" s="60">
        <f>'[1]Rekap SKPD'!O22</f>
        <v>437604707</v>
      </c>
      <c r="G22" s="60">
        <f>'[1]Rekap SKPD'!X22</f>
        <v>0</v>
      </c>
      <c r="H22" s="61">
        <f>E22+F22-G22</f>
        <v>5023579707</v>
      </c>
      <c r="I22" s="61"/>
      <c r="K22" s="12">
        <v>5023579707</v>
      </c>
      <c r="L22" s="56">
        <f t="shared" si="2"/>
        <v>0</v>
      </c>
    </row>
    <row r="23" spans="1:12">
      <c r="A23" s="58"/>
      <c r="B23" s="58">
        <v>2</v>
      </c>
      <c r="C23" s="58" t="s">
        <v>22</v>
      </c>
      <c r="D23" s="59" t="s">
        <v>23</v>
      </c>
      <c r="E23" s="69">
        <f>'[1]per SKPD'!E289</f>
        <v>15526627978</v>
      </c>
      <c r="F23" s="60">
        <f>'[1]Rekap SKPD'!O23</f>
        <v>2417384849</v>
      </c>
      <c r="G23" s="60">
        <f>'[1]Rekap SKPD'!X23</f>
        <v>124336171</v>
      </c>
      <c r="H23" s="61">
        <f t="shared" ref="H23:H28" si="7">E23+F23-G23</f>
        <v>17819676656</v>
      </c>
      <c r="I23" s="61"/>
      <c r="K23" s="12">
        <v>17819676656</v>
      </c>
      <c r="L23" s="56">
        <f>H23-K23</f>
        <v>0</v>
      </c>
    </row>
    <row r="24" spans="1:12">
      <c r="A24" s="58"/>
      <c r="B24" s="58">
        <v>3</v>
      </c>
      <c r="C24" s="58" t="s">
        <v>24</v>
      </c>
      <c r="D24" s="59" t="s">
        <v>25</v>
      </c>
      <c r="E24" s="69">
        <f>'[1]per SKPD'!E357</f>
        <v>35973823687</v>
      </c>
      <c r="F24" s="60">
        <f>'[1]Rekap SKPD'!O24</f>
        <v>3109273050</v>
      </c>
      <c r="G24" s="60">
        <f>'[1]Rekap SKPD'!X24</f>
        <v>432834000</v>
      </c>
      <c r="H24" s="61">
        <f t="shared" si="7"/>
        <v>38650262737</v>
      </c>
      <c r="I24" s="61"/>
      <c r="K24" s="12">
        <v>38650262737</v>
      </c>
      <c r="L24" s="56">
        <f t="shared" ref="L24:L87" si="8">H24-K24</f>
        <v>0</v>
      </c>
    </row>
    <row r="25" spans="1:12">
      <c r="A25" s="58"/>
      <c r="B25" s="58">
        <v>4</v>
      </c>
      <c r="C25" s="58" t="s">
        <v>26</v>
      </c>
      <c r="D25" s="59" t="s">
        <v>27</v>
      </c>
      <c r="E25" s="69">
        <f>'[1]per SKPD'!E367</f>
        <v>13531200</v>
      </c>
      <c r="F25" s="60">
        <f>'[1]Rekap SKPD'!O25</f>
        <v>1915100</v>
      </c>
      <c r="G25" s="60">
        <f>'[1]Rekap SKPD'!X25</f>
        <v>0</v>
      </c>
      <c r="H25" s="61">
        <f t="shared" si="7"/>
        <v>15446300</v>
      </c>
      <c r="I25" s="61"/>
      <c r="K25" s="12">
        <v>15446300</v>
      </c>
      <c r="L25" s="56">
        <f t="shared" si="8"/>
        <v>0</v>
      </c>
    </row>
    <row r="26" spans="1:12">
      <c r="A26" s="58"/>
      <c r="B26" s="58">
        <v>5</v>
      </c>
      <c r="C26" s="58" t="s">
        <v>28</v>
      </c>
      <c r="D26" s="59" t="s">
        <v>29</v>
      </c>
      <c r="E26" s="69">
        <f>'[1]per SKPD'!E370</f>
        <v>33021500</v>
      </c>
      <c r="F26" s="60">
        <f>'[1]Rekap SKPD'!O26</f>
        <v>900000</v>
      </c>
      <c r="G26" s="60">
        <f>'[1]Rekap SKPD'!X26</f>
        <v>0</v>
      </c>
      <c r="H26" s="61">
        <f t="shared" si="7"/>
        <v>33921500</v>
      </c>
      <c r="I26" s="61"/>
      <c r="K26" s="12">
        <v>33921500</v>
      </c>
      <c r="L26" s="56">
        <f t="shared" si="8"/>
        <v>0</v>
      </c>
    </row>
    <row r="27" spans="1:12">
      <c r="A27" s="58"/>
      <c r="B27" s="58">
        <v>6</v>
      </c>
      <c r="C27" s="58" t="s">
        <v>30</v>
      </c>
      <c r="D27" s="59" t="s">
        <v>31</v>
      </c>
      <c r="E27" s="69">
        <f>'[1]per SKPD'!E372</f>
        <v>1422423600</v>
      </c>
      <c r="F27" s="60">
        <f>'[1]Rekap SKPD'!O27</f>
        <v>720777700</v>
      </c>
      <c r="G27" s="60">
        <f>'[1]Rekap SKPD'!X27</f>
        <v>1422423600</v>
      </c>
      <c r="H27" s="61">
        <f t="shared" si="7"/>
        <v>720777700</v>
      </c>
      <c r="I27" s="61"/>
      <c r="K27" s="12">
        <v>720777700</v>
      </c>
      <c r="L27" s="56">
        <f t="shared" si="8"/>
        <v>0</v>
      </c>
    </row>
    <row r="28" spans="1:12" s="67" customFormat="1">
      <c r="A28" s="62"/>
      <c r="B28" s="62">
        <v>7</v>
      </c>
      <c r="C28" s="62"/>
      <c r="D28" s="63" t="s">
        <v>32</v>
      </c>
      <c r="E28" s="69">
        <f>'[1]per SKPD'!E375</f>
        <v>854225643</v>
      </c>
      <c r="F28" s="60">
        <f>'[1]Rekap SKPD'!O28</f>
        <v>0</v>
      </c>
      <c r="G28" s="60">
        <f>'[1]Rekap SKPD'!X28</f>
        <v>231568364</v>
      </c>
      <c r="H28" s="61">
        <f t="shared" si="7"/>
        <v>622657279</v>
      </c>
      <c r="I28" s="64"/>
      <c r="J28" s="65"/>
      <c r="K28" s="66">
        <v>622657279</v>
      </c>
      <c r="L28" s="56">
        <f t="shared" si="8"/>
        <v>0</v>
      </c>
    </row>
    <row r="29" spans="1:12">
      <c r="A29" s="45"/>
      <c r="B29" s="45"/>
      <c r="C29" s="45"/>
      <c r="D29" s="46"/>
      <c r="E29" s="47"/>
      <c r="F29" s="48"/>
      <c r="G29" s="48"/>
      <c r="H29" s="47"/>
      <c r="I29" s="47"/>
      <c r="L29" s="56">
        <f t="shared" si="8"/>
        <v>0</v>
      </c>
    </row>
    <row r="30" spans="1:12" s="57" customFormat="1">
      <c r="A30" s="49">
        <v>3</v>
      </c>
      <c r="B30" s="50" t="s">
        <v>34</v>
      </c>
      <c r="C30" s="51"/>
      <c r="D30" s="52"/>
      <c r="E30" s="53">
        <f t="shared" ref="E30" si="9">SUM(E31:E37)</f>
        <v>38138942685</v>
      </c>
      <c r="F30" s="53">
        <f>SUM(F31:F37)</f>
        <v>5803418229</v>
      </c>
      <c r="G30" s="53">
        <f t="shared" ref="G30:H30" si="10">SUM(G31:G37)</f>
        <v>513784963</v>
      </c>
      <c r="H30" s="53">
        <f t="shared" si="10"/>
        <v>43428575951</v>
      </c>
      <c r="I30" s="54"/>
      <c r="J30" s="55"/>
      <c r="K30" s="53">
        <f t="shared" ref="K30" si="11">SUM(K31:K37)</f>
        <v>43185719951</v>
      </c>
      <c r="L30" s="56">
        <f t="shared" si="8"/>
        <v>242856000</v>
      </c>
    </row>
    <row r="31" spans="1:12">
      <c r="A31" s="58"/>
      <c r="B31" s="58">
        <v>1</v>
      </c>
      <c r="C31" s="58" t="s">
        <v>20</v>
      </c>
      <c r="D31" s="59" t="s">
        <v>21</v>
      </c>
      <c r="E31" s="69">
        <f>'[1]per SKPD'!E478</f>
        <v>3998150000</v>
      </c>
      <c r="F31" s="60">
        <f>'[1]Rekap SKPD'!O31</f>
        <v>0</v>
      </c>
      <c r="G31" s="60">
        <f>'[1]Rekap SKPD'!X31</f>
        <v>0</v>
      </c>
      <c r="H31" s="61">
        <f>E31+F31-G31</f>
        <v>3998150000</v>
      </c>
      <c r="I31" s="61"/>
      <c r="K31" s="12">
        <v>3998150000</v>
      </c>
      <c r="L31" s="56">
        <f t="shared" si="8"/>
        <v>0</v>
      </c>
    </row>
    <row r="32" spans="1:12">
      <c r="A32" s="58"/>
      <c r="B32" s="58">
        <v>2</v>
      </c>
      <c r="C32" s="58" t="s">
        <v>22</v>
      </c>
      <c r="D32" s="59" t="s">
        <v>23</v>
      </c>
      <c r="E32" s="69">
        <f>'[1]per SKPD'!E479</f>
        <v>21852979434</v>
      </c>
      <c r="F32" s="60">
        <f>'[1]Rekap SKPD'!O32</f>
        <v>2536193610</v>
      </c>
      <c r="G32" s="60">
        <f>'[1]Rekap SKPD'!X32</f>
        <v>207957969</v>
      </c>
      <c r="H32" s="61">
        <f t="shared" ref="H32:H37" si="12">E32+F32-G32</f>
        <v>24181215075</v>
      </c>
      <c r="I32" s="61"/>
      <c r="K32" s="12">
        <v>24181215075</v>
      </c>
      <c r="L32" s="56">
        <f t="shared" si="8"/>
        <v>0</v>
      </c>
    </row>
    <row r="33" spans="1:15">
      <c r="A33" s="58"/>
      <c r="B33" s="58">
        <v>3</v>
      </c>
      <c r="C33" s="58" t="s">
        <v>24</v>
      </c>
      <c r="D33" s="59" t="s">
        <v>25</v>
      </c>
      <c r="E33" s="69">
        <f>'[1]per SKPD'!E750</f>
        <v>9864709554</v>
      </c>
      <c r="F33" s="60">
        <f>'[1]Rekap SKPD'!O33</f>
        <v>2970283000</v>
      </c>
      <c r="G33" s="60">
        <f>'[1]Rekap SKPD'!X33</f>
        <v>0</v>
      </c>
      <c r="H33" s="61">
        <f t="shared" si="12"/>
        <v>12834992554</v>
      </c>
      <c r="I33" s="61"/>
      <c r="K33" s="12">
        <v>12592136554</v>
      </c>
      <c r="L33" s="56">
        <f t="shared" si="8"/>
        <v>242856000</v>
      </c>
    </row>
    <row r="34" spans="1:15">
      <c r="A34" s="58"/>
      <c r="B34" s="58">
        <v>4</v>
      </c>
      <c r="C34" s="58" t="s">
        <v>26</v>
      </c>
      <c r="D34" s="59" t="s">
        <v>27</v>
      </c>
      <c r="E34" s="69">
        <f>'[1]per SKPD'!E756</f>
        <v>2091314350</v>
      </c>
      <c r="F34" s="60">
        <f>'[1]Rekap SKPD'!O34</f>
        <v>20014685</v>
      </c>
      <c r="G34" s="60">
        <f>'[1]Rekap SKPD'!X34</f>
        <v>0</v>
      </c>
      <c r="H34" s="61">
        <f t="shared" si="12"/>
        <v>2111329035</v>
      </c>
      <c r="I34" s="61"/>
      <c r="K34" s="12">
        <v>2111329035</v>
      </c>
      <c r="L34" s="56">
        <f t="shared" si="8"/>
        <v>0</v>
      </c>
    </row>
    <row r="35" spans="1:15">
      <c r="A35" s="58"/>
      <c r="B35" s="58">
        <v>5</v>
      </c>
      <c r="C35" s="58" t="s">
        <v>28</v>
      </c>
      <c r="D35" s="59" t="s">
        <v>29</v>
      </c>
      <c r="E35" s="69">
        <f>'[1]per SKPD'!E758</f>
        <v>40948287</v>
      </c>
      <c r="F35" s="60">
        <f>'[1]Rekap SKPD'!O35</f>
        <v>819000</v>
      </c>
      <c r="G35" s="60">
        <f>'[1]Rekap SKPD'!X35</f>
        <v>0</v>
      </c>
      <c r="H35" s="61">
        <f t="shared" si="12"/>
        <v>41767287</v>
      </c>
      <c r="I35" s="61"/>
      <c r="K35" s="12">
        <v>41767287</v>
      </c>
      <c r="L35" s="56">
        <f t="shared" si="8"/>
        <v>0</v>
      </c>
    </row>
    <row r="36" spans="1:15">
      <c r="A36" s="58"/>
      <c r="B36" s="58">
        <v>6</v>
      </c>
      <c r="C36" s="58" t="s">
        <v>30</v>
      </c>
      <c r="D36" s="59" t="s">
        <v>31</v>
      </c>
      <c r="E36" s="69">
        <f>'[1]per SKPD'!E763</f>
        <v>0</v>
      </c>
      <c r="F36" s="60">
        <f>'[1]Rekap SKPD'!O36</f>
        <v>0</v>
      </c>
      <c r="G36" s="60">
        <f>'[1]Rekap SKPD'!X36</f>
        <v>0</v>
      </c>
      <c r="H36" s="61">
        <f t="shared" si="12"/>
        <v>0</v>
      </c>
      <c r="I36" s="61"/>
      <c r="K36" s="12">
        <v>0</v>
      </c>
      <c r="L36" s="56">
        <f t="shared" si="8"/>
        <v>0</v>
      </c>
    </row>
    <row r="37" spans="1:15" s="67" customFormat="1">
      <c r="A37" s="62"/>
      <c r="B37" s="62">
        <v>7</v>
      </c>
      <c r="C37" s="62"/>
      <c r="D37" s="63" t="s">
        <v>32</v>
      </c>
      <c r="E37" s="69">
        <f>'[1]per SKPD'!E764</f>
        <v>290841060</v>
      </c>
      <c r="F37" s="60">
        <f>'[1]Rekap SKPD'!O37</f>
        <v>276107934</v>
      </c>
      <c r="G37" s="60">
        <f>'[1]Rekap SKPD'!X37</f>
        <v>305826994</v>
      </c>
      <c r="H37" s="61">
        <f t="shared" si="12"/>
        <v>261122000</v>
      </c>
      <c r="I37" s="64"/>
      <c r="J37" s="65"/>
      <c r="K37" s="66">
        <v>261122000</v>
      </c>
      <c r="L37" s="56">
        <f t="shared" si="8"/>
        <v>0</v>
      </c>
      <c r="O37" s="70"/>
    </row>
    <row r="38" spans="1:15">
      <c r="A38" s="45"/>
      <c r="B38" s="45"/>
      <c r="C38" s="45"/>
      <c r="D38" s="68"/>
      <c r="E38" s="47"/>
      <c r="F38" s="48"/>
      <c r="G38" s="48"/>
      <c r="H38" s="47"/>
      <c r="I38" s="47"/>
      <c r="L38" s="56">
        <f t="shared" si="8"/>
        <v>0</v>
      </c>
    </row>
    <row r="39" spans="1:15" s="57" customFormat="1">
      <c r="A39" s="49">
        <v>4</v>
      </c>
      <c r="B39" s="50" t="s">
        <v>35</v>
      </c>
      <c r="C39" s="51"/>
      <c r="D39" s="52"/>
      <c r="E39" s="53">
        <f t="shared" ref="E39:G39" si="13">SUM(E40:E46)</f>
        <v>984159281432</v>
      </c>
      <c r="F39" s="53">
        <f t="shared" si="13"/>
        <v>233327723032</v>
      </c>
      <c r="G39" s="53">
        <f t="shared" si="13"/>
        <v>5614310000</v>
      </c>
      <c r="H39" s="53">
        <f>SUM(H40:H46)</f>
        <v>1211872694464</v>
      </c>
      <c r="I39" s="54"/>
      <c r="J39" s="55"/>
      <c r="K39" s="53">
        <f t="shared" ref="K39" si="14">SUM(K40:K46)</f>
        <v>1211988924511.1052</v>
      </c>
      <c r="L39" s="56">
        <f t="shared" si="8"/>
        <v>-116230047.10522461</v>
      </c>
    </row>
    <row r="40" spans="1:15">
      <c r="A40" s="58"/>
      <c r="B40" s="58">
        <v>1</v>
      </c>
      <c r="C40" s="58" t="s">
        <v>20</v>
      </c>
      <c r="D40" s="59" t="s">
        <v>21</v>
      </c>
      <c r="E40" s="69">
        <f>'[1]per SKPD'!E841</f>
        <v>12190241325</v>
      </c>
      <c r="F40" s="60">
        <f>'[1]Rekap SKPD'!O40</f>
        <v>178061884050</v>
      </c>
      <c r="G40" s="60">
        <f>'[1]Rekap SKPD'!X40</f>
        <v>162625000</v>
      </c>
      <c r="H40" s="61">
        <f>E40+F40-G40</f>
        <v>190089500375</v>
      </c>
      <c r="I40" s="61"/>
      <c r="K40" s="12">
        <v>190089500375</v>
      </c>
      <c r="L40" s="56">
        <f t="shared" si="8"/>
        <v>0</v>
      </c>
    </row>
    <row r="41" spans="1:15">
      <c r="A41" s="58"/>
      <c r="B41" s="58">
        <v>2</v>
      </c>
      <c r="C41" s="58" t="s">
        <v>22</v>
      </c>
      <c r="D41" s="59" t="s">
        <v>23</v>
      </c>
      <c r="E41" s="69">
        <f>'[1]per SKPD'!E848</f>
        <v>10188538007</v>
      </c>
      <c r="F41" s="60">
        <f>'[1]Rekap SKPD'!O41</f>
        <v>3069772316</v>
      </c>
      <c r="G41" s="60">
        <f>'[1]Rekap SKPD'!X41</f>
        <v>621275400</v>
      </c>
      <c r="H41" s="61">
        <f t="shared" ref="H41:H46" si="15">E41+F41-G41</f>
        <v>12637034923</v>
      </c>
      <c r="I41" s="61"/>
      <c r="K41" s="12">
        <v>12213755841</v>
      </c>
      <c r="L41" s="56">
        <f t="shared" si="8"/>
        <v>423279082</v>
      </c>
    </row>
    <row r="42" spans="1:15">
      <c r="A42" s="58"/>
      <c r="B42" s="58">
        <v>3</v>
      </c>
      <c r="C42" s="58" t="s">
        <v>24</v>
      </c>
      <c r="D42" s="59" t="s">
        <v>25</v>
      </c>
      <c r="E42" s="69">
        <f>'[1]per SKPD'!E905</f>
        <v>54237970675</v>
      </c>
      <c r="F42" s="60">
        <f>'[1]Rekap SKPD'!O42</f>
        <v>15351367220</v>
      </c>
      <c r="G42" s="60">
        <f>'[1]Rekap SKPD'!X42</f>
        <v>3229480000</v>
      </c>
      <c r="H42" s="61">
        <f t="shared" si="15"/>
        <v>66359857895</v>
      </c>
      <c r="I42" s="61"/>
      <c r="K42" s="12">
        <v>66679466825</v>
      </c>
      <c r="L42" s="56">
        <f t="shared" si="8"/>
        <v>-319608930</v>
      </c>
    </row>
    <row r="43" spans="1:15">
      <c r="A43" s="58"/>
      <c r="B43" s="58">
        <v>4</v>
      </c>
      <c r="C43" s="58" t="s">
        <v>26</v>
      </c>
      <c r="D43" s="59" t="s">
        <v>27</v>
      </c>
      <c r="E43" s="69">
        <f>'[1]per SKPD'!E944</f>
        <v>905539144925</v>
      </c>
      <c r="F43" s="60">
        <f>'[1]Rekap SKPD'!O43</f>
        <v>36778409446</v>
      </c>
      <c r="G43" s="60">
        <f>'[1]Rekap SKPD'!X43</f>
        <v>671401600</v>
      </c>
      <c r="H43" s="61">
        <f t="shared" si="15"/>
        <v>941646152771</v>
      </c>
      <c r="I43" s="61"/>
      <c r="K43" s="12">
        <v>941765950970.10522</v>
      </c>
      <c r="L43" s="56">
        <f t="shared" si="8"/>
        <v>-119798199.10522461</v>
      </c>
    </row>
    <row r="44" spans="1:15">
      <c r="A44" s="58"/>
      <c r="B44" s="58">
        <v>5</v>
      </c>
      <c r="C44" s="58" t="s">
        <v>28</v>
      </c>
      <c r="D44" s="59" t="s">
        <v>29</v>
      </c>
      <c r="E44" s="69">
        <f>'[1]per SKPD'!E1045</f>
        <v>520566500</v>
      </c>
      <c r="F44" s="60">
        <f>'[1]Rekap SKPD'!O44</f>
        <v>16900000</v>
      </c>
      <c r="G44" s="60">
        <f>'[1]Rekap SKPD'!X44</f>
        <v>16900000</v>
      </c>
      <c r="H44" s="61">
        <f t="shared" si="15"/>
        <v>520566500</v>
      </c>
      <c r="I44" s="61"/>
      <c r="K44" s="12">
        <v>520566500</v>
      </c>
      <c r="L44" s="56">
        <f t="shared" si="8"/>
        <v>0</v>
      </c>
    </row>
    <row r="45" spans="1:15">
      <c r="A45" s="58"/>
      <c r="B45" s="58">
        <v>6</v>
      </c>
      <c r="C45" s="58" t="s">
        <v>30</v>
      </c>
      <c r="D45" s="59" t="s">
        <v>31</v>
      </c>
      <c r="E45" s="69">
        <f>'[1]per SKPD'!E1049</f>
        <v>1333328000</v>
      </c>
      <c r="F45" s="60">
        <f>'[1]Rekap SKPD'!O45</f>
        <v>0</v>
      </c>
      <c r="G45" s="60">
        <f>'[1]Rekap SKPD'!X45</f>
        <v>763136000</v>
      </c>
      <c r="H45" s="61">
        <f t="shared" si="15"/>
        <v>570192000</v>
      </c>
      <c r="I45" s="61"/>
      <c r="K45" s="12">
        <v>570192000</v>
      </c>
      <c r="L45" s="56">
        <f t="shared" si="8"/>
        <v>0</v>
      </c>
    </row>
    <row r="46" spans="1:15" s="67" customFormat="1">
      <c r="A46" s="62"/>
      <c r="B46" s="62">
        <v>7</v>
      </c>
      <c r="C46" s="62"/>
      <c r="D46" s="63" t="s">
        <v>32</v>
      </c>
      <c r="E46" s="69">
        <f>'[1]per SKPD'!E1051</f>
        <v>149492000</v>
      </c>
      <c r="F46" s="60">
        <f>'[1]Rekap SKPD'!O46</f>
        <v>49390000</v>
      </c>
      <c r="G46" s="60">
        <f>'[1]Rekap SKPD'!X46</f>
        <v>149492000</v>
      </c>
      <c r="H46" s="61">
        <f t="shared" si="15"/>
        <v>49390000</v>
      </c>
      <c r="I46" s="64"/>
      <c r="J46" s="65"/>
      <c r="K46" s="66">
        <v>149492000</v>
      </c>
      <c r="L46" s="56">
        <f t="shared" si="8"/>
        <v>-100102000</v>
      </c>
    </row>
    <row r="47" spans="1:15">
      <c r="A47" s="45"/>
      <c r="B47" s="45"/>
      <c r="C47" s="45"/>
      <c r="D47" s="68"/>
      <c r="E47" s="47"/>
      <c r="F47" s="48"/>
      <c r="G47" s="48"/>
      <c r="H47" s="47"/>
      <c r="I47" s="47"/>
      <c r="L47" s="56">
        <f t="shared" si="8"/>
        <v>0</v>
      </c>
    </row>
    <row r="48" spans="1:15" s="57" customFormat="1">
      <c r="A48" s="49">
        <v>5</v>
      </c>
      <c r="B48" s="50" t="s">
        <v>36</v>
      </c>
      <c r="C48" s="51"/>
      <c r="D48" s="52"/>
      <c r="E48" s="53">
        <f t="shared" ref="E48" si="16">SUM(E49:E55)</f>
        <v>9581044611</v>
      </c>
      <c r="F48" s="53">
        <f>SUM(F49:F55)</f>
        <v>163796250</v>
      </c>
      <c r="G48" s="53">
        <f t="shared" ref="G48:H48" si="17">SUM(G49:G55)</f>
        <v>7547750000</v>
      </c>
      <c r="H48" s="53">
        <f t="shared" si="17"/>
        <v>2197090861</v>
      </c>
      <c r="I48" s="54"/>
      <c r="J48" s="55"/>
      <c r="K48" s="53">
        <f t="shared" ref="K48" si="18">SUM(K49:K55)</f>
        <v>2197090861</v>
      </c>
      <c r="L48" s="56">
        <f t="shared" si="8"/>
        <v>0</v>
      </c>
    </row>
    <row r="49" spans="1:12">
      <c r="A49" s="58"/>
      <c r="B49" s="58">
        <v>1</v>
      </c>
      <c r="C49" s="58" t="s">
        <v>20</v>
      </c>
      <c r="D49" s="59" t="s">
        <v>21</v>
      </c>
      <c r="E49" s="69">
        <f>'[1]per SKPD'!E1089</f>
        <v>1035250000</v>
      </c>
      <c r="F49" s="60">
        <f>'[1]Rekap SKPD'!O49</f>
        <v>0</v>
      </c>
      <c r="G49" s="60">
        <f>'[1]Rekap SKPD'!X49</f>
        <v>1035250000</v>
      </c>
      <c r="H49" s="61">
        <f>E49+F49-G49</f>
        <v>0</v>
      </c>
      <c r="I49" s="61"/>
      <c r="K49" s="12">
        <v>0</v>
      </c>
      <c r="L49" s="56">
        <f t="shared" si="8"/>
        <v>0</v>
      </c>
    </row>
    <row r="50" spans="1:12">
      <c r="A50" s="58"/>
      <c r="B50" s="58">
        <v>2</v>
      </c>
      <c r="C50" s="58" t="s">
        <v>22</v>
      </c>
      <c r="D50" s="59" t="s">
        <v>23</v>
      </c>
      <c r="E50" s="69">
        <f>'[1]per SKPD'!E1091</f>
        <v>1516954911</v>
      </c>
      <c r="F50" s="60">
        <f>'[1]Rekap SKPD'!O50</f>
        <v>69040000</v>
      </c>
      <c r="G50" s="60">
        <f>'[1]Rekap SKPD'!X50</f>
        <v>0</v>
      </c>
      <c r="H50" s="61">
        <f t="shared" ref="H50:H55" si="19">E50+F50-G50</f>
        <v>1585994911</v>
      </c>
      <c r="I50" s="61"/>
      <c r="K50" s="12">
        <v>1585994911</v>
      </c>
      <c r="L50" s="56">
        <f t="shared" si="8"/>
        <v>0</v>
      </c>
    </row>
    <row r="51" spans="1:12">
      <c r="A51" s="58"/>
      <c r="B51" s="58">
        <v>3</v>
      </c>
      <c r="C51" s="58" t="s">
        <v>24</v>
      </c>
      <c r="D51" s="59" t="s">
        <v>25</v>
      </c>
      <c r="E51" s="69">
        <f>'[1]per SKPD'!E1103</f>
        <v>6938838200</v>
      </c>
      <c r="F51" s="60">
        <f>'[1]Rekap SKPD'!O51</f>
        <v>0</v>
      </c>
      <c r="G51" s="60">
        <f>'[1]Rekap SKPD'!X51</f>
        <v>6512500000</v>
      </c>
      <c r="H51" s="61">
        <f t="shared" si="19"/>
        <v>426338200</v>
      </c>
      <c r="I51" s="61"/>
      <c r="K51" s="12">
        <v>426338200</v>
      </c>
      <c r="L51" s="56">
        <f t="shared" si="8"/>
        <v>0</v>
      </c>
    </row>
    <row r="52" spans="1:12">
      <c r="A52" s="58"/>
      <c r="B52" s="58">
        <v>4</v>
      </c>
      <c r="C52" s="58" t="s">
        <v>26</v>
      </c>
      <c r="D52" s="59" t="s">
        <v>27</v>
      </c>
      <c r="E52" s="69">
        <f>'[1]per SKPD'!E1105</f>
        <v>0</v>
      </c>
      <c r="F52" s="60">
        <f>'[1]Rekap SKPD'!O52</f>
        <v>0</v>
      </c>
      <c r="G52" s="60">
        <f>'[1]Rekap SKPD'!X52</f>
        <v>0</v>
      </c>
      <c r="H52" s="61">
        <f t="shared" si="19"/>
        <v>0</v>
      </c>
      <c r="I52" s="61"/>
      <c r="K52" s="12">
        <v>0</v>
      </c>
      <c r="L52" s="56">
        <f t="shared" si="8"/>
        <v>0</v>
      </c>
    </row>
    <row r="53" spans="1:12">
      <c r="A53" s="58"/>
      <c r="B53" s="58">
        <v>5</v>
      </c>
      <c r="C53" s="58" t="s">
        <v>28</v>
      </c>
      <c r="D53" s="59" t="s">
        <v>29</v>
      </c>
      <c r="E53" s="69">
        <f>'[1]per SKPD'!E1106</f>
        <v>45066500</v>
      </c>
      <c r="F53" s="60">
        <f>'[1]Rekap SKPD'!O53</f>
        <v>0</v>
      </c>
      <c r="G53" s="60">
        <f>'[1]Rekap SKPD'!X53</f>
        <v>0</v>
      </c>
      <c r="H53" s="61">
        <f t="shared" si="19"/>
        <v>45066500</v>
      </c>
      <c r="I53" s="61"/>
      <c r="K53" s="12">
        <v>45066500</v>
      </c>
      <c r="L53" s="56">
        <f t="shared" si="8"/>
        <v>0</v>
      </c>
    </row>
    <row r="54" spans="1:12">
      <c r="A54" s="58"/>
      <c r="B54" s="58">
        <v>6</v>
      </c>
      <c r="C54" s="58" t="s">
        <v>30</v>
      </c>
      <c r="D54" s="59" t="s">
        <v>31</v>
      </c>
      <c r="E54" s="69">
        <f>'[1]per SKPD'!E1107</f>
        <v>0</v>
      </c>
      <c r="F54" s="60">
        <f>'[1]Rekap SKPD'!O54</f>
        <v>0</v>
      </c>
      <c r="G54" s="60">
        <f>'[1]Rekap SKPD'!X54</f>
        <v>0</v>
      </c>
      <c r="H54" s="61">
        <f t="shared" si="19"/>
        <v>0</v>
      </c>
      <c r="I54" s="61"/>
      <c r="K54" s="12">
        <v>0</v>
      </c>
      <c r="L54" s="56">
        <f t="shared" si="8"/>
        <v>0</v>
      </c>
    </row>
    <row r="55" spans="1:12" s="67" customFormat="1">
      <c r="A55" s="62"/>
      <c r="B55" s="62">
        <v>7</v>
      </c>
      <c r="C55" s="62"/>
      <c r="D55" s="63" t="s">
        <v>32</v>
      </c>
      <c r="E55" s="69">
        <f>'[1]per SKPD'!E1108</f>
        <v>44935000</v>
      </c>
      <c r="F55" s="60">
        <f>'[1]Rekap SKPD'!O55</f>
        <v>94756250</v>
      </c>
      <c r="G55" s="60">
        <f>'[1]Rekap SKPD'!X55</f>
        <v>0</v>
      </c>
      <c r="H55" s="61">
        <f t="shared" si="19"/>
        <v>139691250</v>
      </c>
      <c r="I55" s="64"/>
      <c r="J55" s="65"/>
      <c r="K55" s="66">
        <v>139691250</v>
      </c>
      <c r="L55" s="56">
        <f t="shared" si="8"/>
        <v>0</v>
      </c>
    </row>
    <row r="56" spans="1:12">
      <c r="A56" s="45"/>
      <c r="B56" s="45"/>
      <c r="C56" s="45"/>
      <c r="D56" s="68"/>
      <c r="E56" s="47"/>
      <c r="F56" s="48"/>
      <c r="G56" s="48"/>
      <c r="H56" s="47"/>
      <c r="I56" s="47"/>
      <c r="L56" s="56">
        <f t="shared" si="8"/>
        <v>0</v>
      </c>
    </row>
    <row r="57" spans="1:12" s="57" customFormat="1">
      <c r="A57" s="49">
        <v>6</v>
      </c>
      <c r="B57" s="50" t="s">
        <v>37</v>
      </c>
      <c r="C57" s="51"/>
      <c r="D57" s="52"/>
      <c r="E57" s="53">
        <f t="shared" ref="E57" si="20">SUM(E58:E64)</f>
        <v>14765436400</v>
      </c>
      <c r="F57" s="53">
        <f>SUM(F58:F64)</f>
        <v>1015126834</v>
      </c>
      <c r="G57" s="53">
        <f t="shared" ref="G57" si="21">SUM(G58:G64)</f>
        <v>139451000</v>
      </c>
      <c r="H57" s="53">
        <f>SUM(H58:H64)</f>
        <v>15641112234</v>
      </c>
      <c r="I57" s="54"/>
      <c r="J57" s="55"/>
      <c r="K57" s="53">
        <f t="shared" ref="K57" si="22">SUM(K58:K64)</f>
        <v>15641112234</v>
      </c>
      <c r="L57" s="56">
        <f t="shared" si="8"/>
        <v>0</v>
      </c>
    </row>
    <row r="58" spans="1:12">
      <c r="A58" s="58"/>
      <c r="B58" s="58">
        <v>1</v>
      </c>
      <c r="C58" s="58" t="s">
        <v>20</v>
      </c>
      <c r="D58" s="59" t="s">
        <v>21</v>
      </c>
      <c r="E58" s="69">
        <f>'[1]per SKPD'!E1112</f>
        <v>5560400000</v>
      </c>
      <c r="F58" s="60">
        <f>'[1]Rekap SKPD'!O58</f>
        <v>0</v>
      </c>
      <c r="G58" s="60">
        <f>'[1]Rekap SKPD'!X58</f>
        <v>0</v>
      </c>
      <c r="H58" s="61">
        <f>E58+F58-G58</f>
        <v>5560400000</v>
      </c>
      <c r="I58" s="61"/>
      <c r="K58" s="12">
        <v>5560400000</v>
      </c>
      <c r="L58" s="56">
        <f t="shared" si="8"/>
        <v>0</v>
      </c>
    </row>
    <row r="59" spans="1:12">
      <c r="A59" s="58"/>
      <c r="B59" s="58">
        <v>2</v>
      </c>
      <c r="C59" s="58" t="s">
        <v>22</v>
      </c>
      <c r="D59" s="59" t="s">
        <v>23</v>
      </c>
      <c r="E59" s="69">
        <f>'[1]per SKPD'!E1113</f>
        <v>4070529401</v>
      </c>
      <c r="F59" s="60">
        <f>'[1]Rekap SKPD'!O59</f>
        <v>327072999</v>
      </c>
      <c r="G59" s="60">
        <f>'[1]Rekap SKPD'!X59</f>
        <v>112451000</v>
      </c>
      <c r="H59" s="61">
        <f t="shared" ref="H59:H64" si="23">E59+F59-G59</f>
        <v>4285151400</v>
      </c>
      <c r="I59" s="61"/>
      <c r="K59" s="12">
        <v>4285151400</v>
      </c>
      <c r="L59" s="56">
        <f t="shared" si="8"/>
        <v>0</v>
      </c>
    </row>
    <row r="60" spans="1:12">
      <c r="A60" s="58"/>
      <c r="B60" s="58">
        <v>3</v>
      </c>
      <c r="C60" s="58" t="s">
        <v>24</v>
      </c>
      <c r="D60" s="59" t="s">
        <v>25</v>
      </c>
      <c r="E60" s="69">
        <f>'[1]per SKPD'!E1138</f>
        <v>4313561600</v>
      </c>
      <c r="F60" s="60">
        <f>'[1]Rekap SKPD'!O60</f>
        <v>638345835</v>
      </c>
      <c r="G60" s="60">
        <f>'[1]Rekap SKPD'!X60</f>
        <v>0</v>
      </c>
      <c r="H60" s="61">
        <f t="shared" si="23"/>
        <v>4951907435</v>
      </c>
      <c r="I60" s="61"/>
      <c r="K60" s="12">
        <v>4951907435</v>
      </c>
      <c r="L60" s="56">
        <f t="shared" si="8"/>
        <v>0</v>
      </c>
    </row>
    <row r="61" spans="1:12">
      <c r="A61" s="58"/>
      <c r="B61" s="58">
        <v>4</v>
      </c>
      <c r="C61" s="58" t="s">
        <v>26</v>
      </c>
      <c r="D61" s="59" t="s">
        <v>27</v>
      </c>
      <c r="E61" s="69">
        <f>'[1]per SKPD'!E1144</f>
        <v>675743319</v>
      </c>
      <c r="F61" s="60">
        <f>'[1]Rekap SKPD'!O61</f>
        <v>3855000</v>
      </c>
      <c r="G61" s="60">
        <f>'[1]Rekap SKPD'!X61</f>
        <v>0</v>
      </c>
      <c r="H61" s="61">
        <f t="shared" si="23"/>
        <v>679598319</v>
      </c>
      <c r="I61" s="61"/>
      <c r="K61" s="12">
        <v>679598319</v>
      </c>
      <c r="L61" s="56">
        <f t="shared" si="8"/>
        <v>0</v>
      </c>
    </row>
    <row r="62" spans="1:12">
      <c r="A62" s="58"/>
      <c r="B62" s="58">
        <v>5</v>
      </c>
      <c r="C62" s="58" t="s">
        <v>28</v>
      </c>
      <c r="D62" s="59" t="s">
        <v>29</v>
      </c>
      <c r="E62" s="69">
        <f>'[1]per SKPD'!E1149</f>
        <v>95951500</v>
      </c>
      <c r="F62" s="60">
        <f>'[1]Rekap SKPD'!O62</f>
        <v>0</v>
      </c>
      <c r="G62" s="60">
        <f>'[1]Rekap SKPD'!X62</f>
        <v>0</v>
      </c>
      <c r="H62" s="61">
        <f t="shared" si="23"/>
        <v>95951500</v>
      </c>
      <c r="I62" s="61"/>
      <c r="K62" s="12">
        <v>95951500</v>
      </c>
      <c r="L62" s="56">
        <f t="shared" si="8"/>
        <v>0</v>
      </c>
    </row>
    <row r="63" spans="1:12">
      <c r="A63" s="58"/>
      <c r="B63" s="58">
        <v>6</v>
      </c>
      <c r="C63" s="58" t="s">
        <v>30</v>
      </c>
      <c r="D63" s="59" t="s">
        <v>31</v>
      </c>
      <c r="E63" s="69">
        <f>'[1]per SKPD'!E1150</f>
        <v>0</v>
      </c>
      <c r="F63" s="60">
        <f>'[1]Rekap SKPD'!O63</f>
        <v>0</v>
      </c>
      <c r="G63" s="60">
        <f>'[1]Rekap SKPD'!X63</f>
        <v>0</v>
      </c>
      <c r="H63" s="61">
        <f t="shared" si="23"/>
        <v>0</v>
      </c>
      <c r="I63" s="61"/>
      <c r="K63" s="12">
        <v>0</v>
      </c>
      <c r="L63" s="56">
        <f t="shared" si="8"/>
        <v>0</v>
      </c>
    </row>
    <row r="64" spans="1:12" s="67" customFormat="1">
      <c r="A64" s="62"/>
      <c r="B64" s="62">
        <v>7</v>
      </c>
      <c r="C64" s="62"/>
      <c r="D64" s="63" t="s">
        <v>32</v>
      </c>
      <c r="E64" s="69">
        <f>'[1]per SKPD'!E1151</f>
        <v>49250580</v>
      </c>
      <c r="F64" s="60">
        <f>'[1]Rekap SKPD'!O64</f>
        <v>45853000</v>
      </c>
      <c r="G64" s="60">
        <f>'[1]Rekap SKPD'!X64</f>
        <v>27000000</v>
      </c>
      <c r="H64" s="61">
        <f t="shared" si="23"/>
        <v>68103580</v>
      </c>
      <c r="I64" s="64"/>
      <c r="J64" s="65"/>
      <c r="K64" s="66">
        <v>68103580</v>
      </c>
      <c r="L64" s="56">
        <f t="shared" si="8"/>
        <v>0</v>
      </c>
    </row>
    <row r="65" spans="1:14">
      <c r="A65" s="45"/>
      <c r="B65" s="45"/>
      <c r="C65" s="45"/>
      <c r="D65" s="46"/>
      <c r="E65" s="47"/>
      <c r="F65" s="48"/>
      <c r="G65" s="48"/>
      <c r="H65" s="47"/>
      <c r="I65" s="47"/>
      <c r="L65" s="56">
        <f t="shared" si="8"/>
        <v>0</v>
      </c>
    </row>
    <row r="66" spans="1:14" s="57" customFormat="1">
      <c r="A66" s="49">
        <v>7</v>
      </c>
      <c r="B66" s="50" t="s">
        <v>38</v>
      </c>
      <c r="C66" s="51"/>
      <c r="D66" s="52"/>
      <c r="E66" s="53">
        <f t="shared" ref="E66" si="24">E67+E68+E69+E70+E71+E72+E73</f>
        <v>4140278459</v>
      </c>
      <c r="F66" s="53">
        <f t="shared" ref="F66:H66" si="25">SUM(F67:F73)</f>
        <v>1869784607</v>
      </c>
      <c r="G66" s="53">
        <f t="shared" si="25"/>
        <v>192390000</v>
      </c>
      <c r="H66" s="53">
        <f t="shared" si="25"/>
        <v>5817673066</v>
      </c>
      <c r="I66" s="54"/>
      <c r="J66" s="55"/>
      <c r="K66" s="53">
        <f t="shared" ref="K66" si="26">SUM(K67:K73)</f>
        <v>5817673066</v>
      </c>
      <c r="L66" s="56">
        <f t="shared" si="8"/>
        <v>0</v>
      </c>
    </row>
    <row r="67" spans="1:14" s="77" customFormat="1">
      <c r="A67" s="71"/>
      <c r="B67" s="71">
        <v>1</v>
      </c>
      <c r="C67" s="71" t="s">
        <v>20</v>
      </c>
      <c r="D67" s="72" t="s">
        <v>21</v>
      </c>
      <c r="E67" s="73">
        <f>'[1]per SKPD'!E1158</f>
        <v>140000000</v>
      </c>
      <c r="F67" s="60">
        <f>'[1]Rekap SKPD'!O67</f>
        <v>0</v>
      </c>
      <c r="G67" s="60">
        <f>'[1]Rekap SKPD'!X67</f>
        <v>0</v>
      </c>
      <c r="H67" s="61">
        <f>E67+F67-G67</f>
        <v>140000000</v>
      </c>
      <c r="I67" s="74"/>
      <c r="J67" s="75"/>
      <c r="K67" s="75">
        <v>140000000</v>
      </c>
      <c r="L67" s="56">
        <f t="shared" si="8"/>
        <v>0</v>
      </c>
      <c r="M67" s="76"/>
    </row>
    <row r="68" spans="1:14" s="77" customFormat="1">
      <c r="A68" s="71"/>
      <c r="B68" s="71">
        <v>2</v>
      </c>
      <c r="C68" s="71" t="s">
        <v>22</v>
      </c>
      <c r="D68" s="72" t="s">
        <v>23</v>
      </c>
      <c r="E68" s="73">
        <f>'[1]per SKPD'!E1159</f>
        <v>2004971459</v>
      </c>
      <c r="F68" s="60">
        <f>'[1]Rekap SKPD'!O68</f>
        <v>348066750</v>
      </c>
      <c r="G68" s="60">
        <f>'[1]Rekap SKPD'!X68</f>
        <v>26160000</v>
      </c>
      <c r="H68" s="61">
        <f t="shared" ref="H68:H73" si="27">E68+F68-G68</f>
        <v>2326878209</v>
      </c>
      <c r="I68" s="74"/>
      <c r="J68" s="75"/>
      <c r="K68" s="75">
        <v>2326878209</v>
      </c>
      <c r="L68" s="56">
        <f t="shared" si="8"/>
        <v>0</v>
      </c>
      <c r="M68" s="76"/>
    </row>
    <row r="69" spans="1:14" s="77" customFormat="1">
      <c r="A69" s="71"/>
      <c r="B69" s="71">
        <v>3</v>
      </c>
      <c r="C69" s="71" t="s">
        <v>24</v>
      </c>
      <c r="D69" s="72" t="s">
        <v>25</v>
      </c>
      <c r="E69" s="73">
        <f>'[1]per SKPD'!E1177</f>
        <v>1777332500</v>
      </c>
      <c r="F69" s="60">
        <f>'[1]Rekap SKPD'!O69</f>
        <v>981192357</v>
      </c>
      <c r="G69" s="60">
        <f>'[1]Rekap SKPD'!X69</f>
        <v>0</v>
      </c>
      <c r="H69" s="61">
        <f t="shared" si="27"/>
        <v>2758524857</v>
      </c>
      <c r="I69" s="74"/>
      <c r="J69" s="75"/>
      <c r="K69" s="75">
        <v>2758524857</v>
      </c>
      <c r="L69" s="56">
        <f t="shared" si="8"/>
        <v>0</v>
      </c>
      <c r="M69" s="76"/>
    </row>
    <row r="70" spans="1:14" s="77" customFormat="1">
      <c r="A70" s="71"/>
      <c r="B70" s="71">
        <v>4</v>
      </c>
      <c r="C70" s="71" t="s">
        <v>26</v>
      </c>
      <c r="D70" s="72" t="s">
        <v>27</v>
      </c>
      <c r="E70" s="73">
        <f>'[1]per SKPD'!E1189</f>
        <v>1017500</v>
      </c>
      <c r="F70" s="60">
        <f>'[1]Rekap SKPD'!O70</f>
        <v>390395500</v>
      </c>
      <c r="G70" s="60">
        <f>'[1]Rekap SKPD'!X70</f>
        <v>0</v>
      </c>
      <c r="H70" s="61">
        <f t="shared" si="27"/>
        <v>391413000</v>
      </c>
      <c r="I70" s="74"/>
      <c r="J70" s="75"/>
      <c r="K70" s="75">
        <v>391413000</v>
      </c>
      <c r="L70" s="56">
        <f t="shared" si="8"/>
        <v>0</v>
      </c>
      <c r="M70" s="76"/>
    </row>
    <row r="71" spans="1:14" s="77" customFormat="1">
      <c r="A71" s="71"/>
      <c r="B71" s="71">
        <v>5</v>
      </c>
      <c r="C71" s="71" t="s">
        <v>28</v>
      </c>
      <c r="D71" s="72" t="s">
        <v>29</v>
      </c>
      <c r="E71" s="73">
        <f>'[1]per SKPD'!E1197</f>
        <v>157757000</v>
      </c>
      <c r="F71" s="60">
        <f>'[1]Rekap SKPD'!O71</f>
        <v>150130000</v>
      </c>
      <c r="G71" s="60">
        <f>'[1]Rekap SKPD'!X71</f>
        <v>123970000</v>
      </c>
      <c r="H71" s="61">
        <f t="shared" si="27"/>
        <v>183917000</v>
      </c>
      <c r="I71" s="74"/>
      <c r="J71" s="75"/>
      <c r="K71" s="75">
        <v>183917000</v>
      </c>
      <c r="L71" s="56">
        <f t="shared" si="8"/>
        <v>0</v>
      </c>
      <c r="M71" s="76"/>
    </row>
    <row r="72" spans="1:14" s="77" customFormat="1">
      <c r="A72" s="71"/>
      <c r="B72" s="71">
        <v>6</v>
      </c>
      <c r="C72" s="71" t="s">
        <v>30</v>
      </c>
      <c r="D72" s="72" t="s">
        <v>31</v>
      </c>
      <c r="E72" s="73">
        <f>'[1]per SKPD'!E1204</f>
        <v>0</v>
      </c>
      <c r="F72" s="60">
        <f>'[1]Rekap SKPD'!O72</f>
        <v>0</v>
      </c>
      <c r="G72" s="60">
        <f>'[1]Rekap SKPD'!X72</f>
        <v>0</v>
      </c>
      <c r="H72" s="61">
        <f t="shared" si="27"/>
        <v>0</v>
      </c>
      <c r="I72" s="74"/>
      <c r="J72" s="75"/>
      <c r="K72" s="75">
        <v>0</v>
      </c>
      <c r="L72" s="56">
        <f t="shared" si="8"/>
        <v>0</v>
      </c>
      <c r="M72" s="76"/>
    </row>
    <row r="73" spans="1:14" s="77" customFormat="1">
      <c r="A73" s="78"/>
      <c r="B73" s="78">
        <v>7</v>
      </c>
      <c r="C73" s="78"/>
      <c r="D73" s="79" t="s">
        <v>32</v>
      </c>
      <c r="E73" s="73">
        <f>'[1]per SKPD'!E1205</f>
        <v>59200000</v>
      </c>
      <c r="F73" s="60">
        <f>'[1]Rekap SKPD'!O73</f>
        <v>0</v>
      </c>
      <c r="G73" s="60">
        <f>'[1]Rekap SKPD'!X73</f>
        <v>42260000</v>
      </c>
      <c r="H73" s="61">
        <f t="shared" si="27"/>
        <v>16940000</v>
      </c>
      <c r="I73" s="80"/>
      <c r="J73" s="75"/>
      <c r="K73" s="75">
        <v>16940000</v>
      </c>
      <c r="L73" s="56">
        <f t="shared" si="8"/>
        <v>0</v>
      </c>
      <c r="M73" s="76"/>
    </row>
    <row r="74" spans="1:14">
      <c r="A74" s="45"/>
      <c r="B74" s="45"/>
      <c r="C74" s="45"/>
      <c r="D74" s="68"/>
      <c r="E74" s="47"/>
      <c r="F74" s="48"/>
      <c r="G74" s="48"/>
      <c r="H74" s="47"/>
      <c r="I74" s="47"/>
      <c r="L74" s="56">
        <f t="shared" si="8"/>
        <v>0</v>
      </c>
    </row>
    <row r="75" spans="1:14" s="57" customFormat="1">
      <c r="A75" s="49">
        <v>8</v>
      </c>
      <c r="B75" s="50" t="s">
        <v>39</v>
      </c>
      <c r="C75" s="51"/>
      <c r="D75" s="52"/>
      <c r="E75" s="53">
        <f>SUM(E76:E82)</f>
        <v>4339752324</v>
      </c>
      <c r="F75" s="53">
        <f>SUM(F76:F82)</f>
        <v>457340749</v>
      </c>
      <c r="G75" s="53">
        <f t="shared" ref="G75" si="28">SUM(G76:G82)</f>
        <v>210074875</v>
      </c>
      <c r="H75" s="53">
        <f>SUM(H76:H82)</f>
        <v>4587018198</v>
      </c>
      <c r="I75" s="54"/>
      <c r="J75" s="55"/>
      <c r="K75" s="53">
        <f t="shared" ref="K75" si="29">SUM(K76:K82)</f>
        <v>4587018198</v>
      </c>
      <c r="L75" s="56">
        <f t="shared" si="8"/>
        <v>0</v>
      </c>
    </row>
    <row r="76" spans="1:14">
      <c r="A76" s="58"/>
      <c r="B76" s="58">
        <v>1</v>
      </c>
      <c r="C76" s="58" t="s">
        <v>20</v>
      </c>
      <c r="D76" s="59" t="s">
        <v>21</v>
      </c>
      <c r="E76" s="69">
        <f>'[1]per SKPD'!E1216</f>
        <v>725000000</v>
      </c>
      <c r="F76" s="60">
        <f>'[1]Rekap SKPD'!O76</f>
        <v>0</v>
      </c>
      <c r="G76" s="60">
        <f>'[1]Rekap SKPD'!X76</f>
        <v>0</v>
      </c>
      <c r="H76" s="61">
        <f>E76+F76-G76</f>
        <v>725000000</v>
      </c>
      <c r="I76" s="61"/>
      <c r="K76" s="12">
        <v>725000000</v>
      </c>
      <c r="L76" s="56">
        <f t="shared" si="8"/>
        <v>0</v>
      </c>
    </row>
    <row r="77" spans="1:14">
      <c r="A77" s="58"/>
      <c r="B77" s="58">
        <v>2</v>
      </c>
      <c r="C77" s="58" t="s">
        <v>22</v>
      </c>
      <c r="D77" s="59" t="s">
        <v>23</v>
      </c>
      <c r="E77" s="69">
        <f>'[1]per SKPD'!E1217</f>
        <v>1469329354</v>
      </c>
      <c r="F77" s="60">
        <f>'[1]Rekap SKPD'!O77</f>
        <v>360008999</v>
      </c>
      <c r="G77" s="60">
        <f>'[1]Rekap SKPD'!X77</f>
        <v>700000</v>
      </c>
      <c r="H77" s="61">
        <f t="shared" ref="H77:H82" si="30">E77+F77-G77</f>
        <v>1828638353</v>
      </c>
      <c r="I77" s="61"/>
      <c r="K77" s="12">
        <v>1828638353</v>
      </c>
      <c r="L77" s="56">
        <f t="shared" si="8"/>
        <v>0</v>
      </c>
      <c r="N77" s="81"/>
    </row>
    <row r="78" spans="1:14">
      <c r="A78" s="58"/>
      <c r="B78" s="58">
        <v>3</v>
      </c>
      <c r="C78" s="58" t="s">
        <v>24</v>
      </c>
      <c r="D78" s="59" t="s">
        <v>25</v>
      </c>
      <c r="E78" s="69">
        <f>'[1]per SKPD'!E1247</f>
        <v>510930000</v>
      </c>
      <c r="F78" s="60">
        <f>'[1]Rekap SKPD'!O78</f>
        <v>63686750</v>
      </c>
      <c r="G78" s="60">
        <f>'[1]Rekap SKPD'!X78</f>
        <v>17500000</v>
      </c>
      <c r="H78" s="61">
        <f t="shared" si="30"/>
        <v>557116750</v>
      </c>
      <c r="I78" s="61"/>
      <c r="K78" s="12">
        <v>557116750</v>
      </c>
      <c r="L78" s="56">
        <f t="shared" si="8"/>
        <v>0</v>
      </c>
    </row>
    <row r="79" spans="1:14">
      <c r="A79" s="58"/>
      <c r="B79" s="58">
        <v>4</v>
      </c>
      <c r="C79" s="58" t="s">
        <v>26</v>
      </c>
      <c r="D79" s="59" t="s">
        <v>27</v>
      </c>
      <c r="E79" s="69">
        <f>'[1]per SKPD'!E1253</f>
        <v>1366871095</v>
      </c>
      <c r="F79" s="60">
        <f>'[1]Rekap SKPD'!O79</f>
        <v>16220000</v>
      </c>
      <c r="G79" s="60">
        <f>'[1]Rekap SKPD'!X79</f>
        <v>8200000</v>
      </c>
      <c r="H79" s="61">
        <f t="shared" si="30"/>
        <v>1374891095</v>
      </c>
      <c r="I79" s="61"/>
      <c r="K79" s="12">
        <v>1374891095</v>
      </c>
      <c r="L79" s="56">
        <f t="shared" si="8"/>
        <v>0</v>
      </c>
    </row>
    <row r="80" spans="1:14">
      <c r="A80" s="58"/>
      <c r="B80" s="58">
        <v>5</v>
      </c>
      <c r="C80" s="58" t="s">
        <v>28</v>
      </c>
      <c r="D80" s="59" t="s">
        <v>29</v>
      </c>
      <c r="E80" s="69">
        <f>'[1]per SKPD'!E1267</f>
        <v>150500</v>
      </c>
      <c r="F80" s="60">
        <f>'[1]Rekap SKPD'!O80</f>
        <v>0</v>
      </c>
      <c r="G80" s="60">
        <f>'[1]Rekap SKPD'!X80</f>
        <v>0</v>
      </c>
      <c r="H80" s="61">
        <f t="shared" si="30"/>
        <v>150500</v>
      </c>
      <c r="I80" s="61"/>
      <c r="K80" s="12">
        <v>150500</v>
      </c>
      <c r="L80" s="56">
        <f t="shared" si="8"/>
        <v>0</v>
      </c>
    </row>
    <row r="81" spans="1:13">
      <c r="A81" s="58"/>
      <c r="B81" s="58">
        <v>6</v>
      </c>
      <c r="C81" s="58" t="s">
        <v>30</v>
      </c>
      <c r="D81" s="59" t="s">
        <v>31</v>
      </c>
      <c r="E81" s="69">
        <f>'[1]per SKPD'!E1268</f>
        <v>0</v>
      </c>
      <c r="F81" s="60">
        <f>'[1]Rekap SKPD'!O81</f>
        <v>0</v>
      </c>
      <c r="G81" s="60">
        <f>'[1]Rekap SKPD'!X81</f>
        <v>0</v>
      </c>
      <c r="H81" s="61">
        <f t="shared" si="30"/>
        <v>0</v>
      </c>
      <c r="I81" s="61"/>
      <c r="K81" s="12">
        <v>0</v>
      </c>
      <c r="L81" s="56">
        <f t="shared" si="8"/>
        <v>0</v>
      </c>
    </row>
    <row r="82" spans="1:13" s="67" customFormat="1">
      <c r="A82" s="62"/>
      <c r="B82" s="62">
        <v>7</v>
      </c>
      <c r="C82" s="62"/>
      <c r="D82" s="63" t="s">
        <v>32</v>
      </c>
      <c r="E82" s="69">
        <f>'[1]per SKPD'!E1269</f>
        <v>267471375</v>
      </c>
      <c r="F82" s="60">
        <f>'[1]Rekap SKPD'!O82</f>
        <v>17425000</v>
      </c>
      <c r="G82" s="60">
        <f>'[1]Rekap SKPD'!X82</f>
        <v>183674875</v>
      </c>
      <c r="H82" s="61">
        <f t="shared" si="30"/>
        <v>101221500</v>
      </c>
      <c r="I82" s="64"/>
      <c r="J82" s="65"/>
      <c r="K82" s="66">
        <v>101221500</v>
      </c>
      <c r="L82" s="56">
        <f t="shared" si="8"/>
        <v>0</v>
      </c>
    </row>
    <row r="83" spans="1:13">
      <c r="A83" s="45"/>
      <c r="B83" s="45"/>
      <c r="C83" s="45"/>
      <c r="D83" s="68"/>
      <c r="E83" s="47"/>
      <c r="F83" s="48"/>
      <c r="G83" s="48"/>
      <c r="H83" s="47"/>
      <c r="I83" s="47"/>
      <c r="L83" s="56">
        <f t="shared" si="8"/>
        <v>0</v>
      </c>
    </row>
    <row r="84" spans="1:13" s="57" customFormat="1">
      <c r="A84" s="49">
        <v>9</v>
      </c>
      <c r="B84" s="50" t="s">
        <v>40</v>
      </c>
      <c r="C84" s="51"/>
      <c r="D84" s="52"/>
      <c r="E84" s="53">
        <f t="shared" ref="E84" si="31">SUM(E85:E91)</f>
        <v>3836648623</v>
      </c>
      <c r="F84" s="53">
        <f>SUM(F85:F91)</f>
        <v>1048132752</v>
      </c>
      <c r="G84" s="53">
        <f t="shared" ref="G84:H84" si="32">SUM(G85:G91)</f>
        <v>148393540</v>
      </c>
      <c r="H84" s="53">
        <f t="shared" si="32"/>
        <v>4736387835</v>
      </c>
      <c r="I84" s="54" t="s">
        <v>41</v>
      </c>
      <c r="J84" s="55"/>
      <c r="K84" s="53">
        <f t="shared" ref="K84" si="33">SUM(K85:K91)</f>
        <v>4736387835</v>
      </c>
      <c r="L84" s="56">
        <f t="shared" si="8"/>
        <v>0</v>
      </c>
    </row>
    <row r="85" spans="1:13">
      <c r="A85" s="58"/>
      <c r="B85" s="58">
        <v>1</v>
      </c>
      <c r="C85" s="58" t="s">
        <v>20</v>
      </c>
      <c r="D85" s="59" t="s">
        <v>21</v>
      </c>
      <c r="E85" s="69">
        <f>'[1]per SKPD'!E1274</f>
        <v>154500000</v>
      </c>
      <c r="F85" s="60">
        <f>'[1]Rekap SKPD'!O85</f>
        <v>0</v>
      </c>
      <c r="G85" s="60">
        <f>'[1]Rekap SKPD'!X85</f>
        <v>0</v>
      </c>
      <c r="H85" s="61">
        <f>E85+F85-G85</f>
        <v>154500000</v>
      </c>
      <c r="I85" s="61"/>
      <c r="K85" s="12">
        <v>154500000</v>
      </c>
      <c r="L85" s="56">
        <f t="shared" si="8"/>
        <v>0</v>
      </c>
    </row>
    <row r="86" spans="1:13">
      <c r="A86" s="58"/>
      <c r="B86" s="58">
        <v>2</v>
      </c>
      <c r="C86" s="58" t="s">
        <v>22</v>
      </c>
      <c r="D86" s="59" t="s">
        <v>23</v>
      </c>
      <c r="E86" s="69">
        <f>'[1]per SKPD'!E1275</f>
        <v>3041695203</v>
      </c>
      <c r="F86" s="60">
        <f>'[1]Rekap SKPD'!O86</f>
        <v>592945082</v>
      </c>
      <c r="G86" s="60">
        <f>'[1]Rekap SKPD'!X86</f>
        <v>40077400</v>
      </c>
      <c r="H86" s="61">
        <f t="shared" ref="H86:H91" si="34">E86+F86-G86</f>
        <v>3594562885</v>
      </c>
      <c r="I86" s="61"/>
      <c r="K86" s="12">
        <v>3594562885</v>
      </c>
      <c r="L86" s="56">
        <f t="shared" si="8"/>
        <v>0</v>
      </c>
    </row>
    <row r="87" spans="1:13">
      <c r="A87" s="58"/>
      <c r="B87" s="58">
        <v>3</v>
      </c>
      <c r="C87" s="58" t="s">
        <v>24</v>
      </c>
      <c r="D87" s="59" t="s">
        <v>25</v>
      </c>
      <c r="E87" s="69">
        <f>'[1]per SKPD'!E1300</f>
        <v>531375380</v>
      </c>
      <c r="F87" s="60">
        <f>'[1]Rekap SKPD'!O87</f>
        <v>449244230</v>
      </c>
      <c r="G87" s="60">
        <f>'[1]Rekap SKPD'!X87</f>
        <v>0</v>
      </c>
      <c r="H87" s="61">
        <f t="shared" si="34"/>
        <v>980619610</v>
      </c>
      <c r="I87" s="61"/>
      <c r="K87" s="12">
        <v>980619610</v>
      </c>
      <c r="L87" s="56">
        <f t="shared" si="8"/>
        <v>0</v>
      </c>
    </row>
    <row r="88" spans="1:13">
      <c r="A88" s="58"/>
      <c r="B88" s="58">
        <v>4</v>
      </c>
      <c r="C88" s="58" t="s">
        <v>26</v>
      </c>
      <c r="D88" s="59" t="s">
        <v>27</v>
      </c>
      <c r="E88" s="69">
        <f>'[1]per SKPD'!E1303</f>
        <v>695400</v>
      </c>
      <c r="F88" s="60">
        <f>'[1]Rekap SKPD'!O88</f>
        <v>1712600</v>
      </c>
      <c r="G88" s="60">
        <f>'[1]Rekap SKPD'!X88</f>
        <v>0</v>
      </c>
      <c r="H88" s="61">
        <f t="shared" si="34"/>
        <v>2408000</v>
      </c>
      <c r="I88" s="61"/>
      <c r="K88" s="12">
        <v>2408000</v>
      </c>
      <c r="L88" s="56">
        <f t="shared" ref="L88:L151" si="35">H88-K88</f>
        <v>0</v>
      </c>
    </row>
    <row r="89" spans="1:13">
      <c r="A89" s="58"/>
      <c r="B89" s="58">
        <v>5</v>
      </c>
      <c r="C89" s="58" t="s">
        <v>28</v>
      </c>
      <c r="D89" s="59" t="s">
        <v>29</v>
      </c>
      <c r="E89" s="69">
        <f>'[1]per SKPD'!E1305</f>
        <v>66500</v>
      </c>
      <c r="F89" s="60">
        <f>'[1]Rekap SKPD'!O89</f>
        <v>0</v>
      </c>
      <c r="G89" s="60">
        <f>'[1]Rekap SKPD'!X89</f>
        <v>0</v>
      </c>
      <c r="H89" s="61">
        <f t="shared" si="34"/>
        <v>66500</v>
      </c>
      <c r="I89" s="61"/>
      <c r="K89" s="12">
        <v>66500</v>
      </c>
      <c r="L89" s="56">
        <f t="shared" si="35"/>
        <v>0</v>
      </c>
    </row>
    <row r="90" spans="1:13">
      <c r="A90" s="58"/>
      <c r="B90" s="58">
        <v>6</v>
      </c>
      <c r="C90" s="58" t="s">
        <v>30</v>
      </c>
      <c r="D90" s="59" t="s">
        <v>31</v>
      </c>
      <c r="E90" s="69">
        <f>'[1]per SKPD'!E1306</f>
        <v>0</v>
      </c>
      <c r="F90" s="60">
        <f>'[1]Rekap SKPD'!O90</f>
        <v>0</v>
      </c>
      <c r="G90" s="60">
        <f>'[1]Rekap SKPD'!X90</f>
        <v>0</v>
      </c>
      <c r="H90" s="61">
        <f t="shared" si="34"/>
        <v>0</v>
      </c>
      <c r="I90" s="61"/>
      <c r="K90" s="12">
        <v>0</v>
      </c>
      <c r="L90" s="56">
        <f t="shared" si="35"/>
        <v>0</v>
      </c>
    </row>
    <row r="91" spans="1:13" s="67" customFormat="1">
      <c r="A91" s="62"/>
      <c r="B91" s="62">
        <v>7</v>
      </c>
      <c r="C91" s="62"/>
      <c r="D91" s="63" t="s">
        <v>32</v>
      </c>
      <c r="E91" s="69">
        <f>'[1]per SKPD'!E1307</f>
        <v>108316140</v>
      </c>
      <c r="F91" s="60">
        <f>'[1]Rekap SKPD'!O91</f>
        <v>4230840</v>
      </c>
      <c r="G91" s="60">
        <f>'[1]Rekap SKPD'!X91</f>
        <v>108316140</v>
      </c>
      <c r="H91" s="61">
        <f t="shared" si="34"/>
        <v>4230840</v>
      </c>
      <c r="I91" s="64"/>
      <c r="J91" s="65"/>
      <c r="K91" s="66">
        <v>4230840</v>
      </c>
      <c r="L91" s="56">
        <f t="shared" si="35"/>
        <v>0</v>
      </c>
    </row>
    <row r="92" spans="1:13">
      <c r="A92" s="45"/>
      <c r="B92" s="45"/>
      <c r="C92" s="45"/>
      <c r="D92" s="68"/>
      <c r="E92" s="47"/>
      <c r="F92" s="48"/>
      <c r="G92" s="48"/>
      <c r="H92" s="47"/>
      <c r="I92" s="47"/>
      <c r="L92" s="56">
        <f t="shared" si="35"/>
        <v>0</v>
      </c>
    </row>
    <row r="93" spans="1:13" s="57" customFormat="1">
      <c r="A93" s="49">
        <v>10</v>
      </c>
      <c r="B93" s="50" t="s">
        <v>42</v>
      </c>
      <c r="C93" s="51"/>
      <c r="D93" s="52"/>
      <c r="E93" s="53">
        <f t="shared" ref="E93" si="36">E94+E95+E96+E97+E98+E99+E100</f>
        <v>1165866716</v>
      </c>
      <c r="F93" s="53">
        <f t="shared" ref="F93:G93" si="37">SUM(F94:F100)</f>
        <v>768360000</v>
      </c>
      <c r="G93" s="53">
        <f t="shared" si="37"/>
        <v>88003622</v>
      </c>
      <c r="H93" s="53">
        <f>SUM(H94:H100)</f>
        <v>1846223094</v>
      </c>
      <c r="I93" s="54"/>
      <c r="J93" s="55"/>
      <c r="K93" s="53">
        <f t="shared" ref="K93" si="38">SUM(K94:K100)</f>
        <v>1839975094</v>
      </c>
      <c r="L93" s="56">
        <f t="shared" si="35"/>
        <v>6248000</v>
      </c>
    </row>
    <row r="94" spans="1:13" s="57" customFormat="1">
      <c r="A94" s="82"/>
      <c r="B94" s="82">
        <v>1</v>
      </c>
      <c r="C94" s="82" t="s">
        <v>20</v>
      </c>
      <c r="D94" s="83" t="s">
        <v>21</v>
      </c>
      <c r="E94" s="84">
        <f>'[1]per SKPD'!E1380</f>
        <v>168350000</v>
      </c>
      <c r="F94" s="60">
        <f>'[1]Rekap SKPD'!O94</f>
        <v>129150000</v>
      </c>
      <c r="G94" s="60">
        <f>'[1]Rekap SKPD'!X94</f>
        <v>0</v>
      </c>
      <c r="H94" s="61">
        <f>E94+F94-G94</f>
        <v>297500000</v>
      </c>
      <c r="I94" s="85"/>
      <c r="J94" s="11"/>
      <c r="K94" s="12">
        <v>297500000</v>
      </c>
      <c r="L94" s="56">
        <f t="shared" si="35"/>
        <v>0</v>
      </c>
      <c r="M94" s="13"/>
    </row>
    <row r="95" spans="1:13" s="57" customFormat="1">
      <c r="A95" s="82"/>
      <c r="B95" s="82">
        <v>2</v>
      </c>
      <c r="C95" s="82" t="s">
        <v>22</v>
      </c>
      <c r="D95" s="83" t="s">
        <v>23</v>
      </c>
      <c r="E95" s="84">
        <f>'[1]per SKPD'!E1382</f>
        <v>509755494</v>
      </c>
      <c r="F95" s="60">
        <f>'[1]Rekap SKPD'!O95</f>
        <v>157750000</v>
      </c>
      <c r="G95" s="60">
        <f>'[1]Rekap SKPD'!X95</f>
        <v>790000</v>
      </c>
      <c r="H95" s="61">
        <f t="shared" ref="H95:H100" si="39">E95+F95-G95</f>
        <v>666715494</v>
      </c>
      <c r="I95" s="85"/>
      <c r="J95" s="11"/>
      <c r="K95" s="56">
        <v>666715494</v>
      </c>
      <c r="L95" s="56">
        <f t="shared" si="35"/>
        <v>0</v>
      </c>
    </row>
    <row r="96" spans="1:13" s="57" customFormat="1">
      <c r="A96" s="82"/>
      <c r="B96" s="82">
        <v>3</v>
      </c>
      <c r="C96" s="82" t="s">
        <v>24</v>
      </c>
      <c r="D96" s="83" t="s">
        <v>25</v>
      </c>
      <c r="E96" s="84">
        <f>'[1]per SKPD'!E1413</f>
        <v>449271000</v>
      </c>
      <c r="F96" s="60">
        <f>'[1]Rekap SKPD'!O96</f>
        <v>481460000</v>
      </c>
      <c r="G96" s="60">
        <f>'[1]Rekap SKPD'!X96</f>
        <v>50000000</v>
      </c>
      <c r="H96" s="61">
        <f t="shared" si="39"/>
        <v>880731000</v>
      </c>
      <c r="I96" s="85"/>
      <c r="J96" s="55"/>
      <c r="K96" s="56">
        <v>874483000</v>
      </c>
      <c r="L96" s="56">
        <f t="shared" si="35"/>
        <v>6248000</v>
      </c>
    </row>
    <row r="97" spans="1:12" s="57" customFormat="1">
      <c r="A97" s="82"/>
      <c r="B97" s="82">
        <v>4</v>
      </c>
      <c r="C97" s="82" t="s">
        <v>26</v>
      </c>
      <c r="D97" s="83" t="s">
        <v>27</v>
      </c>
      <c r="E97" s="84">
        <f>'[1]per SKPD'!E1428</f>
        <v>1210100</v>
      </c>
      <c r="F97" s="60">
        <f>'[1]Rekap SKPD'!O97</f>
        <v>0</v>
      </c>
      <c r="G97" s="60">
        <f>'[1]Rekap SKPD'!X97</f>
        <v>0</v>
      </c>
      <c r="H97" s="61">
        <f t="shared" si="39"/>
        <v>1210100</v>
      </c>
      <c r="I97" s="85"/>
      <c r="J97" s="55"/>
      <c r="K97" s="56">
        <v>1210100</v>
      </c>
      <c r="L97" s="56">
        <f t="shared" si="35"/>
        <v>0</v>
      </c>
    </row>
    <row r="98" spans="1:12" s="57" customFormat="1">
      <c r="A98" s="82"/>
      <c r="B98" s="82">
        <v>5</v>
      </c>
      <c r="C98" s="82" t="s">
        <v>28</v>
      </c>
      <c r="D98" s="83" t="s">
        <v>29</v>
      </c>
      <c r="E98" s="84">
        <f>'[1]per SKPD'!E1429</f>
        <v>66500</v>
      </c>
      <c r="F98" s="60">
        <f>'[1]Rekap SKPD'!O98</f>
        <v>0</v>
      </c>
      <c r="G98" s="60">
        <f>'[1]Rekap SKPD'!X98</f>
        <v>0</v>
      </c>
      <c r="H98" s="61">
        <f t="shared" si="39"/>
        <v>66500</v>
      </c>
      <c r="I98" s="85"/>
      <c r="J98" s="55"/>
      <c r="K98" s="56">
        <v>66500</v>
      </c>
      <c r="L98" s="56">
        <f t="shared" si="35"/>
        <v>0</v>
      </c>
    </row>
    <row r="99" spans="1:12" s="57" customFormat="1">
      <c r="A99" s="82"/>
      <c r="B99" s="82">
        <v>6</v>
      </c>
      <c r="C99" s="82" t="s">
        <v>30</v>
      </c>
      <c r="D99" s="83" t="s">
        <v>31</v>
      </c>
      <c r="E99" s="84">
        <f>'[1]per SKPD'!E1430</f>
        <v>0</v>
      </c>
      <c r="F99" s="60">
        <f>'[1]Rekap SKPD'!O99</f>
        <v>0</v>
      </c>
      <c r="G99" s="60">
        <f>'[1]Rekap SKPD'!X99</f>
        <v>0</v>
      </c>
      <c r="H99" s="61">
        <f t="shared" si="39"/>
        <v>0</v>
      </c>
      <c r="I99" s="85"/>
      <c r="J99" s="55"/>
      <c r="K99" s="56">
        <v>0</v>
      </c>
      <c r="L99" s="56">
        <f t="shared" si="35"/>
        <v>0</v>
      </c>
    </row>
    <row r="100" spans="1:12" s="57" customFormat="1">
      <c r="A100" s="86"/>
      <c r="B100" s="86">
        <v>7</v>
      </c>
      <c r="C100" s="86"/>
      <c r="D100" s="87" t="s">
        <v>32</v>
      </c>
      <c r="E100" s="84">
        <f>'[1]per SKPD'!E1431</f>
        <v>37213622</v>
      </c>
      <c r="F100" s="60">
        <f>'[1]Rekap SKPD'!O100</f>
        <v>0</v>
      </c>
      <c r="G100" s="60">
        <f>'[1]Rekap SKPD'!X100</f>
        <v>37213622</v>
      </c>
      <c r="H100" s="61">
        <f t="shared" si="39"/>
        <v>0</v>
      </c>
      <c r="I100" s="88"/>
      <c r="J100" s="55"/>
      <c r="K100" s="56">
        <v>0</v>
      </c>
      <c r="L100" s="56">
        <f t="shared" si="35"/>
        <v>0</v>
      </c>
    </row>
    <row r="101" spans="1:12">
      <c r="A101" s="45"/>
      <c r="B101" s="45"/>
      <c r="C101" s="45"/>
      <c r="D101" s="46"/>
      <c r="E101" s="89"/>
      <c r="F101" s="48"/>
      <c r="G101" s="48"/>
      <c r="H101" s="47"/>
      <c r="I101" s="47"/>
      <c r="L101" s="56">
        <f t="shared" si="35"/>
        <v>0</v>
      </c>
    </row>
    <row r="102" spans="1:12" s="57" customFormat="1">
      <c r="A102" s="49">
        <v>11</v>
      </c>
      <c r="B102" s="50" t="s">
        <v>43</v>
      </c>
      <c r="C102" s="51"/>
      <c r="D102" s="52"/>
      <c r="E102" s="53">
        <f t="shared" ref="E102" si="40">SUM(E103:E109)</f>
        <v>9868256899</v>
      </c>
      <c r="F102" s="53">
        <f>SUM(F103:F109)</f>
        <v>1137898032</v>
      </c>
      <c r="G102" s="53">
        <f t="shared" ref="G102:H102" si="41">SUM(G103:G109)</f>
        <v>758964652</v>
      </c>
      <c r="H102" s="53">
        <f t="shared" si="41"/>
        <v>10247190279</v>
      </c>
      <c r="I102" s="54"/>
      <c r="J102" s="55"/>
      <c r="K102" s="53">
        <f t="shared" ref="K102" si="42">SUM(K103:K109)</f>
        <v>10247190279</v>
      </c>
      <c r="L102" s="56">
        <f t="shared" si="35"/>
        <v>0</v>
      </c>
    </row>
    <row r="103" spans="1:12">
      <c r="A103" s="58"/>
      <c r="B103" s="58">
        <v>1</v>
      </c>
      <c r="C103" s="58" t="s">
        <v>20</v>
      </c>
      <c r="D103" s="59" t="s">
        <v>21</v>
      </c>
      <c r="E103" s="69">
        <f>'[1]per SKPD'!E1434</f>
        <v>2031131000</v>
      </c>
      <c r="F103" s="60">
        <f>'[1]Rekap SKPD'!O103</f>
        <v>0</v>
      </c>
      <c r="G103" s="60">
        <f>'[1]Rekap SKPD'!X103</f>
        <v>137781000</v>
      </c>
      <c r="H103" s="61">
        <f>E103+F103-G103</f>
        <v>1893350000</v>
      </c>
      <c r="I103" s="61"/>
      <c r="K103" s="12">
        <v>1893350000</v>
      </c>
      <c r="L103" s="56">
        <f t="shared" si="35"/>
        <v>0</v>
      </c>
    </row>
    <row r="104" spans="1:12">
      <c r="A104" s="58"/>
      <c r="B104" s="58">
        <v>2</v>
      </c>
      <c r="C104" s="58" t="s">
        <v>22</v>
      </c>
      <c r="D104" s="59" t="s">
        <v>23</v>
      </c>
      <c r="E104" s="69">
        <f>'[1]per SKPD'!E1437</f>
        <v>2697767950</v>
      </c>
      <c r="F104" s="60">
        <f>'[1]Rekap SKPD'!O104</f>
        <v>1117973032</v>
      </c>
      <c r="G104" s="60">
        <f>'[1]Rekap SKPD'!X104</f>
        <v>24278736</v>
      </c>
      <c r="H104" s="61">
        <f t="shared" ref="H104:H109" si="43">E104+F104-G104</f>
        <v>3791462246</v>
      </c>
      <c r="I104" s="61"/>
      <c r="K104" s="12">
        <v>3791462246</v>
      </c>
      <c r="L104" s="56">
        <f t="shared" si="35"/>
        <v>0</v>
      </c>
    </row>
    <row r="105" spans="1:12">
      <c r="A105" s="58"/>
      <c r="B105" s="58">
        <v>3</v>
      </c>
      <c r="C105" s="58" t="s">
        <v>24</v>
      </c>
      <c r="D105" s="59" t="s">
        <v>25</v>
      </c>
      <c r="E105" s="69">
        <f>'[1]per SKPD'!E1475</f>
        <v>4841502949</v>
      </c>
      <c r="F105" s="60">
        <f>'[1]Rekap SKPD'!O105</f>
        <v>0</v>
      </c>
      <c r="G105" s="60">
        <f>'[1]Rekap SKPD'!X105</f>
        <v>576979916</v>
      </c>
      <c r="H105" s="61">
        <f t="shared" si="43"/>
        <v>4264523033</v>
      </c>
      <c r="I105" s="61"/>
      <c r="K105" s="12">
        <v>4264523033</v>
      </c>
      <c r="L105" s="56">
        <f t="shared" si="35"/>
        <v>0</v>
      </c>
    </row>
    <row r="106" spans="1:12">
      <c r="A106" s="58"/>
      <c r="B106" s="58">
        <v>4</v>
      </c>
      <c r="C106" s="58" t="s">
        <v>26</v>
      </c>
      <c r="D106" s="59" t="s">
        <v>27</v>
      </c>
      <c r="E106" s="69">
        <f>'[1]per SKPD'!E1484</f>
        <v>169798500</v>
      </c>
      <c r="F106" s="60">
        <f>'[1]Rekap SKPD'!O106</f>
        <v>0</v>
      </c>
      <c r="G106" s="60">
        <f>'[1]Rekap SKPD'!X106</f>
        <v>0</v>
      </c>
      <c r="H106" s="61">
        <f t="shared" si="43"/>
        <v>169798500</v>
      </c>
      <c r="I106" s="61"/>
      <c r="K106" s="12">
        <v>169798500</v>
      </c>
      <c r="L106" s="56">
        <f t="shared" si="35"/>
        <v>0</v>
      </c>
    </row>
    <row r="107" spans="1:12">
      <c r="A107" s="58"/>
      <c r="B107" s="58">
        <v>5</v>
      </c>
      <c r="C107" s="58" t="s">
        <v>28</v>
      </c>
      <c r="D107" s="59" t="s">
        <v>29</v>
      </c>
      <c r="E107" s="69">
        <f>'[1]per SKPD'!E1485</f>
        <v>8206500</v>
      </c>
      <c r="F107" s="60">
        <f>'[1]Rekap SKPD'!O107</f>
        <v>0</v>
      </c>
      <c r="G107" s="60">
        <f>'[1]Rekap SKPD'!X107</f>
        <v>0</v>
      </c>
      <c r="H107" s="61">
        <f t="shared" si="43"/>
        <v>8206500</v>
      </c>
      <c r="I107" s="61"/>
      <c r="K107" s="12">
        <v>8206500</v>
      </c>
      <c r="L107" s="56">
        <f t="shared" si="35"/>
        <v>0</v>
      </c>
    </row>
    <row r="108" spans="1:12">
      <c r="A108" s="58"/>
      <c r="B108" s="58">
        <v>6</v>
      </c>
      <c r="C108" s="58" t="s">
        <v>30</v>
      </c>
      <c r="D108" s="59" t="s">
        <v>31</v>
      </c>
      <c r="E108" s="69">
        <f>'[1]per SKPD'!E1486</f>
        <v>0</v>
      </c>
      <c r="F108" s="60">
        <f>'[1]Rekap SKPD'!O108</f>
        <v>0</v>
      </c>
      <c r="G108" s="60">
        <f>'[1]Rekap SKPD'!X108</f>
        <v>0</v>
      </c>
      <c r="H108" s="61">
        <f t="shared" si="43"/>
        <v>0</v>
      </c>
      <c r="I108" s="61"/>
      <c r="K108" s="12">
        <v>0</v>
      </c>
      <c r="L108" s="56">
        <f t="shared" si="35"/>
        <v>0</v>
      </c>
    </row>
    <row r="109" spans="1:12" s="67" customFormat="1">
      <c r="A109" s="62"/>
      <c r="B109" s="62">
        <v>7</v>
      </c>
      <c r="C109" s="62"/>
      <c r="D109" s="63" t="s">
        <v>32</v>
      </c>
      <c r="E109" s="69">
        <f>'[1]per SKPD'!E1487</f>
        <v>119850000</v>
      </c>
      <c r="F109" s="60">
        <f>'[1]Rekap SKPD'!O109</f>
        <v>19925000</v>
      </c>
      <c r="G109" s="60">
        <f>'[1]Rekap SKPD'!X109</f>
        <v>19925000</v>
      </c>
      <c r="H109" s="61">
        <f t="shared" si="43"/>
        <v>119850000</v>
      </c>
      <c r="I109" s="64"/>
      <c r="J109" s="65"/>
      <c r="K109" s="66">
        <v>119850000</v>
      </c>
      <c r="L109" s="56">
        <f t="shared" si="35"/>
        <v>0</v>
      </c>
    </row>
    <row r="110" spans="1:12">
      <c r="A110" s="45"/>
      <c r="B110" s="45"/>
      <c r="C110" s="45"/>
      <c r="D110" s="68"/>
      <c r="E110" s="89"/>
      <c r="F110" s="48"/>
      <c r="G110" s="48"/>
      <c r="H110" s="47"/>
      <c r="I110" s="47"/>
      <c r="L110" s="56">
        <f t="shared" si="35"/>
        <v>0</v>
      </c>
    </row>
    <row r="111" spans="1:12" s="57" customFormat="1">
      <c r="A111" s="49">
        <v>12</v>
      </c>
      <c r="B111" s="50" t="s">
        <v>44</v>
      </c>
      <c r="C111" s="51"/>
      <c r="D111" s="52"/>
      <c r="E111" s="53">
        <f t="shared" ref="E111" si="44">SUM(E112:E118)</f>
        <v>617067400</v>
      </c>
      <c r="F111" s="53">
        <f>SUM(F112:F118)</f>
        <v>442686833</v>
      </c>
      <c r="G111" s="53">
        <f t="shared" ref="G111" si="45">SUM(G112:G118)</f>
        <v>47158069</v>
      </c>
      <c r="H111" s="53">
        <f>SUM(H112:H118)</f>
        <v>1012596164</v>
      </c>
      <c r="I111" s="54"/>
      <c r="J111" s="55"/>
      <c r="K111" s="53">
        <f t="shared" ref="K111" si="46">SUM(K112:K118)</f>
        <v>1012596164</v>
      </c>
      <c r="L111" s="56">
        <f t="shared" si="35"/>
        <v>0</v>
      </c>
    </row>
    <row r="112" spans="1:12">
      <c r="A112" s="58"/>
      <c r="B112" s="58">
        <v>1</v>
      </c>
      <c r="C112" s="58" t="s">
        <v>20</v>
      </c>
      <c r="D112" s="59" t="s">
        <v>21</v>
      </c>
      <c r="E112" s="69">
        <f>'[1]per SKPD'!E1490</f>
        <v>0</v>
      </c>
      <c r="F112" s="60">
        <f>'[1]Rekap SKPD'!O112</f>
        <v>150000000</v>
      </c>
      <c r="G112" s="60">
        <f>'[1]Rekap SKPD'!X112</f>
        <v>0</v>
      </c>
      <c r="H112" s="61">
        <f>E112+F112-G112</f>
        <v>150000000</v>
      </c>
      <c r="I112" s="61"/>
      <c r="K112" s="12">
        <v>150000000</v>
      </c>
      <c r="L112" s="56">
        <f t="shared" si="35"/>
        <v>0</v>
      </c>
    </row>
    <row r="113" spans="1:13">
      <c r="A113" s="58"/>
      <c r="B113" s="58">
        <v>2</v>
      </c>
      <c r="C113" s="58" t="s">
        <v>22</v>
      </c>
      <c r="D113" s="59" t="s">
        <v>23</v>
      </c>
      <c r="E113" s="69">
        <f>'[1]per SKPD'!E1492</f>
        <v>497613531</v>
      </c>
      <c r="F113" s="60">
        <f>'[1]Rekap SKPD'!O113</f>
        <v>26494783</v>
      </c>
      <c r="G113" s="60">
        <f>'[1]Rekap SKPD'!X113</f>
        <v>8408900</v>
      </c>
      <c r="H113" s="61">
        <f t="shared" ref="H113:H118" si="47">E113+F113-G113</f>
        <v>515699414</v>
      </c>
      <c r="I113" s="61"/>
      <c r="K113" s="12">
        <v>515699414</v>
      </c>
      <c r="L113" s="56">
        <f t="shared" si="35"/>
        <v>0</v>
      </c>
    </row>
    <row r="114" spans="1:13">
      <c r="A114" s="58"/>
      <c r="B114" s="58">
        <v>3</v>
      </c>
      <c r="C114" s="58" t="s">
        <v>24</v>
      </c>
      <c r="D114" s="59" t="s">
        <v>25</v>
      </c>
      <c r="E114" s="69">
        <f>'[1]per SKPD'!E1502</f>
        <v>49397100</v>
      </c>
      <c r="F114" s="60">
        <f>'[1]Rekap SKPD'!O114</f>
        <v>242918150</v>
      </c>
      <c r="G114" s="60">
        <f>'[1]Rekap SKPD'!X114</f>
        <v>0</v>
      </c>
      <c r="H114" s="61">
        <f t="shared" si="47"/>
        <v>292315250</v>
      </c>
      <c r="I114" s="61"/>
      <c r="K114" s="12">
        <v>292315250</v>
      </c>
      <c r="L114" s="56">
        <f t="shared" si="35"/>
        <v>0</v>
      </c>
    </row>
    <row r="115" spans="1:13">
      <c r="A115" s="58"/>
      <c r="B115" s="58">
        <v>4</v>
      </c>
      <c r="C115" s="58" t="s">
        <v>26</v>
      </c>
      <c r="D115" s="59" t="s">
        <v>27</v>
      </c>
      <c r="E115" s="69">
        <f>'[1]per SKPD'!E1509</f>
        <v>0</v>
      </c>
      <c r="F115" s="60">
        <f>'[1]Rekap SKPD'!O115</f>
        <v>0</v>
      </c>
      <c r="G115" s="60">
        <f>'[1]Rekap SKPD'!X115</f>
        <v>0</v>
      </c>
      <c r="H115" s="61">
        <f t="shared" si="47"/>
        <v>0</v>
      </c>
      <c r="I115" s="61"/>
      <c r="K115" s="12">
        <v>0</v>
      </c>
      <c r="L115" s="56">
        <f t="shared" si="35"/>
        <v>0</v>
      </c>
    </row>
    <row r="116" spans="1:13">
      <c r="A116" s="58"/>
      <c r="B116" s="58">
        <v>5</v>
      </c>
      <c r="C116" s="58" t="s">
        <v>28</v>
      </c>
      <c r="D116" s="59" t="s">
        <v>29</v>
      </c>
      <c r="E116" s="69">
        <f>'[1]per SKPD'!E1510</f>
        <v>66500</v>
      </c>
      <c r="F116" s="60">
        <f>'[1]Rekap SKPD'!O116</f>
        <v>14865000</v>
      </c>
      <c r="G116" s="60">
        <f>'[1]Rekap SKPD'!X116</f>
        <v>0</v>
      </c>
      <c r="H116" s="61">
        <f t="shared" si="47"/>
        <v>14931500</v>
      </c>
      <c r="I116" s="61"/>
      <c r="K116" s="12">
        <v>14931500</v>
      </c>
      <c r="L116" s="56">
        <f t="shared" si="35"/>
        <v>0</v>
      </c>
    </row>
    <row r="117" spans="1:13">
      <c r="A117" s="58"/>
      <c r="B117" s="58">
        <v>6</v>
      </c>
      <c r="C117" s="58" t="s">
        <v>30</v>
      </c>
      <c r="D117" s="59" t="s">
        <v>31</v>
      </c>
      <c r="E117" s="69">
        <f>'[1]per SKPD'!E1512</f>
        <v>0</v>
      </c>
      <c r="F117" s="60">
        <f>'[1]Rekap SKPD'!O117</f>
        <v>0</v>
      </c>
      <c r="G117" s="60">
        <f>'[1]Rekap SKPD'!X117</f>
        <v>0</v>
      </c>
      <c r="H117" s="61">
        <f t="shared" si="47"/>
        <v>0</v>
      </c>
      <c r="I117" s="61"/>
      <c r="K117" s="12">
        <v>0</v>
      </c>
      <c r="L117" s="56">
        <f t="shared" si="35"/>
        <v>0</v>
      </c>
    </row>
    <row r="118" spans="1:13" s="67" customFormat="1">
      <c r="A118" s="62"/>
      <c r="B118" s="62">
        <v>7</v>
      </c>
      <c r="C118" s="62"/>
      <c r="D118" s="63" t="s">
        <v>32</v>
      </c>
      <c r="E118" s="69">
        <f>'[1]per SKPD'!E1513</f>
        <v>69990269</v>
      </c>
      <c r="F118" s="60">
        <f>'[1]Rekap SKPD'!O118</f>
        <v>8408900</v>
      </c>
      <c r="G118" s="60">
        <f>'[1]Rekap SKPD'!X118</f>
        <v>38749169</v>
      </c>
      <c r="H118" s="61">
        <f t="shared" si="47"/>
        <v>39650000</v>
      </c>
      <c r="I118" s="64"/>
      <c r="J118" s="65"/>
      <c r="K118" s="66">
        <v>39650000</v>
      </c>
      <c r="L118" s="56">
        <f t="shared" si="35"/>
        <v>0</v>
      </c>
    </row>
    <row r="119" spans="1:13">
      <c r="A119" s="45"/>
      <c r="B119" s="45"/>
      <c r="C119" s="45"/>
      <c r="D119" s="68"/>
      <c r="E119" s="89"/>
      <c r="F119" s="48"/>
      <c r="G119" s="48"/>
      <c r="H119" s="47"/>
      <c r="I119" s="47"/>
      <c r="L119" s="56">
        <f t="shared" si="35"/>
        <v>0</v>
      </c>
    </row>
    <row r="120" spans="1:13" s="57" customFormat="1">
      <c r="A120" s="49">
        <v>13</v>
      </c>
      <c r="B120" s="50" t="s">
        <v>45</v>
      </c>
      <c r="C120" s="51"/>
      <c r="D120" s="52"/>
      <c r="E120" s="53">
        <f t="shared" ref="E120:H120" si="48">SUM(E121:E127)</f>
        <v>34499433139</v>
      </c>
      <c r="F120" s="53">
        <f t="shared" si="48"/>
        <v>15971753327</v>
      </c>
      <c r="G120" s="53">
        <f t="shared" si="48"/>
        <v>22895878268</v>
      </c>
      <c r="H120" s="53">
        <f t="shared" si="48"/>
        <v>27575308198</v>
      </c>
      <c r="I120" s="54" t="s">
        <v>41</v>
      </c>
      <c r="J120" s="55"/>
      <c r="K120" s="53">
        <f t="shared" ref="K120" si="49">SUM(K121:K127)</f>
        <v>27575308198</v>
      </c>
      <c r="L120" s="56">
        <f t="shared" si="35"/>
        <v>0</v>
      </c>
    </row>
    <row r="121" spans="1:13">
      <c r="A121" s="58"/>
      <c r="B121" s="58">
        <v>1</v>
      </c>
      <c r="C121" s="58" t="s">
        <v>20</v>
      </c>
      <c r="D121" s="59" t="s">
        <v>21</v>
      </c>
      <c r="E121" s="69">
        <f>'[1]per SKPD'!E1528</f>
        <v>17664692000</v>
      </c>
      <c r="F121" s="60">
        <f>'[1]Rekap SKPD'!O121</f>
        <v>4554279201</v>
      </c>
      <c r="G121" s="60">
        <f>'[1]Rekap SKPD'!X121</f>
        <v>7126999776</v>
      </c>
      <c r="H121" s="61">
        <f>E121+F121-G121</f>
        <v>15091971425</v>
      </c>
      <c r="I121" s="61"/>
      <c r="K121" s="12">
        <v>15652802401</v>
      </c>
      <c r="L121" s="56">
        <f t="shared" si="35"/>
        <v>-560830976</v>
      </c>
    </row>
    <row r="122" spans="1:13">
      <c r="A122" s="58"/>
      <c r="B122" s="58">
        <v>2</v>
      </c>
      <c r="C122" s="58" t="s">
        <v>22</v>
      </c>
      <c r="D122" s="59" t="s">
        <v>23</v>
      </c>
      <c r="E122" s="69">
        <f>'[1]per SKPD'!E1548</f>
        <v>687608183</v>
      </c>
      <c r="F122" s="60">
        <f>'[1]Rekap SKPD'!O122</f>
        <v>2355567199</v>
      </c>
      <c r="G122" s="60">
        <f>'[1]Rekap SKPD'!X122</f>
        <v>2357318250</v>
      </c>
      <c r="H122" s="61">
        <f t="shared" ref="H122:H127" si="50">E122+F122-G122</f>
        <v>685857132</v>
      </c>
      <c r="I122" s="61"/>
      <c r="J122" s="90"/>
      <c r="K122" s="12">
        <v>685857132</v>
      </c>
      <c r="L122" s="56">
        <f t="shared" si="35"/>
        <v>0</v>
      </c>
      <c r="M122" s="91"/>
    </row>
    <row r="123" spans="1:13">
      <c r="A123" s="58"/>
      <c r="B123" s="58">
        <v>3</v>
      </c>
      <c r="C123" s="58" t="s">
        <v>24</v>
      </c>
      <c r="D123" s="59" t="s">
        <v>25</v>
      </c>
      <c r="E123" s="69">
        <f>'[1]per SKPD'!E1605</f>
        <v>13104220906</v>
      </c>
      <c r="F123" s="60">
        <f>'[1]Rekap SKPD'!O123</f>
        <v>8041279117</v>
      </c>
      <c r="G123" s="60">
        <f>'[1]Rekap SKPD'!X123</f>
        <v>12147240858</v>
      </c>
      <c r="H123" s="61">
        <f t="shared" si="50"/>
        <v>8998259165</v>
      </c>
      <c r="I123" s="61"/>
      <c r="J123" s="90"/>
      <c r="K123" s="12">
        <v>4992206090</v>
      </c>
      <c r="L123" s="56">
        <f t="shared" si="35"/>
        <v>4006053075</v>
      </c>
      <c r="M123" s="91"/>
    </row>
    <row r="124" spans="1:13">
      <c r="A124" s="58"/>
      <c r="B124" s="58">
        <v>4</v>
      </c>
      <c r="C124" s="58" t="s">
        <v>26</v>
      </c>
      <c r="D124" s="59" t="s">
        <v>27</v>
      </c>
      <c r="E124" s="69">
        <f>'[1]per SKPD'!E1683</f>
        <v>240944550</v>
      </c>
      <c r="F124" s="60">
        <f>'[1]Rekap SKPD'!O124</f>
        <v>426651284</v>
      </c>
      <c r="G124" s="60">
        <f>'[1]Rekap SKPD'!X124</f>
        <v>667595834</v>
      </c>
      <c r="H124" s="61">
        <f t="shared" si="50"/>
        <v>0</v>
      </c>
      <c r="I124" s="61"/>
      <c r="J124" s="90"/>
      <c r="K124" s="12">
        <v>0</v>
      </c>
      <c r="L124" s="56">
        <f t="shared" si="35"/>
        <v>0</v>
      </c>
      <c r="M124" s="91"/>
    </row>
    <row r="125" spans="1:13">
      <c r="A125" s="58"/>
      <c r="B125" s="58">
        <v>5</v>
      </c>
      <c r="C125" s="58" t="s">
        <v>28</v>
      </c>
      <c r="D125" s="59" t="s">
        <v>29</v>
      </c>
      <c r="E125" s="69">
        <f>'[1]per SKPD'!E1713</f>
        <v>2560559500</v>
      </c>
      <c r="F125" s="60">
        <f>'[1]Rekap SKPD'!O125</f>
        <v>33145550</v>
      </c>
      <c r="G125" s="60">
        <f>'[1]Rekap SKPD'!X125</f>
        <v>595123550</v>
      </c>
      <c r="H125" s="61">
        <f t="shared" si="50"/>
        <v>1998581500</v>
      </c>
      <c r="I125" s="61"/>
      <c r="J125" s="90"/>
      <c r="K125" s="12">
        <v>1998581500</v>
      </c>
      <c r="L125" s="56">
        <f t="shared" si="35"/>
        <v>0</v>
      </c>
      <c r="M125" s="91"/>
    </row>
    <row r="126" spans="1:13">
      <c r="A126" s="58"/>
      <c r="B126" s="58">
        <v>6</v>
      </c>
      <c r="C126" s="58" t="s">
        <v>30</v>
      </c>
      <c r="D126" s="59" t="s">
        <v>31</v>
      </c>
      <c r="E126" s="69">
        <f>'[1]per SKPD'!E1719</f>
        <v>0</v>
      </c>
      <c r="F126" s="60">
        <f>'[1]Rekap SKPD'!O126</f>
        <v>0</v>
      </c>
      <c r="G126" s="60">
        <f>'[1]Rekap SKPD'!X126</f>
        <v>0</v>
      </c>
      <c r="H126" s="61">
        <f t="shared" si="50"/>
        <v>0</v>
      </c>
      <c r="I126" s="61"/>
      <c r="J126" s="90"/>
      <c r="K126" s="12">
        <v>4006053075</v>
      </c>
      <c r="L126" s="56">
        <f t="shared" si="35"/>
        <v>-4006053075</v>
      </c>
      <c r="M126" s="91"/>
    </row>
    <row r="127" spans="1:13" s="67" customFormat="1">
      <c r="A127" s="62"/>
      <c r="B127" s="62">
        <v>7</v>
      </c>
      <c r="C127" s="62"/>
      <c r="D127" s="63" t="s">
        <v>32</v>
      </c>
      <c r="E127" s="69">
        <f>'[1]per SKPD'!E1722</f>
        <v>241408000</v>
      </c>
      <c r="F127" s="60">
        <f>'[1]Rekap SKPD'!O127</f>
        <v>560830976</v>
      </c>
      <c r="G127" s="60">
        <f>'[1]Rekap SKPD'!X127</f>
        <v>1600000</v>
      </c>
      <c r="H127" s="61">
        <f t="shared" si="50"/>
        <v>800638976</v>
      </c>
      <c r="I127" s="64"/>
      <c r="J127" s="90"/>
      <c r="K127" s="12">
        <v>239808000</v>
      </c>
      <c r="L127" s="56">
        <f t="shared" si="35"/>
        <v>560830976</v>
      </c>
      <c r="M127" s="91"/>
    </row>
    <row r="128" spans="1:13">
      <c r="A128" s="45"/>
      <c r="B128" s="45"/>
      <c r="C128" s="45"/>
      <c r="D128" s="68"/>
      <c r="E128" s="89"/>
      <c r="F128" s="48"/>
      <c r="G128" s="48"/>
      <c r="H128" s="47"/>
      <c r="I128" s="47"/>
      <c r="J128" s="90"/>
      <c r="L128" s="56">
        <f t="shared" si="35"/>
        <v>0</v>
      </c>
      <c r="M128" s="91"/>
    </row>
    <row r="129" spans="1:12" s="57" customFormat="1">
      <c r="A129" s="49">
        <v>14</v>
      </c>
      <c r="B129" s="50" t="s">
        <v>46</v>
      </c>
      <c r="C129" s="51"/>
      <c r="D129" s="52"/>
      <c r="E129" s="53">
        <f t="shared" ref="E129" si="51">SUM(E130:E136)</f>
        <v>730080953</v>
      </c>
      <c r="F129" s="53">
        <f>SUM(F130:F136)</f>
        <v>261834284</v>
      </c>
      <c r="G129" s="53">
        <f t="shared" ref="G129" si="52">SUM(G130:G136)</f>
        <v>119276000</v>
      </c>
      <c r="H129" s="53">
        <f>SUM(H130:H136)</f>
        <v>872639237</v>
      </c>
      <c r="I129" s="54"/>
      <c r="J129" s="55"/>
      <c r="K129" s="53">
        <f t="shared" ref="K129" si="53">SUM(K130:K136)</f>
        <v>872639237</v>
      </c>
      <c r="L129" s="56">
        <f t="shared" si="35"/>
        <v>0</v>
      </c>
    </row>
    <row r="130" spans="1:12">
      <c r="A130" s="58"/>
      <c r="B130" s="58">
        <v>1</v>
      </c>
      <c r="C130" s="58" t="s">
        <v>20</v>
      </c>
      <c r="D130" s="59" t="s">
        <v>21</v>
      </c>
      <c r="E130" s="69">
        <f>'[1]per SKPD'!E1730</f>
        <v>0</v>
      </c>
      <c r="F130" s="60">
        <f>'[1]Rekap SKPD'!O130</f>
        <v>0</v>
      </c>
      <c r="G130" s="60">
        <f>'[1]Rekap SKPD'!X130</f>
        <v>0</v>
      </c>
      <c r="H130" s="61">
        <f>E130+F130-G130</f>
        <v>0</v>
      </c>
      <c r="I130" s="61"/>
      <c r="K130" s="12">
        <v>0</v>
      </c>
      <c r="L130" s="56">
        <f t="shared" si="35"/>
        <v>0</v>
      </c>
    </row>
    <row r="131" spans="1:12">
      <c r="A131" s="58"/>
      <c r="B131" s="58">
        <v>2</v>
      </c>
      <c r="C131" s="58" t="s">
        <v>22</v>
      </c>
      <c r="D131" s="59" t="s">
        <v>23</v>
      </c>
      <c r="E131" s="69">
        <f>'[1]per SKPD'!E1731</f>
        <v>599109953</v>
      </c>
      <c r="F131" s="60">
        <f>'[1]Rekap SKPD'!O131</f>
        <v>252671284</v>
      </c>
      <c r="G131" s="60">
        <f>'[1]Rekap SKPD'!X131</f>
        <v>109613000</v>
      </c>
      <c r="H131" s="61">
        <f t="shared" ref="H131:H136" si="54">E131+F131-G131</f>
        <v>742168237</v>
      </c>
      <c r="I131" s="61"/>
      <c r="K131" s="12">
        <v>742168237</v>
      </c>
      <c r="L131" s="56">
        <f t="shared" si="35"/>
        <v>0</v>
      </c>
    </row>
    <row r="132" spans="1:12">
      <c r="A132" s="58"/>
      <c r="B132" s="58">
        <v>3</v>
      </c>
      <c r="C132" s="58" t="s">
        <v>24</v>
      </c>
      <c r="D132" s="59" t="s">
        <v>25</v>
      </c>
      <c r="E132" s="69">
        <f>'[1]per SKPD'!E1753</f>
        <v>0</v>
      </c>
      <c r="F132" s="60">
        <f>'[1]Rekap SKPD'!O132</f>
        <v>0</v>
      </c>
      <c r="G132" s="60">
        <f>'[1]Rekap SKPD'!X132</f>
        <v>0</v>
      </c>
      <c r="H132" s="61">
        <f t="shared" si="54"/>
        <v>0</v>
      </c>
      <c r="I132" s="61"/>
      <c r="K132" s="12">
        <v>0</v>
      </c>
      <c r="L132" s="56">
        <f t="shared" si="35"/>
        <v>0</v>
      </c>
    </row>
    <row r="133" spans="1:12">
      <c r="A133" s="58"/>
      <c r="B133" s="58">
        <v>4</v>
      </c>
      <c r="C133" s="58" t="s">
        <v>26</v>
      </c>
      <c r="D133" s="59" t="s">
        <v>27</v>
      </c>
      <c r="E133" s="69">
        <f>'[1]per SKPD'!E1754</f>
        <v>0</v>
      </c>
      <c r="F133" s="60">
        <f>'[1]Rekap SKPD'!O133</f>
        <v>0</v>
      </c>
      <c r="G133" s="60">
        <f>'[1]Rekap SKPD'!X133</f>
        <v>0</v>
      </c>
      <c r="H133" s="61">
        <f t="shared" si="54"/>
        <v>0</v>
      </c>
      <c r="I133" s="61"/>
      <c r="K133" s="12">
        <v>0</v>
      </c>
      <c r="L133" s="56">
        <f t="shared" si="35"/>
        <v>0</v>
      </c>
    </row>
    <row r="134" spans="1:12">
      <c r="A134" s="58"/>
      <c r="B134" s="58">
        <v>5</v>
      </c>
      <c r="C134" s="58" t="s">
        <v>28</v>
      </c>
      <c r="D134" s="59" t="s">
        <v>29</v>
      </c>
      <c r="E134" s="69">
        <f>'[1]per SKPD'!E1755</f>
        <v>130971000</v>
      </c>
      <c r="F134" s="60">
        <f>'[1]Rekap SKPD'!O134</f>
        <v>0</v>
      </c>
      <c r="G134" s="60">
        <f>'[1]Rekap SKPD'!X134</f>
        <v>500000</v>
      </c>
      <c r="H134" s="61">
        <f t="shared" si="54"/>
        <v>130471000</v>
      </c>
      <c r="I134" s="61"/>
      <c r="K134" s="12">
        <v>130471000</v>
      </c>
      <c r="L134" s="56">
        <f t="shared" si="35"/>
        <v>0</v>
      </c>
    </row>
    <row r="135" spans="1:12">
      <c r="A135" s="58"/>
      <c r="B135" s="58">
        <v>6</v>
      </c>
      <c r="C135" s="58" t="s">
        <v>30</v>
      </c>
      <c r="D135" s="59" t="s">
        <v>31</v>
      </c>
      <c r="E135" s="69">
        <f>'[1]per SKPD'!E1757</f>
        <v>0</v>
      </c>
      <c r="F135" s="60">
        <f>'[1]Rekap SKPD'!O135</f>
        <v>0</v>
      </c>
      <c r="G135" s="60">
        <f>'[1]Rekap SKPD'!X135</f>
        <v>0</v>
      </c>
      <c r="H135" s="61">
        <f t="shared" si="54"/>
        <v>0</v>
      </c>
      <c r="I135" s="61"/>
      <c r="K135" s="12">
        <v>0</v>
      </c>
      <c r="L135" s="56">
        <f t="shared" si="35"/>
        <v>0</v>
      </c>
    </row>
    <row r="136" spans="1:12" s="67" customFormat="1">
      <c r="A136" s="62"/>
      <c r="B136" s="62">
        <v>7</v>
      </c>
      <c r="C136" s="62"/>
      <c r="D136" s="63" t="s">
        <v>32</v>
      </c>
      <c r="E136" s="69">
        <f>'[1]per SKPD'!E1758</f>
        <v>0</v>
      </c>
      <c r="F136" s="60">
        <f>'[1]Rekap SKPD'!O136</f>
        <v>9163000</v>
      </c>
      <c r="G136" s="60">
        <f>'[1]Rekap SKPD'!X136</f>
        <v>9163000</v>
      </c>
      <c r="H136" s="61">
        <f t="shared" si="54"/>
        <v>0</v>
      </c>
      <c r="I136" s="64"/>
      <c r="J136" s="65"/>
      <c r="K136" s="66">
        <v>0</v>
      </c>
      <c r="L136" s="56">
        <f t="shared" si="35"/>
        <v>0</v>
      </c>
    </row>
    <row r="137" spans="1:12">
      <c r="A137" s="45"/>
      <c r="B137" s="45"/>
      <c r="C137" s="45"/>
      <c r="D137" s="46"/>
      <c r="E137" s="89"/>
      <c r="F137" s="48"/>
      <c r="G137" s="48"/>
      <c r="H137" s="47"/>
      <c r="I137" s="47"/>
      <c r="L137" s="56">
        <f t="shared" si="35"/>
        <v>0</v>
      </c>
    </row>
    <row r="138" spans="1:12" s="57" customFormat="1">
      <c r="A138" s="49">
        <v>15</v>
      </c>
      <c r="B138" s="50" t="s">
        <v>47</v>
      </c>
      <c r="C138" s="51"/>
      <c r="D138" s="52"/>
      <c r="E138" s="53">
        <f t="shared" ref="E138" si="55">SUM(E139:E145)</f>
        <v>2261900550</v>
      </c>
      <c r="F138" s="53">
        <f>SUM(F139:F145)</f>
        <v>213577000</v>
      </c>
      <c r="G138" s="53">
        <f t="shared" ref="G138:H138" si="56">SUM(G139:G145)</f>
        <v>666760250</v>
      </c>
      <c r="H138" s="53">
        <f t="shared" si="56"/>
        <v>1808717300</v>
      </c>
      <c r="I138" s="54"/>
      <c r="J138" s="55"/>
      <c r="K138" s="53">
        <f t="shared" ref="K138" si="57">SUM(K139:K145)</f>
        <v>1808717300</v>
      </c>
      <c r="L138" s="56">
        <f t="shared" si="35"/>
        <v>0</v>
      </c>
    </row>
    <row r="139" spans="1:12">
      <c r="A139" s="58"/>
      <c r="B139" s="58">
        <v>1</v>
      </c>
      <c r="C139" s="58" t="s">
        <v>20</v>
      </c>
      <c r="D139" s="59" t="s">
        <v>21</v>
      </c>
      <c r="E139" s="69">
        <f>'[1]per SKPD'!E1768</f>
        <v>442000000</v>
      </c>
      <c r="F139" s="60">
        <f>'[1]Rekap SKPD'!O139</f>
        <v>0</v>
      </c>
      <c r="G139" s="60">
        <f>'[1]Rekap SKPD'!X139</f>
        <v>0</v>
      </c>
      <c r="H139" s="61">
        <f>E139+F139-G139</f>
        <v>442000000</v>
      </c>
      <c r="I139" s="61"/>
      <c r="K139" s="12">
        <v>442000000</v>
      </c>
      <c r="L139" s="56">
        <f t="shared" si="35"/>
        <v>0</v>
      </c>
    </row>
    <row r="140" spans="1:12">
      <c r="A140" s="58"/>
      <c r="B140" s="58">
        <v>2</v>
      </c>
      <c r="C140" s="58" t="s">
        <v>22</v>
      </c>
      <c r="D140" s="59" t="s">
        <v>23</v>
      </c>
      <c r="E140" s="69">
        <f>'[1]per SKPD'!E1769</f>
        <v>625713500</v>
      </c>
      <c r="F140" s="60">
        <f>'[1]Rekap SKPD'!O140</f>
        <v>111550000</v>
      </c>
      <c r="G140" s="60">
        <f>'[1]Rekap SKPD'!X140</f>
        <v>324833250</v>
      </c>
      <c r="H140" s="61">
        <f t="shared" ref="H140:H145" si="58">E140+F140-G140</f>
        <v>412430250</v>
      </c>
      <c r="I140" s="61"/>
      <c r="K140" s="12">
        <v>412430250</v>
      </c>
      <c r="L140" s="56">
        <f t="shared" si="35"/>
        <v>0</v>
      </c>
    </row>
    <row r="141" spans="1:12">
      <c r="A141" s="58"/>
      <c r="B141" s="58">
        <v>3</v>
      </c>
      <c r="C141" s="58" t="s">
        <v>24</v>
      </c>
      <c r="D141" s="59" t="s">
        <v>25</v>
      </c>
      <c r="E141" s="69">
        <f>'[1]per SKPD'!E1839</f>
        <v>1180874550</v>
      </c>
      <c r="F141" s="60">
        <f>'[1]Rekap SKPD'!O141</f>
        <v>56100000</v>
      </c>
      <c r="G141" s="60">
        <f>'[1]Rekap SKPD'!X141</f>
        <v>300000000</v>
      </c>
      <c r="H141" s="61">
        <f t="shared" si="58"/>
        <v>936974550</v>
      </c>
      <c r="I141" s="61"/>
      <c r="K141" s="12">
        <v>936974550</v>
      </c>
      <c r="L141" s="56">
        <f t="shared" si="35"/>
        <v>0</v>
      </c>
    </row>
    <row r="142" spans="1:12">
      <c r="A142" s="58"/>
      <c r="B142" s="58">
        <v>4</v>
      </c>
      <c r="C142" s="58" t="s">
        <v>26</v>
      </c>
      <c r="D142" s="59" t="s">
        <v>27</v>
      </c>
      <c r="E142" s="69">
        <f>'[1]per SKPD'!E1844</f>
        <v>0</v>
      </c>
      <c r="F142" s="60">
        <f>'[1]Rekap SKPD'!O142</f>
        <v>0</v>
      </c>
      <c r="G142" s="60">
        <f>'[1]Rekap SKPD'!X142</f>
        <v>0</v>
      </c>
      <c r="H142" s="61">
        <f t="shared" si="58"/>
        <v>0</v>
      </c>
      <c r="I142" s="61"/>
      <c r="K142" s="12">
        <v>0</v>
      </c>
      <c r="L142" s="56">
        <f t="shared" si="35"/>
        <v>0</v>
      </c>
    </row>
    <row r="143" spans="1:12">
      <c r="A143" s="58"/>
      <c r="B143" s="58">
        <v>5</v>
      </c>
      <c r="C143" s="58" t="s">
        <v>28</v>
      </c>
      <c r="D143" s="59" t="s">
        <v>29</v>
      </c>
      <c r="E143" s="69">
        <f>'[1]per SKPD'!E1845</f>
        <v>13312500</v>
      </c>
      <c r="F143" s="60">
        <f>'[1]Rekap SKPD'!O143</f>
        <v>4000000</v>
      </c>
      <c r="G143" s="60">
        <f>'[1]Rekap SKPD'!X143</f>
        <v>0</v>
      </c>
      <c r="H143" s="61">
        <f t="shared" si="58"/>
        <v>17312500</v>
      </c>
      <c r="I143" s="61"/>
      <c r="K143" s="12">
        <v>17312500</v>
      </c>
      <c r="L143" s="56">
        <f t="shared" si="35"/>
        <v>0</v>
      </c>
    </row>
    <row r="144" spans="1:12">
      <c r="A144" s="58"/>
      <c r="B144" s="58">
        <v>6</v>
      </c>
      <c r="C144" s="58" t="s">
        <v>30</v>
      </c>
      <c r="D144" s="59" t="s">
        <v>31</v>
      </c>
      <c r="E144" s="69">
        <f>'[1]per SKPD'!E1847</f>
        <v>0</v>
      </c>
      <c r="F144" s="60">
        <f>'[1]Rekap SKPD'!O144</f>
        <v>0</v>
      </c>
      <c r="G144" s="60">
        <f>'[1]Rekap SKPD'!X144</f>
        <v>0</v>
      </c>
      <c r="H144" s="61">
        <f t="shared" si="58"/>
        <v>0</v>
      </c>
      <c r="I144" s="61"/>
      <c r="K144" s="12">
        <v>0</v>
      </c>
      <c r="L144" s="56">
        <f t="shared" si="35"/>
        <v>0</v>
      </c>
    </row>
    <row r="145" spans="1:14" s="67" customFormat="1">
      <c r="A145" s="62"/>
      <c r="B145" s="62">
        <v>7</v>
      </c>
      <c r="C145" s="62"/>
      <c r="D145" s="63" t="s">
        <v>32</v>
      </c>
      <c r="E145" s="69">
        <f>'[1]per SKPD'!E1848</f>
        <v>0</v>
      </c>
      <c r="F145" s="60">
        <f>'[1]Rekap SKPD'!O145</f>
        <v>41927000</v>
      </c>
      <c r="G145" s="60">
        <f>'[1]Rekap SKPD'!X145</f>
        <v>41927000</v>
      </c>
      <c r="H145" s="61">
        <f t="shared" si="58"/>
        <v>0</v>
      </c>
      <c r="I145" s="64"/>
      <c r="J145" s="65"/>
      <c r="K145" s="66">
        <v>0</v>
      </c>
      <c r="L145" s="56">
        <f t="shared" si="35"/>
        <v>0</v>
      </c>
    </row>
    <row r="146" spans="1:14">
      <c r="A146" s="45"/>
      <c r="B146" s="45"/>
      <c r="C146" s="45"/>
      <c r="D146" s="68"/>
      <c r="E146" s="89"/>
      <c r="F146" s="48"/>
      <c r="G146" s="48"/>
      <c r="H146" s="47"/>
      <c r="I146" s="47"/>
      <c r="L146" s="56">
        <f t="shared" si="35"/>
        <v>0</v>
      </c>
    </row>
    <row r="147" spans="1:14" s="57" customFormat="1">
      <c r="A147" s="49">
        <v>16</v>
      </c>
      <c r="B147" s="50" t="s">
        <v>48</v>
      </c>
      <c r="C147" s="51"/>
      <c r="D147" s="52"/>
      <c r="E147" s="53">
        <f t="shared" ref="E147:G147" si="59">SUM(E148:E154)</f>
        <v>60044371477</v>
      </c>
      <c r="F147" s="53">
        <f t="shared" si="59"/>
        <v>7244547019</v>
      </c>
      <c r="G147" s="53">
        <f t="shared" si="59"/>
        <v>6091501164</v>
      </c>
      <c r="H147" s="53">
        <f>SUM(H148:H154)</f>
        <v>61197417332</v>
      </c>
      <c r="I147" s="54"/>
      <c r="J147" s="55"/>
      <c r="K147" s="53">
        <f t="shared" ref="K147" si="60">SUM(K148:K154)</f>
        <v>61197417332</v>
      </c>
      <c r="L147" s="56">
        <f t="shared" si="35"/>
        <v>0</v>
      </c>
    </row>
    <row r="148" spans="1:14">
      <c r="A148" s="58"/>
      <c r="B148" s="58">
        <v>1</v>
      </c>
      <c r="C148" s="58" t="s">
        <v>20</v>
      </c>
      <c r="D148" s="59" t="s">
        <v>21</v>
      </c>
      <c r="E148" s="69">
        <f>'[1]per SKPD'!E1890</f>
        <v>23438995418</v>
      </c>
      <c r="F148" s="60">
        <f>'[1]Rekap SKPD'!O148</f>
        <v>2047438538</v>
      </c>
      <c r="G148" s="60">
        <f>'[1]Rekap SKPD'!X148</f>
        <v>1504224370</v>
      </c>
      <c r="H148" s="61">
        <f>E148+F148-G148</f>
        <v>23982209586</v>
      </c>
      <c r="I148" s="61"/>
      <c r="K148" s="12">
        <v>23982209586</v>
      </c>
      <c r="L148" s="56">
        <f t="shared" si="35"/>
        <v>0</v>
      </c>
    </row>
    <row r="149" spans="1:14">
      <c r="A149" s="58"/>
      <c r="B149" s="58">
        <v>2</v>
      </c>
      <c r="C149" s="58" t="s">
        <v>22</v>
      </c>
      <c r="D149" s="59" t="s">
        <v>23</v>
      </c>
      <c r="E149" s="69">
        <f>'[1]per SKPD'!E1911</f>
        <v>16935089623</v>
      </c>
      <c r="F149" s="60">
        <f>'[1]Rekap SKPD'!O149</f>
        <v>4890086033</v>
      </c>
      <c r="G149" s="60">
        <f>'[1]Rekap SKPD'!X149</f>
        <v>3200874093</v>
      </c>
      <c r="H149" s="61">
        <f t="shared" ref="H149:H154" si="61">E149+F149-G149</f>
        <v>18624301563</v>
      </c>
      <c r="I149" s="61"/>
      <c r="K149" s="12">
        <v>18624301563</v>
      </c>
      <c r="L149" s="56">
        <f t="shared" si="35"/>
        <v>0</v>
      </c>
    </row>
    <row r="150" spans="1:14">
      <c r="A150" s="58"/>
      <c r="B150" s="58">
        <v>3</v>
      </c>
      <c r="C150" s="58" t="s">
        <v>24</v>
      </c>
      <c r="D150" s="59" t="s">
        <v>25</v>
      </c>
      <c r="E150" s="69">
        <f>'[1]per SKPD'!E2110</f>
        <v>15732599250</v>
      </c>
      <c r="F150" s="60">
        <f>'[1]Rekap SKPD'!O150</f>
        <v>95000000</v>
      </c>
      <c r="G150" s="60">
        <f>'[1]Rekap SKPD'!X150</f>
        <v>0</v>
      </c>
      <c r="H150" s="61">
        <f t="shared" si="61"/>
        <v>15827599250</v>
      </c>
      <c r="I150" s="61"/>
      <c r="K150" s="12">
        <v>15827599250</v>
      </c>
      <c r="L150" s="56">
        <f t="shared" si="35"/>
        <v>0</v>
      </c>
    </row>
    <row r="151" spans="1:14">
      <c r="A151" s="58"/>
      <c r="B151" s="58">
        <v>4</v>
      </c>
      <c r="C151" s="58" t="s">
        <v>26</v>
      </c>
      <c r="D151" s="59" t="s">
        <v>27</v>
      </c>
      <c r="E151" s="69">
        <f>'[1]per SKPD'!E2115</f>
        <v>2049803700</v>
      </c>
      <c r="F151" s="60">
        <f>'[1]Rekap SKPD'!O151</f>
        <v>12160000</v>
      </c>
      <c r="G151" s="60">
        <f>'[1]Rekap SKPD'!X151</f>
        <v>0</v>
      </c>
      <c r="H151" s="61">
        <f t="shared" si="61"/>
        <v>2061963700</v>
      </c>
      <c r="I151" s="61"/>
      <c r="K151" s="12">
        <v>2061963700</v>
      </c>
      <c r="L151" s="56">
        <f t="shared" si="35"/>
        <v>0</v>
      </c>
    </row>
    <row r="152" spans="1:14">
      <c r="A152" s="58"/>
      <c r="B152" s="58">
        <v>5</v>
      </c>
      <c r="C152" s="58" t="s">
        <v>28</v>
      </c>
      <c r="D152" s="59" t="s">
        <v>29</v>
      </c>
      <c r="E152" s="69">
        <f>'[1]per SKPD'!E2119</f>
        <v>1069824763</v>
      </c>
      <c r="F152" s="60">
        <f>'[1]Rekap SKPD'!O152</f>
        <v>8769000</v>
      </c>
      <c r="G152" s="60">
        <f>'[1]Rekap SKPD'!X152</f>
        <v>472707753</v>
      </c>
      <c r="H152" s="61">
        <f t="shared" si="61"/>
        <v>605886010</v>
      </c>
      <c r="I152" s="61"/>
      <c r="K152" s="12">
        <v>605886010</v>
      </c>
      <c r="L152" s="56">
        <f t="shared" ref="L152:L215" si="62">H152-K152</f>
        <v>0</v>
      </c>
    </row>
    <row r="153" spans="1:14">
      <c r="A153" s="58"/>
      <c r="B153" s="58">
        <v>6</v>
      </c>
      <c r="C153" s="58" t="s">
        <v>30</v>
      </c>
      <c r="D153" s="59" t="s">
        <v>31</v>
      </c>
      <c r="E153" s="69">
        <f>'[1]per SKPD'!E2134</f>
        <v>0</v>
      </c>
      <c r="F153" s="60">
        <f>'[1]Rekap SKPD'!O153</f>
        <v>0</v>
      </c>
      <c r="G153" s="60">
        <f>'[1]Rekap SKPD'!X153</f>
        <v>0</v>
      </c>
      <c r="H153" s="61">
        <f t="shared" si="61"/>
        <v>0</v>
      </c>
      <c r="I153" s="61"/>
      <c r="K153" s="12">
        <v>0</v>
      </c>
      <c r="L153" s="56">
        <f t="shared" si="62"/>
        <v>0</v>
      </c>
    </row>
    <row r="154" spans="1:14" s="67" customFormat="1">
      <c r="A154" s="62"/>
      <c r="B154" s="62">
        <v>7</v>
      </c>
      <c r="C154" s="62"/>
      <c r="D154" s="63" t="s">
        <v>32</v>
      </c>
      <c r="E154" s="69">
        <f>'[1]per SKPD'!E2135</f>
        <v>818058723</v>
      </c>
      <c r="F154" s="60">
        <f>'[1]Rekap SKPD'!O154</f>
        <v>191093448</v>
      </c>
      <c r="G154" s="60">
        <f>'[1]Rekap SKPD'!X154</f>
        <v>913694948</v>
      </c>
      <c r="H154" s="61">
        <f t="shared" si="61"/>
        <v>95457223</v>
      </c>
      <c r="I154" s="64"/>
      <c r="J154" s="65"/>
      <c r="K154" s="66">
        <v>95457223</v>
      </c>
      <c r="L154" s="56">
        <f t="shared" si="62"/>
        <v>0</v>
      </c>
    </row>
    <row r="155" spans="1:14">
      <c r="A155" s="45"/>
      <c r="B155" s="45"/>
      <c r="C155" s="45"/>
      <c r="D155" s="68"/>
      <c r="E155" s="89"/>
      <c r="F155" s="48"/>
      <c r="G155" s="48"/>
      <c r="H155" s="47"/>
      <c r="I155" s="47"/>
      <c r="L155" s="56">
        <f t="shared" si="62"/>
        <v>0</v>
      </c>
    </row>
    <row r="156" spans="1:14" s="57" customFormat="1">
      <c r="A156" s="49">
        <v>17</v>
      </c>
      <c r="B156" s="50" t="s">
        <v>49</v>
      </c>
      <c r="C156" s="51"/>
      <c r="D156" s="52"/>
      <c r="E156" s="53">
        <f t="shared" ref="E156" si="63">SUM(E157:E163)</f>
        <v>9174002699</v>
      </c>
      <c r="F156" s="53">
        <f>SUM(F157:F163)</f>
        <v>469551149</v>
      </c>
      <c r="G156" s="53">
        <f t="shared" ref="G156:H156" si="64">SUM(G157:G163)</f>
        <v>0</v>
      </c>
      <c r="H156" s="53">
        <f t="shared" si="64"/>
        <v>9643553848</v>
      </c>
      <c r="I156" s="54"/>
      <c r="J156" s="55"/>
      <c r="K156" s="53">
        <f t="shared" ref="K156" si="65">SUM(K157:K163)</f>
        <v>9643553848</v>
      </c>
      <c r="L156" s="56">
        <f t="shared" si="62"/>
        <v>0</v>
      </c>
    </row>
    <row r="157" spans="1:14">
      <c r="A157" s="58"/>
      <c r="B157" s="58">
        <v>1</v>
      </c>
      <c r="C157" s="58" t="s">
        <v>20</v>
      </c>
      <c r="D157" s="59" t="s">
        <v>21</v>
      </c>
      <c r="E157" s="69">
        <f>'[1]per SKPD'!E2273</f>
        <v>1514000000</v>
      </c>
      <c r="F157" s="60">
        <f>'[1]Rekap SKPD'!O157</f>
        <v>0</v>
      </c>
      <c r="G157" s="60">
        <f>'[1]Rekap SKPD'!X157</f>
        <v>0</v>
      </c>
      <c r="H157" s="61">
        <f>E157+F157-G157</f>
        <v>1514000000</v>
      </c>
      <c r="I157" s="61"/>
      <c r="K157" s="12">
        <v>1740900000</v>
      </c>
      <c r="L157" s="56">
        <f t="shared" si="62"/>
        <v>-226900000</v>
      </c>
    </row>
    <row r="158" spans="1:14">
      <c r="A158" s="58"/>
      <c r="B158" s="58">
        <v>2</v>
      </c>
      <c r="C158" s="58" t="s">
        <v>22</v>
      </c>
      <c r="D158" s="59" t="s">
        <v>23</v>
      </c>
      <c r="E158" s="69">
        <f>'[1]per SKPD'!E2274</f>
        <v>4794172799</v>
      </c>
      <c r="F158" s="60">
        <f>'[1]Rekap SKPD'!O158</f>
        <v>214941149</v>
      </c>
      <c r="G158" s="60">
        <f>'[1]Rekap SKPD'!X158</f>
        <v>0</v>
      </c>
      <c r="H158" s="61">
        <f t="shared" ref="H158:H163" si="66">E158+F158-G158</f>
        <v>5009113948</v>
      </c>
      <c r="I158" s="61"/>
      <c r="K158" s="12">
        <v>5009113948</v>
      </c>
      <c r="L158" s="56">
        <f t="shared" si="62"/>
        <v>0</v>
      </c>
    </row>
    <row r="159" spans="1:14">
      <c r="A159" s="58"/>
      <c r="B159" s="58">
        <v>3</v>
      </c>
      <c r="C159" s="58" t="s">
        <v>24</v>
      </c>
      <c r="D159" s="59" t="s">
        <v>25</v>
      </c>
      <c r="E159" s="69">
        <f>'[1]per SKPD'!E2306</f>
        <v>2578552000</v>
      </c>
      <c r="F159" s="60">
        <f>'[1]Rekap SKPD'!O159</f>
        <v>226900000</v>
      </c>
      <c r="G159" s="60">
        <f>'[1]Rekap SKPD'!X159</f>
        <v>0</v>
      </c>
      <c r="H159" s="61">
        <f t="shared" si="66"/>
        <v>2805452000</v>
      </c>
      <c r="I159" s="61"/>
      <c r="K159" s="12">
        <v>2578552000</v>
      </c>
      <c r="L159" s="56">
        <f t="shared" si="62"/>
        <v>226900000</v>
      </c>
    </row>
    <row r="160" spans="1:14">
      <c r="A160" s="58"/>
      <c r="B160" s="58">
        <v>4</v>
      </c>
      <c r="C160" s="58" t="s">
        <v>26</v>
      </c>
      <c r="D160" s="59" t="s">
        <v>27</v>
      </c>
      <c r="E160" s="69">
        <f>'[1]per SKPD'!E2308</f>
        <v>61700000</v>
      </c>
      <c r="F160" s="60">
        <f>'[1]Rekap SKPD'!O160</f>
        <v>10750000</v>
      </c>
      <c r="G160" s="60">
        <f>'[1]Rekap SKPD'!X160</f>
        <v>0</v>
      </c>
      <c r="H160" s="61">
        <f t="shared" si="66"/>
        <v>72450000</v>
      </c>
      <c r="I160" s="61"/>
      <c r="K160" s="12">
        <v>72450000</v>
      </c>
      <c r="L160" s="56">
        <f t="shared" si="62"/>
        <v>0</v>
      </c>
      <c r="N160" s="81"/>
    </row>
    <row r="161" spans="1:12">
      <c r="A161" s="58"/>
      <c r="B161" s="58">
        <v>5</v>
      </c>
      <c r="C161" s="58" t="s">
        <v>28</v>
      </c>
      <c r="D161" s="59" t="s">
        <v>29</v>
      </c>
      <c r="E161" s="69">
        <f>'[1]per SKPD'!E2311</f>
        <v>150268400</v>
      </c>
      <c r="F161" s="60">
        <f>'[1]Rekap SKPD'!O161</f>
        <v>16960000</v>
      </c>
      <c r="G161" s="60">
        <f>'[1]Rekap SKPD'!X161</f>
        <v>0</v>
      </c>
      <c r="H161" s="61">
        <f t="shared" si="66"/>
        <v>167228400</v>
      </c>
      <c r="I161" s="61"/>
      <c r="K161" s="12">
        <v>167228400</v>
      </c>
      <c r="L161" s="56">
        <f t="shared" si="62"/>
        <v>0</v>
      </c>
    </row>
    <row r="162" spans="1:12">
      <c r="A162" s="58"/>
      <c r="B162" s="58">
        <v>6</v>
      </c>
      <c r="C162" s="58" t="s">
        <v>30</v>
      </c>
      <c r="D162" s="59" t="s">
        <v>31</v>
      </c>
      <c r="E162" s="69">
        <f>'[1]per SKPD'!E2317</f>
        <v>0</v>
      </c>
      <c r="F162" s="60">
        <f>'[1]Rekap SKPD'!O162</f>
        <v>0</v>
      </c>
      <c r="G162" s="60">
        <f>'[1]Rekap SKPD'!X162</f>
        <v>0</v>
      </c>
      <c r="H162" s="61">
        <f t="shared" si="66"/>
        <v>0</v>
      </c>
      <c r="I162" s="61"/>
      <c r="K162" s="12">
        <v>0</v>
      </c>
      <c r="L162" s="56">
        <f t="shared" si="62"/>
        <v>0</v>
      </c>
    </row>
    <row r="163" spans="1:12" s="67" customFormat="1">
      <c r="A163" s="62"/>
      <c r="B163" s="62">
        <v>7</v>
      </c>
      <c r="C163" s="62"/>
      <c r="D163" s="63" t="s">
        <v>32</v>
      </c>
      <c r="E163" s="69">
        <f>'[1]per SKPD'!E2318</f>
        <v>75309500</v>
      </c>
      <c r="F163" s="60">
        <f>'[1]Rekap SKPD'!O163</f>
        <v>0</v>
      </c>
      <c r="G163" s="60">
        <f>'[1]Rekap SKPD'!X163</f>
        <v>0</v>
      </c>
      <c r="H163" s="61">
        <f t="shared" si="66"/>
        <v>75309500</v>
      </c>
      <c r="I163" s="64"/>
      <c r="J163" s="65"/>
      <c r="K163" s="66">
        <v>75309500</v>
      </c>
      <c r="L163" s="56">
        <f t="shared" si="62"/>
        <v>0</v>
      </c>
    </row>
    <row r="164" spans="1:12">
      <c r="A164" s="45"/>
      <c r="B164" s="45"/>
      <c r="C164" s="45"/>
      <c r="D164" s="68"/>
      <c r="E164" s="89"/>
      <c r="F164" s="48"/>
      <c r="G164" s="48"/>
      <c r="H164" s="47"/>
      <c r="I164" s="47"/>
      <c r="L164" s="56">
        <f t="shared" si="62"/>
        <v>0</v>
      </c>
    </row>
    <row r="165" spans="1:12" s="57" customFormat="1">
      <c r="A165" s="49">
        <v>18</v>
      </c>
      <c r="B165" s="50" t="s">
        <v>50</v>
      </c>
      <c r="C165" s="51"/>
      <c r="D165" s="52"/>
      <c r="E165" s="53">
        <f t="shared" ref="E165" si="67">SUM(E166:E172)</f>
        <v>3095405626</v>
      </c>
      <c r="F165" s="53">
        <f>SUM(F166:F172)</f>
        <v>8663367272</v>
      </c>
      <c r="G165" s="53">
        <f t="shared" ref="G165" si="68">SUM(G166:G172)</f>
        <v>13050411</v>
      </c>
      <c r="H165" s="53">
        <f>SUM(H166:H172)</f>
        <v>11745722487</v>
      </c>
      <c r="I165" s="54"/>
      <c r="J165" s="55"/>
      <c r="K165" s="53">
        <f t="shared" ref="K165" si="69">SUM(K166:K172)</f>
        <v>11745722487</v>
      </c>
      <c r="L165" s="56">
        <f t="shared" si="62"/>
        <v>0</v>
      </c>
    </row>
    <row r="166" spans="1:12">
      <c r="A166" s="58"/>
      <c r="B166" s="58">
        <v>1</v>
      </c>
      <c r="C166" s="58" t="s">
        <v>20</v>
      </c>
      <c r="D166" s="59" t="s">
        <v>21</v>
      </c>
      <c r="E166" s="69">
        <f>'[1]per SKPD'!E2321</f>
        <v>0</v>
      </c>
      <c r="F166" s="60">
        <f>'[1]Rekap SKPD'!O166</f>
        <v>1035250000</v>
      </c>
      <c r="G166" s="60">
        <f>'[1]Rekap SKPD'!X166</f>
        <v>0</v>
      </c>
      <c r="H166" s="61">
        <f>E166+F166-G166</f>
        <v>1035250000</v>
      </c>
      <c r="I166" s="61"/>
      <c r="K166" s="12">
        <v>1035250000</v>
      </c>
      <c r="L166" s="56">
        <f t="shared" si="62"/>
        <v>0</v>
      </c>
    </row>
    <row r="167" spans="1:12">
      <c r="A167" s="58"/>
      <c r="B167" s="58">
        <v>2</v>
      </c>
      <c r="C167" s="58" t="s">
        <v>22</v>
      </c>
      <c r="D167" s="59" t="s">
        <v>23</v>
      </c>
      <c r="E167" s="69">
        <f>'[1]per SKPD'!E2323</f>
        <v>2692765313</v>
      </c>
      <c r="F167" s="60">
        <f>'[1]Rekap SKPD'!O167</f>
        <v>890775931</v>
      </c>
      <c r="G167" s="60">
        <f>'[1]Rekap SKPD'!X167</f>
        <v>13050411</v>
      </c>
      <c r="H167" s="61">
        <f t="shared" ref="H167:H172" si="70">E167+F167-G167</f>
        <v>3570490833</v>
      </c>
      <c r="I167" s="61"/>
      <c r="K167" s="12">
        <v>3570490833</v>
      </c>
      <c r="L167" s="56">
        <f t="shared" si="62"/>
        <v>0</v>
      </c>
    </row>
    <row r="168" spans="1:12">
      <c r="A168" s="58"/>
      <c r="B168" s="58">
        <v>3</v>
      </c>
      <c r="C168" s="58" t="s">
        <v>24</v>
      </c>
      <c r="D168" s="59" t="s">
        <v>25</v>
      </c>
      <c r="E168" s="69">
        <f>'[1]per SKPD'!E2328</f>
        <v>40804500</v>
      </c>
      <c r="F168" s="60">
        <f>'[1]Rekap SKPD'!O168</f>
        <v>6512500000</v>
      </c>
      <c r="G168" s="60">
        <f>'[1]Rekap SKPD'!X168</f>
        <v>0</v>
      </c>
      <c r="H168" s="61">
        <f t="shared" si="70"/>
        <v>6553304500</v>
      </c>
      <c r="I168" s="61"/>
      <c r="K168" s="12">
        <v>6553304500</v>
      </c>
      <c r="L168" s="56">
        <f t="shared" si="62"/>
        <v>0</v>
      </c>
    </row>
    <row r="169" spans="1:12">
      <c r="A169" s="58"/>
      <c r="B169" s="58">
        <v>4</v>
      </c>
      <c r="C169" s="58" t="s">
        <v>26</v>
      </c>
      <c r="D169" s="59" t="s">
        <v>27</v>
      </c>
      <c r="E169" s="69">
        <f>'[1]per SKPD'!E2331</f>
        <v>50594813</v>
      </c>
      <c r="F169" s="60">
        <f>'[1]Rekap SKPD'!O169</f>
        <v>42168464</v>
      </c>
      <c r="G169" s="60">
        <f>'[1]Rekap SKPD'!X169</f>
        <v>0</v>
      </c>
      <c r="H169" s="61">
        <f t="shared" si="70"/>
        <v>92763277</v>
      </c>
      <c r="I169" s="61"/>
      <c r="K169" s="12">
        <v>92763277</v>
      </c>
      <c r="L169" s="56">
        <f t="shared" si="62"/>
        <v>0</v>
      </c>
    </row>
    <row r="170" spans="1:12">
      <c r="A170" s="58"/>
      <c r="B170" s="58">
        <v>5</v>
      </c>
      <c r="C170" s="58" t="s">
        <v>28</v>
      </c>
      <c r="D170" s="59" t="s">
        <v>29</v>
      </c>
      <c r="E170" s="69">
        <f>'[1]per SKPD'!E2334</f>
        <v>1241000</v>
      </c>
      <c r="F170" s="60">
        <f>'[1]Rekap SKPD'!O170</f>
        <v>0</v>
      </c>
      <c r="G170" s="60">
        <f>'[1]Rekap SKPD'!X170</f>
        <v>0</v>
      </c>
      <c r="H170" s="61">
        <f t="shared" si="70"/>
        <v>1241000</v>
      </c>
      <c r="I170" s="61"/>
      <c r="K170" s="12">
        <v>1241000</v>
      </c>
      <c r="L170" s="56">
        <f t="shared" si="62"/>
        <v>0</v>
      </c>
    </row>
    <row r="171" spans="1:12">
      <c r="A171" s="58"/>
      <c r="B171" s="58">
        <v>6</v>
      </c>
      <c r="C171" s="58" t="s">
        <v>30</v>
      </c>
      <c r="D171" s="59" t="s">
        <v>31</v>
      </c>
      <c r="E171" s="69">
        <f>'[1]per SKPD'!E2335</f>
        <v>0</v>
      </c>
      <c r="F171" s="60">
        <f>'[1]Rekap SKPD'!O171</f>
        <v>0</v>
      </c>
      <c r="G171" s="60">
        <f>'[1]Rekap SKPD'!X171</f>
        <v>0</v>
      </c>
      <c r="H171" s="61">
        <f t="shared" si="70"/>
        <v>0</v>
      </c>
      <c r="I171" s="61"/>
      <c r="K171" s="12">
        <v>0</v>
      </c>
      <c r="L171" s="56">
        <f t="shared" si="62"/>
        <v>0</v>
      </c>
    </row>
    <row r="172" spans="1:12" s="67" customFormat="1">
      <c r="A172" s="62"/>
      <c r="B172" s="62">
        <v>7</v>
      </c>
      <c r="C172" s="62"/>
      <c r="D172" s="63" t="s">
        <v>32</v>
      </c>
      <c r="E172" s="69">
        <f>'[1]per SKPD'!E2336</f>
        <v>310000000</v>
      </c>
      <c r="F172" s="60">
        <f>'[1]Rekap SKPD'!O172</f>
        <v>182672877</v>
      </c>
      <c r="G172" s="60">
        <f>'[1]Rekap SKPD'!X172</f>
        <v>0</v>
      </c>
      <c r="H172" s="61">
        <f t="shared" si="70"/>
        <v>492672877</v>
      </c>
      <c r="I172" s="64"/>
      <c r="J172" s="65"/>
      <c r="K172" s="66">
        <v>492672877</v>
      </c>
      <c r="L172" s="56">
        <f t="shared" si="62"/>
        <v>0</v>
      </c>
    </row>
    <row r="173" spans="1:12">
      <c r="A173" s="45"/>
      <c r="B173" s="45"/>
      <c r="C173" s="45"/>
      <c r="D173" s="46"/>
      <c r="E173" s="89"/>
      <c r="F173" s="48"/>
      <c r="G173" s="48"/>
      <c r="H173" s="47"/>
      <c r="I173" s="47"/>
      <c r="L173" s="56">
        <f t="shared" si="62"/>
        <v>0</v>
      </c>
    </row>
    <row r="174" spans="1:12" s="57" customFormat="1">
      <c r="A174" s="49">
        <v>19</v>
      </c>
      <c r="B174" s="50" t="s">
        <v>51</v>
      </c>
      <c r="C174" s="51"/>
      <c r="D174" s="52"/>
      <c r="E174" s="53">
        <f t="shared" ref="E174:H174" si="71">SUM(E175:E181)</f>
        <v>523875282</v>
      </c>
      <c r="F174" s="53">
        <f t="shared" si="71"/>
        <v>104220000</v>
      </c>
      <c r="G174" s="53">
        <f t="shared" si="71"/>
        <v>15000000</v>
      </c>
      <c r="H174" s="53">
        <f t="shared" si="71"/>
        <v>613095282</v>
      </c>
      <c r="I174" s="54"/>
      <c r="J174" s="55"/>
      <c r="K174" s="53">
        <f t="shared" ref="K174" si="72">SUM(K175:K181)</f>
        <v>613095282</v>
      </c>
      <c r="L174" s="56">
        <f t="shared" si="62"/>
        <v>0</v>
      </c>
    </row>
    <row r="175" spans="1:12">
      <c r="A175" s="58"/>
      <c r="B175" s="58">
        <v>1</v>
      </c>
      <c r="C175" s="58" t="s">
        <v>20</v>
      </c>
      <c r="D175" s="59" t="s">
        <v>21</v>
      </c>
      <c r="E175" s="69">
        <f>'[1]per SKPD'!E2341</f>
        <v>0</v>
      </c>
      <c r="F175" s="60">
        <f>'[1]Rekap SKPD'!O175</f>
        <v>0</v>
      </c>
      <c r="G175" s="60">
        <f>'[1]Rekap SKPD'!X175</f>
        <v>0</v>
      </c>
      <c r="H175" s="61">
        <f>E175+F175-G175</f>
        <v>0</v>
      </c>
      <c r="I175" s="61"/>
      <c r="K175" s="12">
        <v>0</v>
      </c>
      <c r="L175" s="56">
        <f t="shared" si="62"/>
        <v>0</v>
      </c>
    </row>
    <row r="176" spans="1:12">
      <c r="A176" s="58"/>
      <c r="B176" s="58">
        <v>2</v>
      </c>
      <c r="C176" s="58" t="s">
        <v>22</v>
      </c>
      <c r="D176" s="59" t="s">
        <v>23</v>
      </c>
      <c r="E176" s="69">
        <f>'[1]per SKPD'!E2342</f>
        <v>519998782</v>
      </c>
      <c r="F176" s="60">
        <f>'[1]Rekap SKPD'!O176</f>
        <v>104220000</v>
      </c>
      <c r="G176" s="60">
        <f>'[1]Rekap SKPD'!X176</f>
        <v>15000000</v>
      </c>
      <c r="H176" s="61">
        <f t="shared" ref="H176:H181" si="73">E176+F176-G176</f>
        <v>609218782</v>
      </c>
      <c r="I176" s="61"/>
      <c r="K176" s="12">
        <v>609218782</v>
      </c>
      <c r="L176" s="56">
        <f t="shared" si="62"/>
        <v>0</v>
      </c>
    </row>
    <row r="177" spans="1:12">
      <c r="A177" s="58"/>
      <c r="B177" s="58">
        <v>3</v>
      </c>
      <c r="C177" s="58" t="s">
        <v>24</v>
      </c>
      <c r="D177" s="59" t="s">
        <v>25</v>
      </c>
      <c r="E177" s="69">
        <f>'[1]per SKPD'!E2348</f>
        <v>0</v>
      </c>
      <c r="F177" s="60">
        <f>'[1]Rekap SKPD'!O177</f>
        <v>0</v>
      </c>
      <c r="G177" s="60">
        <f>'[1]Rekap SKPD'!X177</f>
        <v>0</v>
      </c>
      <c r="H177" s="61">
        <f t="shared" si="73"/>
        <v>0</v>
      </c>
      <c r="I177" s="61"/>
      <c r="K177" s="12">
        <v>0</v>
      </c>
      <c r="L177" s="56">
        <f t="shared" si="62"/>
        <v>0</v>
      </c>
    </row>
    <row r="178" spans="1:12">
      <c r="A178" s="58"/>
      <c r="B178" s="58">
        <v>4</v>
      </c>
      <c r="C178" s="58" t="s">
        <v>26</v>
      </c>
      <c r="D178" s="59" t="s">
        <v>27</v>
      </c>
      <c r="E178" s="69">
        <f>'[1]per SKPD'!E2349</f>
        <v>0</v>
      </c>
      <c r="F178" s="60">
        <f>'[1]Rekap SKPD'!O178</f>
        <v>0</v>
      </c>
      <c r="G178" s="60">
        <f>'[1]Rekap SKPD'!X178</f>
        <v>0</v>
      </c>
      <c r="H178" s="61">
        <f t="shared" si="73"/>
        <v>0</v>
      </c>
      <c r="I178" s="61"/>
      <c r="K178" s="12">
        <v>0</v>
      </c>
      <c r="L178" s="56">
        <f t="shared" si="62"/>
        <v>0</v>
      </c>
    </row>
    <row r="179" spans="1:12">
      <c r="A179" s="58"/>
      <c r="B179" s="58">
        <v>5</v>
      </c>
      <c r="C179" s="58" t="s">
        <v>28</v>
      </c>
      <c r="D179" s="59" t="s">
        <v>29</v>
      </c>
      <c r="E179" s="69">
        <f>'[1]per SKPD'!E2350</f>
        <v>3876500</v>
      </c>
      <c r="F179" s="60">
        <f>'[1]Rekap SKPD'!O179</f>
        <v>0</v>
      </c>
      <c r="G179" s="60">
        <f>'[1]Rekap SKPD'!X179</f>
        <v>0</v>
      </c>
      <c r="H179" s="61">
        <f t="shared" si="73"/>
        <v>3876500</v>
      </c>
      <c r="I179" s="61"/>
      <c r="K179" s="12">
        <v>3876500</v>
      </c>
      <c r="L179" s="56">
        <f t="shared" si="62"/>
        <v>0</v>
      </c>
    </row>
    <row r="180" spans="1:12">
      <c r="A180" s="58"/>
      <c r="B180" s="58">
        <v>6</v>
      </c>
      <c r="C180" s="58" t="s">
        <v>30</v>
      </c>
      <c r="D180" s="59" t="s">
        <v>31</v>
      </c>
      <c r="E180" s="69">
        <f>'[1]per SKPD'!E2351</f>
        <v>0</v>
      </c>
      <c r="F180" s="60">
        <f>'[1]Rekap SKPD'!O180</f>
        <v>0</v>
      </c>
      <c r="G180" s="60">
        <f>'[1]Rekap SKPD'!X180</f>
        <v>0</v>
      </c>
      <c r="H180" s="61">
        <f t="shared" si="73"/>
        <v>0</v>
      </c>
      <c r="I180" s="61"/>
      <c r="K180" s="12">
        <v>0</v>
      </c>
      <c r="L180" s="56">
        <f t="shared" si="62"/>
        <v>0</v>
      </c>
    </row>
    <row r="181" spans="1:12" s="67" customFormat="1">
      <c r="A181" s="62"/>
      <c r="B181" s="62">
        <v>7</v>
      </c>
      <c r="C181" s="62"/>
      <c r="D181" s="63" t="s">
        <v>32</v>
      </c>
      <c r="E181" s="69">
        <f>'[1]per SKPD'!E2352</f>
        <v>0</v>
      </c>
      <c r="F181" s="60">
        <f>'[1]Rekap SKPD'!O181</f>
        <v>0</v>
      </c>
      <c r="G181" s="60">
        <f>'[1]Rekap SKPD'!X181</f>
        <v>0</v>
      </c>
      <c r="H181" s="61">
        <f t="shared" si="73"/>
        <v>0</v>
      </c>
      <c r="I181" s="64"/>
      <c r="J181" s="65"/>
      <c r="K181" s="66">
        <v>0</v>
      </c>
      <c r="L181" s="56">
        <f t="shared" si="62"/>
        <v>0</v>
      </c>
    </row>
    <row r="182" spans="1:12">
      <c r="A182" s="45"/>
      <c r="B182" s="45"/>
      <c r="C182" s="45"/>
      <c r="D182" s="68"/>
      <c r="E182" s="89"/>
      <c r="F182" s="48"/>
      <c r="G182" s="48"/>
      <c r="H182" s="47"/>
      <c r="I182" s="47"/>
      <c r="L182" s="56">
        <f t="shared" si="62"/>
        <v>0</v>
      </c>
    </row>
    <row r="183" spans="1:12" s="57" customFormat="1">
      <c r="A183" s="49">
        <v>20</v>
      </c>
      <c r="B183" s="50" t="s">
        <v>52</v>
      </c>
      <c r="C183" s="51"/>
      <c r="D183" s="52"/>
      <c r="E183" s="53">
        <f t="shared" ref="E183" si="74">SUM(E184:E190)</f>
        <v>1595932123</v>
      </c>
      <c r="F183" s="53">
        <f>SUM(F184:F190)</f>
        <v>67404000</v>
      </c>
      <c r="G183" s="53">
        <f t="shared" ref="G183" si="75">SUM(G184:G190)</f>
        <v>0</v>
      </c>
      <c r="H183" s="53">
        <f>SUM(H184:H190)</f>
        <v>1663336123</v>
      </c>
      <c r="I183" s="54"/>
      <c r="J183" s="55"/>
      <c r="K183" s="53">
        <f t="shared" ref="K183" si="76">SUM(K184:K190)</f>
        <v>1663336123</v>
      </c>
      <c r="L183" s="56">
        <f t="shared" si="62"/>
        <v>0</v>
      </c>
    </row>
    <row r="184" spans="1:12">
      <c r="A184" s="58"/>
      <c r="B184" s="58">
        <v>1</v>
      </c>
      <c r="C184" s="58" t="s">
        <v>20</v>
      </c>
      <c r="D184" s="59" t="s">
        <v>21</v>
      </c>
      <c r="E184" s="69">
        <f>'[1]per SKPD'!E2355</f>
        <v>0</v>
      </c>
      <c r="F184" s="60">
        <f>'[1]Rekap SKPD'!O184</f>
        <v>0</v>
      </c>
      <c r="G184" s="60">
        <f>'[1]Rekap SKPD'!X184</f>
        <v>0</v>
      </c>
      <c r="H184" s="61">
        <f>E184+F184-G184</f>
        <v>0</v>
      </c>
      <c r="I184" s="61"/>
      <c r="K184" s="12">
        <v>0</v>
      </c>
      <c r="L184" s="56">
        <f t="shared" si="62"/>
        <v>0</v>
      </c>
    </row>
    <row r="185" spans="1:12">
      <c r="A185" s="58"/>
      <c r="B185" s="58">
        <v>2</v>
      </c>
      <c r="C185" s="58" t="s">
        <v>22</v>
      </c>
      <c r="D185" s="59" t="s">
        <v>23</v>
      </c>
      <c r="E185" s="69">
        <f>'[1]per SKPD'!E2356</f>
        <v>976547623</v>
      </c>
      <c r="F185" s="60">
        <f>'[1]Rekap SKPD'!O185</f>
        <v>67404000</v>
      </c>
      <c r="G185" s="60">
        <f>'[1]Rekap SKPD'!X185</f>
        <v>0</v>
      </c>
      <c r="H185" s="61">
        <f t="shared" ref="H185:H190" si="77">E185+F185-G185</f>
        <v>1043951623</v>
      </c>
      <c r="I185" s="61"/>
      <c r="K185" s="12">
        <v>1043951623</v>
      </c>
      <c r="L185" s="56">
        <f t="shared" si="62"/>
        <v>0</v>
      </c>
    </row>
    <row r="186" spans="1:12">
      <c r="A186" s="58"/>
      <c r="B186" s="58">
        <v>3</v>
      </c>
      <c r="C186" s="58" t="s">
        <v>24</v>
      </c>
      <c r="D186" s="59" t="s">
        <v>25</v>
      </c>
      <c r="E186" s="69">
        <f>'[1]per SKPD'!E2368</f>
        <v>414975000</v>
      </c>
      <c r="F186" s="60">
        <f>'[1]Rekap SKPD'!O186</f>
        <v>0</v>
      </c>
      <c r="G186" s="60">
        <f>'[1]Rekap SKPD'!X186</f>
        <v>0</v>
      </c>
      <c r="H186" s="61">
        <f t="shared" si="77"/>
        <v>414975000</v>
      </c>
      <c r="I186" s="61"/>
      <c r="K186" s="12">
        <v>414975000</v>
      </c>
      <c r="L186" s="56">
        <f t="shared" si="62"/>
        <v>0</v>
      </c>
    </row>
    <row r="187" spans="1:12">
      <c r="A187" s="58"/>
      <c r="B187" s="58">
        <v>4</v>
      </c>
      <c r="C187" s="58" t="s">
        <v>26</v>
      </c>
      <c r="D187" s="59" t="s">
        <v>27</v>
      </c>
      <c r="E187" s="69">
        <f>'[1]per SKPD'!E2369</f>
        <v>10650000</v>
      </c>
      <c r="F187" s="60">
        <f>'[1]Rekap SKPD'!O187</f>
        <v>0</v>
      </c>
      <c r="G187" s="60">
        <f>'[1]Rekap SKPD'!X187</f>
        <v>0</v>
      </c>
      <c r="H187" s="61">
        <f t="shared" si="77"/>
        <v>10650000</v>
      </c>
      <c r="I187" s="61"/>
      <c r="K187" s="12">
        <v>10650000</v>
      </c>
      <c r="L187" s="56">
        <f t="shared" si="62"/>
        <v>0</v>
      </c>
    </row>
    <row r="188" spans="1:12">
      <c r="A188" s="58"/>
      <c r="B188" s="58">
        <v>5</v>
      </c>
      <c r="C188" s="58" t="s">
        <v>28</v>
      </c>
      <c r="D188" s="59" t="s">
        <v>29</v>
      </c>
      <c r="E188" s="69">
        <f>'[1]per SKPD'!E2370</f>
        <v>8409500</v>
      </c>
      <c r="F188" s="60">
        <f>'[1]Rekap SKPD'!O188</f>
        <v>0</v>
      </c>
      <c r="G188" s="60">
        <f>'[1]Rekap SKPD'!X188</f>
        <v>0</v>
      </c>
      <c r="H188" s="61">
        <f t="shared" si="77"/>
        <v>8409500</v>
      </c>
      <c r="I188" s="61"/>
      <c r="K188" s="12">
        <v>8409500</v>
      </c>
      <c r="L188" s="56">
        <f t="shared" si="62"/>
        <v>0</v>
      </c>
    </row>
    <row r="189" spans="1:12">
      <c r="A189" s="58"/>
      <c r="B189" s="58">
        <v>6</v>
      </c>
      <c r="C189" s="58" t="s">
        <v>30</v>
      </c>
      <c r="D189" s="59" t="s">
        <v>31</v>
      </c>
      <c r="E189" s="69">
        <f>'[1]per SKPD'!E2371</f>
        <v>0</v>
      </c>
      <c r="F189" s="60">
        <f>'[1]Rekap SKPD'!O189</f>
        <v>0</v>
      </c>
      <c r="G189" s="60">
        <f>'[1]Rekap SKPD'!X189</f>
        <v>0</v>
      </c>
      <c r="H189" s="61">
        <f t="shared" si="77"/>
        <v>0</v>
      </c>
      <c r="I189" s="61"/>
      <c r="K189" s="12">
        <v>0</v>
      </c>
      <c r="L189" s="56">
        <f t="shared" si="62"/>
        <v>0</v>
      </c>
    </row>
    <row r="190" spans="1:12" s="67" customFormat="1">
      <c r="A190" s="62"/>
      <c r="B190" s="62">
        <v>7</v>
      </c>
      <c r="C190" s="62"/>
      <c r="D190" s="63" t="s">
        <v>32</v>
      </c>
      <c r="E190" s="69">
        <f>'[1]per SKPD'!E2372</f>
        <v>185350000</v>
      </c>
      <c r="F190" s="60">
        <f>'[1]Rekap SKPD'!O190</f>
        <v>0</v>
      </c>
      <c r="G190" s="60">
        <f>'[1]Rekap SKPD'!X190</f>
        <v>0</v>
      </c>
      <c r="H190" s="61">
        <f t="shared" si="77"/>
        <v>185350000</v>
      </c>
      <c r="I190" s="64"/>
      <c r="J190" s="65"/>
      <c r="K190" s="66">
        <v>185350000</v>
      </c>
      <c r="L190" s="56">
        <f t="shared" si="62"/>
        <v>0</v>
      </c>
    </row>
    <row r="191" spans="1:12">
      <c r="A191" s="45"/>
      <c r="B191" s="45"/>
      <c r="C191" s="45"/>
      <c r="D191" s="68"/>
      <c r="E191" s="89"/>
      <c r="F191" s="48"/>
      <c r="G191" s="48"/>
      <c r="H191" s="47"/>
      <c r="I191" s="47"/>
      <c r="L191" s="56">
        <f t="shared" si="62"/>
        <v>0</v>
      </c>
    </row>
    <row r="192" spans="1:12" s="57" customFormat="1">
      <c r="A192" s="49">
        <v>21</v>
      </c>
      <c r="B192" s="50" t="s">
        <v>53</v>
      </c>
      <c r="C192" s="51"/>
      <c r="D192" s="52"/>
      <c r="E192" s="53">
        <f t="shared" ref="E192" si="78">SUM(E193:E199)</f>
        <v>1841348950</v>
      </c>
      <c r="F192" s="53">
        <f>SUM(F193:F199)</f>
        <v>61400000</v>
      </c>
      <c r="G192" s="53">
        <f t="shared" ref="G192:H192" si="79">SUM(G193:G199)</f>
        <v>4000000</v>
      </c>
      <c r="H192" s="53">
        <f t="shared" si="79"/>
        <v>1898748950</v>
      </c>
      <c r="I192" s="54"/>
      <c r="J192" s="55"/>
      <c r="K192" s="53">
        <f t="shared" ref="K192" si="80">SUM(K193:K199)</f>
        <v>1898748950</v>
      </c>
      <c r="L192" s="56">
        <f t="shared" si="62"/>
        <v>0</v>
      </c>
    </row>
    <row r="193" spans="1:14">
      <c r="A193" s="58"/>
      <c r="B193" s="58">
        <v>1</v>
      </c>
      <c r="C193" s="58" t="s">
        <v>20</v>
      </c>
      <c r="D193" s="59" t="s">
        <v>21</v>
      </c>
      <c r="E193" s="69">
        <f>'[1]per SKPD'!E2375</f>
        <v>792000000</v>
      </c>
      <c r="F193" s="60">
        <f>'[1]Rekap SKPD'!O193</f>
        <v>0</v>
      </c>
      <c r="G193" s="60">
        <f>'[1]Rekap SKPD'!X193</f>
        <v>0</v>
      </c>
      <c r="H193" s="61">
        <f>E193+F193-G193</f>
        <v>792000000</v>
      </c>
      <c r="I193" s="61"/>
      <c r="K193" s="12">
        <v>792000000</v>
      </c>
      <c r="L193" s="56">
        <f t="shared" si="62"/>
        <v>0</v>
      </c>
      <c r="N193" s="92"/>
    </row>
    <row r="194" spans="1:14">
      <c r="A194" s="58"/>
      <c r="B194" s="58">
        <v>2</v>
      </c>
      <c r="C194" s="58" t="s">
        <v>22</v>
      </c>
      <c r="D194" s="59" t="s">
        <v>23</v>
      </c>
      <c r="E194" s="69">
        <f>'[1]per SKPD'!E2376</f>
        <v>305695700</v>
      </c>
      <c r="F194" s="60">
        <f>'[1]Rekap SKPD'!O194</f>
        <v>28400000</v>
      </c>
      <c r="G194" s="60">
        <f>'[1]Rekap SKPD'!X194</f>
        <v>4000000</v>
      </c>
      <c r="H194" s="61">
        <f t="shared" ref="H194:H199" si="81">E194+F194-G194</f>
        <v>330095700</v>
      </c>
      <c r="I194" s="61"/>
      <c r="K194" s="12">
        <v>330095700</v>
      </c>
      <c r="L194" s="56">
        <f t="shared" si="62"/>
        <v>0</v>
      </c>
      <c r="N194" s="92"/>
    </row>
    <row r="195" spans="1:14">
      <c r="A195" s="58"/>
      <c r="B195" s="58">
        <v>3</v>
      </c>
      <c r="C195" s="58" t="s">
        <v>24</v>
      </c>
      <c r="D195" s="59" t="s">
        <v>25</v>
      </c>
      <c r="E195" s="69">
        <f>'[1]per SKPD'!E2386</f>
        <v>732561750</v>
      </c>
      <c r="F195" s="60">
        <f>'[1]Rekap SKPD'!O195</f>
        <v>30000000</v>
      </c>
      <c r="G195" s="60">
        <f>'[1]Rekap SKPD'!X195</f>
        <v>0</v>
      </c>
      <c r="H195" s="61">
        <f t="shared" si="81"/>
        <v>762561750</v>
      </c>
      <c r="I195" s="61"/>
      <c r="K195" s="12">
        <v>762561750</v>
      </c>
      <c r="L195" s="56">
        <f t="shared" si="62"/>
        <v>0</v>
      </c>
      <c r="N195" s="92"/>
    </row>
    <row r="196" spans="1:14">
      <c r="A196" s="58"/>
      <c r="B196" s="58">
        <v>4</v>
      </c>
      <c r="C196" s="58" t="s">
        <v>26</v>
      </c>
      <c r="D196" s="59" t="s">
        <v>27</v>
      </c>
      <c r="E196" s="69">
        <f>'[1]per SKPD'!E2388</f>
        <v>0</v>
      </c>
      <c r="F196" s="60">
        <f>'[1]Rekap SKPD'!O196</f>
        <v>3000000</v>
      </c>
      <c r="G196" s="60">
        <f>'[1]Rekap SKPD'!X196</f>
        <v>0</v>
      </c>
      <c r="H196" s="61">
        <f t="shared" si="81"/>
        <v>3000000</v>
      </c>
      <c r="I196" s="61"/>
      <c r="K196" s="12">
        <v>3000000</v>
      </c>
      <c r="L196" s="56">
        <f t="shared" si="62"/>
        <v>0</v>
      </c>
      <c r="N196" s="92"/>
    </row>
    <row r="197" spans="1:14">
      <c r="A197" s="58"/>
      <c r="B197" s="58">
        <v>5</v>
      </c>
      <c r="C197" s="58" t="s">
        <v>28</v>
      </c>
      <c r="D197" s="59" t="s">
        <v>29</v>
      </c>
      <c r="E197" s="69">
        <f>'[1]per SKPD'!E2390</f>
        <v>11091500</v>
      </c>
      <c r="F197" s="60">
        <f>'[1]Rekap SKPD'!O197</f>
        <v>0</v>
      </c>
      <c r="G197" s="60">
        <f>'[1]Rekap SKPD'!X197</f>
        <v>0</v>
      </c>
      <c r="H197" s="61">
        <f t="shared" si="81"/>
        <v>11091500</v>
      </c>
      <c r="I197" s="61"/>
      <c r="K197" s="12">
        <v>11091500</v>
      </c>
      <c r="L197" s="56">
        <f t="shared" si="62"/>
        <v>0</v>
      </c>
      <c r="N197" s="92"/>
    </row>
    <row r="198" spans="1:14">
      <c r="A198" s="58"/>
      <c r="B198" s="58">
        <v>6</v>
      </c>
      <c r="C198" s="58" t="s">
        <v>30</v>
      </c>
      <c r="D198" s="59" t="s">
        <v>31</v>
      </c>
      <c r="E198" s="69">
        <f>'[1]per SKPD'!E2391</f>
        <v>0</v>
      </c>
      <c r="F198" s="60">
        <f>'[1]Rekap SKPD'!O198</f>
        <v>0</v>
      </c>
      <c r="G198" s="60">
        <f>'[1]Rekap SKPD'!X198</f>
        <v>0</v>
      </c>
      <c r="H198" s="61">
        <f t="shared" si="81"/>
        <v>0</v>
      </c>
      <c r="I198" s="61"/>
      <c r="K198" s="12">
        <v>0</v>
      </c>
      <c r="L198" s="56">
        <f t="shared" si="62"/>
        <v>0</v>
      </c>
      <c r="N198" s="91"/>
    </row>
    <row r="199" spans="1:14" s="67" customFormat="1">
      <c r="A199" s="62"/>
      <c r="B199" s="62">
        <v>7</v>
      </c>
      <c r="C199" s="62"/>
      <c r="D199" s="63" t="s">
        <v>32</v>
      </c>
      <c r="E199" s="69">
        <f>'[1]per SKPD'!E2392</f>
        <v>0</v>
      </c>
      <c r="F199" s="60">
        <f>'[1]Rekap SKPD'!O199</f>
        <v>0</v>
      </c>
      <c r="G199" s="60">
        <f>'[1]Rekap SKPD'!X199</f>
        <v>0</v>
      </c>
      <c r="H199" s="61">
        <f t="shared" si="81"/>
        <v>0</v>
      </c>
      <c r="I199" s="64"/>
      <c r="J199" s="65"/>
      <c r="K199" s="66">
        <v>0</v>
      </c>
      <c r="L199" s="56">
        <f t="shared" si="62"/>
        <v>0</v>
      </c>
    </row>
    <row r="200" spans="1:14">
      <c r="A200" s="45"/>
      <c r="B200" s="45"/>
      <c r="C200" s="45"/>
      <c r="D200" s="68"/>
      <c r="E200" s="89"/>
      <c r="F200" s="48"/>
      <c r="G200" s="48"/>
      <c r="H200" s="47"/>
      <c r="I200" s="47"/>
      <c r="L200" s="56">
        <f t="shared" si="62"/>
        <v>0</v>
      </c>
    </row>
    <row r="201" spans="1:14" s="57" customFormat="1">
      <c r="A201" s="49">
        <v>22</v>
      </c>
      <c r="B201" s="50" t="s">
        <v>54</v>
      </c>
      <c r="C201" s="51"/>
      <c r="D201" s="52"/>
      <c r="E201" s="53">
        <f t="shared" ref="E201:G201" si="82">SUM(E202:E208)</f>
        <v>548594425</v>
      </c>
      <c r="F201" s="53">
        <f t="shared" si="82"/>
        <v>34361000</v>
      </c>
      <c r="G201" s="53">
        <f t="shared" si="82"/>
        <v>20371500</v>
      </c>
      <c r="H201" s="53">
        <f>SUM(H202:H208)</f>
        <v>562583925</v>
      </c>
      <c r="I201" s="54"/>
      <c r="J201" s="55"/>
      <c r="K201" s="53">
        <f t="shared" ref="K201" si="83">SUM(K202:K208)</f>
        <v>562583925</v>
      </c>
      <c r="L201" s="56">
        <f t="shared" si="62"/>
        <v>0</v>
      </c>
    </row>
    <row r="202" spans="1:14">
      <c r="A202" s="58"/>
      <c r="B202" s="58">
        <v>1</v>
      </c>
      <c r="C202" s="58" t="s">
        <v>20</v>
      </c>
      <c r="D202" s="59" t="s">
        <v>21</v>
      </c>
      <c r="E202" s="69">
        <f>'[1]per SKPD'!E2395</f>
        <v>63800000</v>
      </c>
      <c r="F202" s="60">
        <f>'[1]Rekap SKPD'!O202</f>
        <v>0</v>
      </c>
      <c r="G202" s="60">
        <f>'[1]Rekap SKPD'!X202</f>
        <v>0</v>
      </c>
      <c r="H202" s="61">
        <f>E202+F202-G202</f>
        <v>63800000</v>
      </c>
      <c r="I202" s="61"/>
      <c r="K202" s="12">
        <v>63800000</v>
      </c>
      <c r="L202" s="56">
        <f t="shared" si="62"/>
        <v>0</v>
      </c>
    </row>
    <row r="203" spans="1:14">
      <c r="A203" s="58"/>
      <c r="B203" s="58">
        <v>2</v>
      </c>
      <c r="C203" s="58" t="s">
        <v>22</v>
      </c>
      <c r="D203" s="59" t="s">
        <v>23</v>
      </c>
      <c r="E203" s="69">
        <f>'[1]per SKPD'!E2396</f>
        <v>302262075</v>
      </c>
      <c r="F203" s="60">
        <f>'[1]Rekap SKPD'!O203</f>
        <v>23800000</v>
      </c>
      <c r="G203" s="60">
        <f>'[1]Rekap SKPD'!X203</f>
        <v>20271500</v>
      </c>
      <c r="H203" s="61">
        <f t="shared" ref="H203:H208" si="84">E203+F203-G203</f>
        <v>305790575</v>
      </c>
      <c r="I203" s="61"/>
      <c r="K203" s="12">
        <v>305790575</v>
      </c>
      <c r="L203" s="56">
        <f t="shared" si="62"/>
        <v>0</v>
      </c>
    </row>
    <row r="204" spans="1:14">
      <c r="A204" s="58"/>
      <c r="B204" s="58">
        <v>3</v>
      </c>
      <c r="C204" s="58" t="s">
        <v>24</v>
      </c>
      <c r="D204" s="59" t="s">
        <v>25</v>
      </c>
      <c r="E204" s="69">
        <f>'[1]per SKPD'!E2417</f>
        <v>180125850</v>
      </c>
      <c r="F204" s="60">
        <f>'[1]Rekap SKPD'!O204</f>
        <v>8750000</v>
      </c>
      <c r="G204" s="60">
        <f>'[1]Rekap SKPD'!X204</f>
        <v>0</v>
      </c>
      <c r="H204" s="61">
        <f t="shared" si="84"/>
        <v>188875850</v>
      </c>
      <c r="I204" s="61"/>
      <c r="K204" s="12">
        <v>188875850</v>
      </c>
      <c r="L204" s="56">
        <f t="shared" si="62"/>
        <v>0</v>
      </c>
    </row>
    <row r="205" spans="1:14">
      <c r="A205" s="58"/>
      <c r="B205" s="58">
        <v>4</v>
      </c>
      <c r="C205" s="58" t="s">
        <v>26</v>
      </c>
      <c r="D205" s="59" t="s">
        <v>27</v>
      </c>
      <c r="E205" s="69">
        <f>'[1]per SKPD'!E2419</f>
        <v>0</v>
      </c>
      <c r="F205" s="60">
        <f>'[1]Rekap SKPD'!O205</f>
        <v>1711000</v>
      </c>
      <c r="G205" s="60">
        <f>'[1]Rekap SKPD'!X205</f>
        <v>0</v>
      </c>
      <c r="H205" s="61">
        <f t="shared" si="84"/>
        <v>1711000</v>
      </c>
      <c r="I205" s="61"/>
      <c r="K205" s="12">
        <v>1711000</v>
      </c>
      <c r="L205" s="56">
        <f t="shared" si="62"/>
        <v>0</v>
      </c>
    </row>
    <row r="206" spans="1:14">
      <c r="A206" s="58"/>
      <c r="B206" s="58">
        <v>5</v>
      </c>
      <c r="C206" s="58" t="s">
        <v>28</v>
      </c>
      <c r="D206" s="59" t="s">
        <v>29</v>
      </c>
      <c r="E206" s="69">
        <f>'[1]per SKPD'!E2421</f>
        <v>2406500</v>
      </c>
      <c r="F206" s="60">
        <f>'[1]Rekap SKPD'!O206</f>
        <v>100000</v>
      </c>
      <c r="G206" s="60">
        <f>'[1]Rekap SKPD'!X206</f>
        <v>100000</v>
      </c>
      <c r="H206" s="61">
        <f t="shared" si="84"/>
        <v>2406500</v>
      </c>
      <c r="I206" s="61"/>
      <c r="K206" s="12">
        <v>2406500</v>
      </c>
      <c r="L206" s="56">
        <f t="shared" si="62"/>
        <v>0</v>
      </c>
    </row>
    <row r="207" spans="1:14">
      <c r="A207" s="58"/>
      <c r="B207" s="58">
        <v>6</v>
      </c>
      <c r="C207" s="58" t="s">
        <v>30</v>
      </c>
      <c r="D207" s="59" t="s">
        <v>31</v>
      </c>
      <c r="E207" s="69">
        <f>'[1]per SKPD'!E2423</f>
        <v>0</v>
      </c>
      <c r="F207" s="60">
        <f>'[1]Rekap SKPD'!O207</f>
        <v>0</v>
      </c>
      <c r="G207" s="60">
        <f>'[1]Rekap SKPD'!X207</f>
        <v>0</v>
      </c>
      <c r="H207" s="61">
        <f t="shared" si="84"/>
        <v>0</v>
      </c>
      <c r="I207" s="61"/>
      <c r="K207" s="12">
        <v>0</v>
      </c>
      <c r="L207" s="56">
        <f t="shared" si="62"/>
        <v>0</v>
      </c>
    </row>
    <row r="208" spans="1:14" s="67" customFormat="1">
      <c r="A208" s="62"/>
      <c r="B208" s="62">
        <v>7</v>
      </c>
      <c r="C208" s="62"/>
      <c r="D208" s="63" t="s">
        <v>32</v>
      </c>
      <c r="E208" s="69">
        <f>'[1]per SKPD'!E2424</f>
        <v>0</v>
      </c>
      <c r="F208" s="60">
        <f>'[1]Rekap SKPD'!O208</f>
        <v>0</v>
      </c>
      <c r="G208" s="60">
        <f>'[1]Rekap SKPD'!X208</f>
        <v>0</v>
      </c>
      <c r="H208" s="61">
        <f t="shared" si="84"/>
        <v>0</v>
      </c>
      <c r="I208" s="64"/>
      <c r="J208" s="65"/>
      <c r="K208" s="66">
        <v>0</v>
      </c>
      <c r="L208" s="56">
        <f t="shared" si="62"/>
        <v>0</v>
      </c>
    </row>
    <row r="209" spans="1:12">
      <c r="A209" s="45"/>
      <c r="B209" s="45"/>
      <c r="C209" s="45"/>
      <c r="D209" s="46"/>
      <c r="E209" s="89"/>
      <c r="F209" s="48"/>
      <c r="G209" s="48"/>
      <c r="H209" s="47"/>
      <c r="I209" s="47"/>
      <c r="L209" s="56">
        <f t="shared" si="62"/>
        <v>0</v>
      </c>
    </row>
    <row r="210" spans="1:12" s="57" customFormat="1">
      <c r="A210" s="49">
        <v>23</v>
      </c>
      <c r="B210" s="50" t="s">
        <v>55</v>
      </c>
      <c r="C210" s="51"/>
      <c r="D210" s="52"/>
      <c r="E210" s="53">
        <f t="shared" ref="E210" si="85">SUM(E211:E217)</f>
        <v>2648946850</v>
      </c>
      <c r="F210" s="53">
        <f>SUM(F211:F217)</f>
        <v>30567600</v>
      </c>
      <c r="G210" s="53">
        <f t="shared" ref="G210:H210" si="86">SUM(G211:G217)</f>
        <v>46766450</v>
      </c>
      <c r="H210" s="53">
        <f t="shared" si="86"/>
        <v>2632748000</v>
      </c>
      <c r="I210" s="54"/>
      <c r="J210" s="55"/>
      <c r="K210" s="53">
        <f t="shared" ref="K210" si="87">SUM(K211:K217)</f>
        <v>2632748000</v>
      </c>
      <c r="L210" s="56">
        <f t="shared" si="62"/>
        <v>0</v>
      </c>
    </row>
    <row r="211" spans="1:12">
      <c r="A211" s="58"/>
      <c r="B211" s="58">
        <v>1</v>
      </c>
      <c r="C211" s="58" t="s">
        <v>20</v>
      </c>
      <c r="D211" s="59" t="s">
        <v>21</v>
      </c>
      <c r="E211" s="69">
        <f>'[1]per SKPD'!E2427</f>
        <v>1253500000</v>
      </c>
      <c r="F211" s="60">
        <f>'[1]Rekap SKPD'!O211</f>
        <v>0</v>
      </c>
      <c r="G211" s="60">
        <f>'[1]Rekap SKPD'!X211</f>
        <v>0</v>
      </c>
      <c r="H211" s="61">
        <f>E211+F211-G211</f>
        <v>1253500000</v>
      </c>
      <c r="I211" s="61"/>
      <c r="K211" s="12">
        <v>1253500000</v>
      </c>
      <c r="L211" s="56">
        <f t="shared" si="62"/>
        <v>0</v>
      </c>
    </row>
    <row r="212" spans="1:12">
      <c r="A212" s="58"/>
      <c r="B212" s="58">
        <v>2</v>
      </c>
      <c r="C212" s="58" t="s">
        <v>22</v>
      </c>
      <c r="D212" s="59" t="s">
        <v>23</v>
      </c>
      <c r="E212" s="69">
        <f>'[1]per SKPD'!E2428</f>
        <v>284220500</v>
      </c>
      <c r="F212" s="60">
        <f>'[1]Rekap SKPD'!O212</f>
        <v>27750000</v>
      </c>
      <c r="G212" s="60">
        <f>'[1]Rekap SKPD'!X212</f>
        <v>0</v>
      </c>
      <c r="H212" s="61">
        <f t="shared" ref="H212:H217" si="88">E212+F212-G212</f>
        <v>311970500</v>
      </c>
      <c r="I212" s="61"/>
      <c r="K212" s="12">
        <v>311970500</v>
      </c>
      <c r="L212" s="56">
        <f t="shared" si="62"/>
        <v>0</v>
      </c>
    </row>
    <row r="213" spans="1:12">
      <c r="A213" s="58"/>
      <c r="B213" s="58">
        <v>3</v>
      </c>
      <c r="C213" s="58" t="s">
        <v>24</v>
      </c>
      <c r="D213" s="59" t="s">
        <v>25</v>
      </c>
      <c r="E213" s="69">
        <f>'[1]per SKPD'!E2438</f>
        <v>1062893400</v>
      </c>
      <c r="F213" s="60">
        <f>'[1]Rekap SKPD'!O213</f>
        <v>0</v>
      </c>
      <c r="G213" s="60">
        <f>'[1]Rekap SKPD'!X213</f>
        <v>0</v>
      </c>
      <c r="H213" s="61">
        <f t="shared" si="88"/>
        <v>1062893400</v>
      </c>
      <c r="I213" s="61"/>
      <c r="K213" s="12">
        <v>1062893400</v>
      </c>
      <c r="L213" s="56">
        <f t="shared" si="62"/>
        <v>0</v>
      </c>
    </row>
    <row r="214" spans="1:12">
      <c r="A214" s="58"/>
      <c r="B214" s="58">
        <v>4</v>
      </c>
      <c r="C214" s="58" t="s">
        <v>26</v>
      </c>
      <c r="D214" s="59" t="s">
        <v>27</v>
      </c>
      <c r="E214" s="69">
        <f>'[1]per SKPD'!E2439</f>
        <v>0</v>
      </c>
      <c r="F214" s="60">
        <f>'[1]Rekap SKPD'!O214</f>
        <v>2817600</v>
      </c>
      <c r="G214" s="60">
        <f>'[1]Rekap SKPD'!X214</f>
        <v>0</v>
      </c>
      <c r="H214" s="61">
        <f t="shared" si="88"/>
        <v>2817600</v>
      </c>
      <c r="I214" s="61"/>
      <c r="K214" s="12">
        <v>2817600</v>
      </c>
      <c r="L214" s="56">
        <f t="shared" si="62"/>
        <v>0</v>
      </c>
    </row>
    <row r="215" spans="1:12">
      <c r="A215" s="58"/>
      <c r="B215" s="58">
        <v>5</v>
      </c>
      <c r="C215" s="58" t="s">
        <v>28</v>
      </c>
      <c r="D215" s="59" t="s">
        <v>29</v>
      </c>
      <c r="E215" s="69">
        <f>'[1]per SKPD'!E2441</f>
        <v>1566500</v>
      </c>
      <c r="F215" s="60">
        <f>'[1]Rekap SKPD'!O215</f>
        <v>0</v>
      </c>
      <c r="G215" s="60">
        <f>'[1]Rekap SKPD'!X215</f>
        <v>0</v>
      </c>
      <c r="H215" s="61">
        <f t="shared" si="88"/>
        <v>1566500</v>
      </c>
      <c r="I215" s="61"/>
      <c r="K215" s="12">
        <v>1566500</v>
      </c>
      <c r="L215" s="56">
        <f t="shared" si="62"/>
        <v>0</v>
      </c>
    </row>
    <row r="216" spans="1:12">
      <c r="A216" s="58"/>
      <c r="B216" s="58">
        <v>6</v>
      </c>
      <c r="C216" s="58" t="s">
        <v>30</v>
      </c>
      <c r="D216" s="59" t="s">
        <v>31</v>
      </c>
      <c r="E216" s="69">
        <f>'[1]per SKPD'!E2442</f>
        <v>0</v>
      </c>
      <c r="F216" s="60">
        <f>'[1]Rekap SKPD'!O216</f>
        <v>0</v>
      </c>
      <c r="G216" s="60">
        <f>'[1]Rekap SKPD'!X216</f>
        <v>0</v>
      </c>
      <c r="H216" s="61">
        <f t="shared" si="88"/>
        <v>0</v>
      </c>
      <c r="I216" s="61"/>
      <c r="K216" s="12">
        <v>0</v>
      </c>
      <c r="L216" s="56">
        <f t="shared" ref="L216:L279" si="89">H216-K216</f>
        <v>0</v>
      </c>
    </row>
    <row r="217" spans="1:12" s="67" customFormat="1">
      <c r="A217" s="62"/>
      <c r="B217" s="62">
        <v>7</v>
      </c>
      <c r="C217" s="62"/>
      <c r="D217" s="63" t="s">
        <v>32</v>
      </c>
      <c r="E217" s="69">
        <f>'[1]per SKPD'!E2443</f>
        <v>46766450</v>
      </c>
      <c r="F217" s="60">
        <f>'[1]Rekap SKPD'!O217</f>
        <v>0</v>
      </c>
      <c r="G217" s="60">
        <f>'[1]Rekap SKPD'!X217</f>
        <v>46766450</v>
      </c>
      <c r="H217" s="61">
        <f t="shared" si="88"/>
        <v>0</v>
      </c>
      <c r="I217" s="64"/>
      <c r="J217" s="65"/>
      <c r="K217" s="66">
        <v>0</v>
      </c>
      <c r="L217" s="56">
        <f t="shared" si="89"/>
        <v>0</v>
      </c>
    </row>
    <row r="218" spans="1:12">
      <c r="A218" s="45"/>
      <c r="B218" s="45"/>
      <c r="C218" s="45"/>
      <c r="D218" s="68"/>
      <c r="E218" s="89"/>
      <c r="F218" s="48"/>
      <c r="G218" s="48"/>
      <c r="H218" s="47"/>
      <c r="I218" s="47"/>
      <c r="L218" s="56">
        <f t="shared" si="89"/>
        <v>0</v>
      </c>
    </row>
    <row r="219" spans="1:12" s="57" customFormat="1">
      <c r="A219" s="49">
        <v>24</v>
      </c>
      <c r="B219" s="50" t="s">
        <v>56</v>
      </c>
      <c r="C219" s="51"/>
      <c r="D219" s="52"/>
      <c r="E219" s="53">
        <f t="shared" ref="E219" si="90">SUM(E220:E226)</f>
        <v>1109957950</v>
      </c>
      <c r="F219" s="53">
        <f>SUM(F220:F226)</f>
        <v>87716408</v>
      </c>
      <c r="G219" s="53">
        <f t="shared" ref="G219" si="91">SUM(G220:G226)</f>
        <v>16000000</v>
      </c>
      <c r="H219" s="53">
        <f>SUM(H220:H226)</f>
        <v>1181674358</v>
      </c>
      <c r="I219" s="54"/>
      <c r="J219" s="55"/>
      <c r="K219" s="53">
        <f t="shared" ref="K219" si="92">SUM(K220:K226)</f>
        <v>1181674358</v>
      </c>
      <c r="L219" s="56">
        <f t="shared" si="89"/>
        <v>0</v>
      </c>
    </row>
    <row r="220" spans="1:12">
      <c r="A220" s="58"/>
      <c r="B220" s="58">
        <v>1</v>
      </c>
      <c r="C220" s="58" t="s">
        <v>20</v>
      </c>
      <c r="D220" s="59" t="s">
        <v>21</v>
      </c>
      <c r="E220" s="69">
        <f>'[1]per SKPD'!E2481</f>
        <v>65000000</v>
      </c>
      <c r="F220" s="60">
        <f>'[1]Rekap SKPD'!O220</f>
        <v>1259808</v>
      </c>
      <c r="G220" s="60">
        <f>'[1]Rekap SKPD'!X220</f>
        <v>0</v>
      </c>
      <c r="H220" s="61">
        <f>E220+F220-G220</f>
        <v>66259808</v>
      </c>
      <c r="I220" s="61"/>
      <c r="K220" s="12">
        <v>66259808</v>
      </c>
      <c r="L220" s="56">
        <f t="shared" si="89"/>
        <v>0</v>
      </c>
    </row>
    <row r="221" spans="1:12">
      <c r="A221" s="58"/>
      <c r="B221" s="58">
        <v>2</v>
      </c>
      <c r="C221" s="58" t="s">
        <v>22</v>
      </c>
      <c r="D221" s="59" t="s">
        <v>23</v>
      </c>
      <c r="E221" s="69">
        <f>'[1]per SKPD'!E2483</f>
        <v>359891450</v>
      </c>
      <c r="F221" s="60">
        <f>'[1]Rekap SKPD'!O221</f>
        <v>38240000</v>
      </c>
      <c r="G221" s="60">
        <f>'[1]Rekap SKPD'!X221</f>
        <v>8000000</v>
      </c>
      <c r="H221" s="61">
        <f t="shared" ref="H221:H226" si="93">E221+F221-G221</f>
        <v>390131450</v>
      </c>
      <c r="I221" s="61"/>
      <c r="K221" s="12">
        <v>390131450</v>
      </c>
      <c r="L221" s="56">
        <f t="shared" si="89"/>
        <v>0</v>
      </c>
    </row>
    <row r="222" spans="1:12">
      <c r="A222" s="58"/>
      <c r="B222" s="58">
        <v>3</v>
      </c>
      <c r="C222" s="58" t="s">
        <v>24</v>
      </c>
      <c r="D222" s="59" t="s">
        <v>25</v>
      </c>
      <c r="E222" s="69">
        <f>'[1]per SKPD'!E2496</f>
        <v>685000000</v>
      </c>
      <c r="F222" s="60">
        <f>'[1]Rekap SKPD'!O222</f>
        <v>38504000</v>
      </c>
      <c r="G222" s="60">
        <f>'[1]Rekap SKPD'!X222</f>
        <v>0</v>
      </c>
      <c r="H222" s="61">
        <f t="shared" si="93"/>
        <v>723504000</v>
      </c>
      <c r="I222" s="61"/>
      <c r="K222" s="12">
        <v>723504000</v>
      </c>
      <c r="L222" s="56">
        <f t="shared" si="89"/>
        <v>0</v>
      </c>
    </row>
    <row r="223" spans="1:12">
      <c r="A223" s="58"/>
      <c r="B223" s="58">
        <v>4</v>
      </c>
      <c r="C223" s="58" t="s">
        <v>26</v>
      </c>
      <c r="D223" s="59" t="s">
        <v>27</v>
      </c>
      <c r="E223" s="69">
        <f>'[1]per SKPD'!E2498</f>
        <v>0</v>
      </c>
      <c r="F223" s="60">
        <f>'[1]Rekap SKPD'!O223</f>
        <v>1712600</v>
      </c>
      <c r="G223" s="60">
        <f>'[1]Rekap SKPD'!X223</f>
        <v>0</v>
      </c>
      <c r="H223" s="61">
        <f t="shared" si="93"/>
        <v>1712600</v>
      </c>
      <c r="I223" s="61"/>
      <c r="K223" s="12">
        <v>1712600</v>
      </c>
      <c r="L223" s="56">
        <f t="shared" si="89"/>
        <v>0</v>
      </c>
    </row>
    <row r="224" spans="1:12">
      <c r="A224" s="58"/>
      <c r="B224" s="58">
        <v>5</v>
      </c>
      <c r="C224" s="58" t="s">
        <v>28</v>
      </c>
      <c r="D224" s="59" t="s">
        <v>29</v>
      </c>
      <c r="E224" s="69">
        <f>'[1]per SKPD'!E2500</f>
        <v>66500</v>
      </c>
      <c r="F224" s="60">
        <f>'[1]Rekap SKPD'!O224</f>
        <v>0</v>
      </c>
      <c r="G224" s="60">
        <f>'[1]Rekap SKPD'!X224</f>
        <v>0</v>
      </c>
      <c r="H224" s="61">
        <f t="shared" si="93"/>
        <v>66500</v>
      </c>
      <c r="I224" s="61"/>
      <c r="K224" s="12">
        <v>66500</v>
      </c>
      <c r="L224" s="56">
        <f t="shared" si="89"/>
        <v>0</v>
      </c>
    </row>
    <row r="225" spans="1:14">
      <c r="A225" s="58"/>
      <c r="B225" s="58">
        <v>6</v>
      </c>
      <c r="C225" s="58" t="s">
        <v>30</v>
      </c>
      <c r="D225" s="59" t="s">
        <v>31</v>
      </c>
      <c r="E225" s="69">
        <f>'[1]per SKPD'!E2501</f>
        <v>0</v>
      </c>
      <c r="F225" s="60">
        <f>'[1]Rekap SKPD'!O225</f>
        <v>0</v>
      </c>
      <c r="G225" s="60">
        <f>'[1]Rekap SKPD'!X225</f>
        <v>0</v>
      </c>
      <c r="H225" s="61">
        <f t="shared" si="93"/>
        <v>0</v>
      </c>
      <c r="I225" s="61"/>
      <c r="K225" s="12">
        <v>0</v>
      </c>
      <c r="L225" s="56">
        <f t="shared" si="89"/>
        <v>0</v>
      </c>
    </row>
    <row r="226" spans="1:14" s="67" customFormat="1">
      <c r="A226" s="62"/>
      <c r="B226" s="62">
        <v>7</v>
      </c>
      <c r="C226" s="62"/>
      <c r="D226" s="63" t="s">
        <v>32</v>
      </c>
      <c r="E226" s="69">
        <f>'[1]per SKPD'!E2502</f>
        <v>0</v>
      </c>
      <c r="F226" s="60">
        <f>'[1]Rekap SKPD'!O226</f>
        <v>8000000</v>
      </c>
      <c r="G226" s="60">
        <f>'[1]Rekap SKPD'!X226</f>
        <v>8000000</v>
      </c>
      <c r="H226" s="61">
        <f t="shared" si="93"/>
        <v>0</v>
      </c>
      <c r="I226" s="64"/>
      <c r="J226" s="65"/>
      <c r="K226" s="66">
        <v>0</v>
      </c>
      <c r="L226" s="56">
        <f t="shared" si="89"/>
        <v>0</v>
      </c>
    </row>
    <row r="227" spans="1:14">
      <c r="A227" s="45"/>
      <c r="B227" s="45"/>
      <c r="C227" s="45"/>
      <c r="D227" s="68"/>
      <c r="E227" s="89"/>
      <c r="F227" s="48"/>
      <c r="G227" s="48"/>
      <c r="H227" s="47"/>
      <c r="I227" s="47"/>
      <c r="L227" s="56">
        <f t="shared" si="89"/>
        <v>0</v>
      </c>
    </row>
    <row r="228" spans="1:14" s="57" customFormat="1">
      <c r="A228" s="49">
        <v>25</v>
      </c>
      <c r="B228" s="50" t="s">
        <v>57</v>
      </c>
      <c r="C228" s="51"/>
      <c r="D228" s="52"/>
      <c r="E228" s="53">
        <f t="shared" ref="E228:H228" si="94">SUM(E229:E235)</f>
        <v>13862104795</v>
      </c>
      <c r="F228" s="53">
        <f t="shared" si="94"/>
        <v>41162000</v>
      </c>
      <c r="G228" s="53">
        <f t="shared" si="94"/>
        <v>16100000</v>
      </c>
      <c r="H228" s="53">
        <f t="shared" si="94"/>
        <v>13887166795</v>
      </c>
      <c r="I228" s="54"/>
      <c r="J228" s="55"/>
      <c r="K228" s="53">
        <f t="shared" ref="K228" si="95">SUM(K229:K235)</f>
        <v>13887166795</v>
      </c>
      <c r="L228" s="56">
        <f t="shared" si="89"/>
        <v>0</v>
      </c>
    </row>
    <row r="229" spans="1:14">
      <c r="A229" s="58"/>
      <c r="B229" s="58">
        <v>1</v>
      </c>
      <c r="C229" s="58" t="s">
        <v>20</v>
      </c>
      <c r="D229" s="59" t="s">
        <v>21</v>
      </c>
      <c r="E229" s="69">
        <f>'[1]per SKPD'!E2507</f>
        <v>9119336795</v>
      </c>
      <c r="F229" s="60">
        <f>'[1]Rekap SKPD'!O229</f>
        <v>0</v>
      </c>
      <c r="G229" s="60">
        <f>'[1]Rekap SKPD'!X229</f>
        <v>0</v>
      </c>
      <c r="H229" s="61">
        <f>E229+F229-G229</f>
        <v>9119336795</v>
      </c>
      <c r="I229" s="61"/>
      <c r="K229" s="12">
        <v>9119336795</v>
      </c>
      <c r="L229" s="56">
        <f t="shared" si="89"/>
        <v>0</v>
      </c>
    </row>
    <row r="230" spans="1:14">
      <c r="A230" s="58"/>
      <c r="B230" s="58">
        <v>2</v>
      </c>
      <c r="C230" s="58" t="s">
        <v>22</v>
      </c>
      <c r="D230" s="59" t="s">
        <v>23</v>
      </c>
      <c r="E230" s="69">
        <f>'[1]per SKPD'!E2508</f>
        <v>293910500</v>
      </c>
      <c r="F230" s="60">
        <f>'[1]Rekap SKPD'!O230</f>
        <v>32400000</v>
      </c>
      <c r="G230" s="60">
        <f>'[1]Rekap SKPD'!X230</f>
        <v>10100000</v>
      </c>
      <c r="H230" s="61">
        <f t="shared" ref="H230:H235" si="96">E230+F230-G230</f>
        <v>316210500</v>
      </c>
      <c r="I230" s="61"/>
      <c r="K230" s="12">
        <v>316210500</v>
      </c>
      <c r="L230" s="56">
        <f t="shared" si="89"/>
        <v>0</v>
      </c>
    </row>
    <row r="231" spans="1:14">
      <c r="A231" s="58"/>
      <c r="B231" s="58">
        <v>3</v>
      </c>
      <c r="C231" s="58" t="s">
        <v>24</v>
      </c>
      <c r="D231" s="59" t="s">
        <v>25</v>
      </c>
      <c r="E231" s="69">
        <f>'[1]per SKPD'!E2521</f>
        <v>4447616000</v>
      </c>
      <c r="F231" s="60">
        <f>'[1]Rekap SKPD'!O231</f>
        <v>0</v>
      </c>
      <c r="G231" s="60">
        <f>'[1]Rekap SKPD'!X231</f>
        <v>0</v>
      </c>
      <c r="H231" s="61">
        <f t="shared" si="96"/>
        <v>4447616000</v>
      </c>
      <c r="I231" s="61"/>
      <c r="K231" s="12">
        <v>4447616000</v>
      </c>
      <c r="L231" s="56">
        <f t="shared" si="89"/>
        <v>0</v>
      </c>
    </row>
    <row r="232" spans="1:14">
      <c r="A232" s="58"/>
      <c r="B232" s="58">
        <v>4</v>
      </c>
      <c r="C232" s="58" t="s">
        <v>26</v>
      </c>
      <c r="D232" s="59" t="s">
        <v>27</v>
      </c>
      <c r="E232" s="69">
        <f>'[1]per SKPD'!E2522</f>
        <v>0</v>
      </c>
      <c r="F232" s="60">
        <f>'[1]Rekap SKPD'!O232</f>
        <v>2712000</v>
      </c>
      <c r="G232" s="60">
        <f>'[1]Rekap SKPD'!X232</f>
        <v>0</v>
      </c>
      <c r="H232" s="61">
        <f t="shared" si="96"/>
        <v>2712000</v>
      </c>
      <c r="I232" s="61"/>
      <c r="K232" s="12">
        <v>2712000</v>
      </c>
      <c r="L232" s="56">
        <f t="shared" si="89"/>
        <v>0</v>
      </c>
    </row>
    <row r="233" spans="1:14">
      <c r="A233" s="58"/>
      <c r="B233" s="58">
        <v>5</v>
      </c>
      <c r="C233" s="58" t="s">
        <v>28</v>
      </c>
      <c r="D233" s="59" t="s">
        <v>29</v>
      </c>
      <c r="E233" s="69">
        <f>'[1]per SKPD'!E2524</f>
        <v>1241500</v>
      </c>
      <c r="F233" s="60">
        <f>'[1]Rekap SKPD'!O233</f>
        <v>50000</v>
      </c>
      <c r="G233" s="60">
        <f>'[1]Rekap SKPD'!X233</f>
        <v>0</v>
      </c>
      <c r="H233" s="61">
        <f t="shared" si="96"/>
        <v>1291500</v>
      </c>
      <c r="I233" s="61"/>
      <c r="K233" s="12">
        <v>1291500</v>
      </c>
      <c r="L233" s="56">
        <f t="shared" si="89"/>
        <v>0</v>
      </c>
    </row>
    <row r="234" spans="1:14">
      <c r="A234" s="58"/>
      <c r="B234" s="58">
        <v>6</v>
      </c>
      <c r="C234" s="58" t="s">
        <v>30</v>
      </c>
      <c r="D234" s="59" t="s">
        <v>31</v>
      </c>
      <c r="E234" s="69">
        <f>'[1]per SKPD'!E2526</f>
        <v>0</v>
      </c>
      <c r="F234" s="60">
        <f>'[1]Rekap SKPD'!O234</f>
        <v>0</v>
      </c>
      <c r="G234" s="60">
        <f>'[1]Rekap SKPD'!X234</f>
        <v>0</v>
      </c>
      <c r="H234" s="61">
        <f t="shared" si="96"/>
        <v>0</v>
      </c>
      <c r="I234" s="61"/>
      <c r="K234" s="12">
        <v>0</v>
      </c>
      <c r="L234" s="56">
        <f t="shared" si="89"/>
        <v>0</v>
      </c>
    </row>
    <row r="235" spans="1:14" s="67" customFormat="1">
      <c r="A235" s="62"/>
      <c r="B235" s="62">
        <v>7</v>
      </c>
      <c r="C235" s="62"/>
      <c r="D235" s="63" t="s">
        <v>32</v>
      </c>
      <c r="E235" s="69">
        <f>'[1]per SKPD'!E2527</f>
        <v>0</v>
      </c>
      <c r="F235" s="60">
        <f>'[1]Rekap SKPD'!O235</f>
        <v>6000000</v>
      </c>
      <c r="G235" s="60">
        <f>'[1]Rekap SKPD'!X235</f>
        <v>6000000</v>
      </c>
      <c r="H235" s="61">
        <f t="shared" si="96"/>
        <v>0</v>
      </c>
      <c r="I235" s="64"/>
      <c r="J235" s="65"/>
      <c r="K235" s="66">
        <v>0</v>
      </c>
      <c r="L235" s="56">
        <f t="shared" si="89"/>
        <v>0</v>
      </c>
    </row>
    <row r="236" spans="1:14">
      <c r="A236" s="45"/>
      <c r="B236" s="45"/>
      <c r="C236" s="45"/>
      <c r="D236" s="68"/>
      <c r="E236" s="89"/>
      <c r="F236" s="48"/>
      <c r="G236" s="48"/>
      <c r="H236" s="47"/>
      <c r="I236" s="47"/>
      <c r="L236" s="56">
        <f t="shared" si="89"/>
        <v>0</v>
      </c>
    </row>
    <row r="237" spans="1:14" s="57" customFormat="1">
      <c r="A237" s="49">
        <v>26</v>
      </c>
      <c r="B237" s="50" t="s">
        <v>58</v>
      </c>
      <c r="C237" s="51"/>
      <c r="D237" s="52"/>
      <c r="E237" s="53">
        <f t="shared" ref="E237" si="97">SUM(E238:E244)</f>
        <v>1568792450</v>
      </c>
      <c r="F237" s="53">
        <f>SUM(F238:F244)</f>
        <v>155192994</v>
      </c>
      <c r="G237" s="53">
        <f t="shared" ref="G237" si="98">SUM(G238:G244)</f>
        <v>153282800</v>
      </c>
      <c r="H237" s="53">
        <f>SUM(H238:H244)</f>
        <v>1570702644</v>
      </c>
      <c r="I237" s="54"/>
      <c r="J237" s="55"/>
      <c r="K237" s="53">
        <f t="shared" ref="K237" si="99">SUM(K238:K244)</f>
        <v>1570702644</v>
      </c>
      <c r="L237" s="56">
        <f t="shared" si="89"/>
        <v>0</v>
      </c>
    </row>
    <row r="238" spans="1:14">
      <c r="A238" s="58"/>
      <c r="B238" s="58">
        <v>1</v>
      </c>
      <c r="C238" s="58" t="s">
        <v>20</v>
      </c>
      <c r="D238" s="59" t="s">
        <v>21</v>
      </c>
      <c r="E238" s="69">
        <f>'[1]per SKPD'!E2532</f>
        <v>466000000</v>
      </c>
      <c r="F238" s="60">
        <f>'[1]Rekap SKPD'!O238</f>
        <v>1538994</v>
      </c>
      <c r="G238" s="60">
        <f>'[1]Rekap SKPD'!X238</f>
        <v>150000000</v>
      </c>
      <c r="H238" s="61">
        <f>E238+F238-G238</f>
        <v>317538994</v>
      </c>
      <c r="I238" s="61"/>
      <c r="K238" s="12">
        <v>317538994</v>
      </c>
      <c r="L238" s="56">
        <f t="shared" si="89"/>
        <v>0</v>
      </c>
    </row>
    <row r="239" spans="1:14">
      <c r="A239" s="58"/>
      <c r="B239" s="58">
        <v>2</v>
      </c>
      <c r="C239" s="58" t="s">
        <v>22</v>
      </c>
      <c r="D239" s="59" t="s">
        <v>23</v>
      </c>
      <c r="E239" s="69">
        <f>'[1]per SKPD'!E2535</f>
        <v>349080950</v>
      </c>
      <c r="F239" s="60">
        <f>'[1]Rekap SKPD'!O239</f>
        <v>21900000</v>
      </c>
      <c r="G239" s="60">
        <f>'[1]Rekap SKPD'!X239</f>
        <v>2000000</v>
      </c>
      <c r="H239" s="61">
        <f t="shared" ref="H239:H244" si="100">E239+F239-G239</f>
        <v>368980950</v>
      </c>
      <c r="I239" s="61"/>
      <c r="K239" s="12">
        <v>368980950</v>
      </c>
      <c r="L239" s="56">
        <f t="shared" si="89"/>
        <v>0</v>
      </c>
      <c r="N239" s="13" t="s">
        <v>59</v>
      </c>
    </row>
    <row r="240" spans="1:14">
      <c r="A240" s="58"/>
      <c r="B240" s="58">
        <v>3</v>
      </c>
      <c r="C240" s="58" t="s">
        <v>24</v>
      </c>
      <c r="D240" s="59" t="s">
        <v>25</v>
      </c>
      <c r="E240" s="69">
        <f>'[1]per SKPD'!E2547</f>
        <v>753000000</v>
      </c>
      <c r="F240" s="60">
        <f>'[1]Rekap SKPD'!O240</f>
        <v>128754000</v>
      </c>
      <c r="G240" s="60">
        <f>'[1]Rekap SKPD'!X240</f>
        <v>0</v>
      </c>
      <c r="H240" s="61">
        <f t="shared" si="100"/>
        <v>881754000</v>
      </c>
      <c r="I240" s="61"/>
      <c r="K240" s="12">
        <v>881754000</v>
      </c>
      <c r="L240" s="56">
        <f t="shared" si="89"/>
        <v>0</v>
      </c>
    </row>
    <row r="241" spans="1:12">
      <c r="A241" s="58"/>
      <c r="B241" s="58">
        <v>4</v>
      </c>
      <c r="C241" s="58" t="s">
        <v>26</v>
      </c>
      <c r="D241" s="59" t="s">
        <v>27</v>
      </c>
      <c r="E241" s="69">
        <f>'[1]per SKPD'!E2550</f>
        <v>0</v>
      </c>
      <c r="F241" s="60">
        <f>'[1]Rekap SKPD'!O241</f>
        <v>3000000</v>
      </c>
      <c r="G241" s="60">
        <f>'[1]Rekap SKPD'!X241</f>
        <v>1282800</v>
      </c>
      <c r="H241" s="61">
        <f t="shared" si="100"/>
        <v>1717200</v>
      </c>
      <c r="I241" s="61"/>
      <c r="K241" s="12">
        <v>1717200</v>
      </c>
      <c r="L241" s="56">
        <f t="shared" si="89"/>
        <v>0</v>
      </c>
    </row>
    <row r="242" spans="1:12">
      <c r="A242" s="58"/>
      <c r="B242" s="58">
        <v>5</v>
      </c>
      <c r="C242" s="58" t="s">
        <v>28</v>
      </c>
      <c r="D242" s="59" t="s">
        <v>29</v>
      </c>
      <c r="E242" s="69">
        <f>'[1]per SKPD'!E2562</f>
        <v>711500</v>
      </c>
      <c r="F242" s="60">
        <f>'[1]Rekap SKPD'!O242</f>
        <v>0</v>
      </c>
      <c r="G242" s="60">
        <f>'[1]Rekap SKPD'!X242</f>
        <v>0</v>
      </c>
      <c r="H242" s="61">
        <f t="shared" si="100"/>
        <v>711500</v>
      </c>
      <c r="I242" s="61"/>
      <c r="K242" s="12">
        <v>711500</v>
      </c>
      <c r="L242" s="56">
        <f t="shared" si="89"/>
        <v>0</v>
      </c>
    </row>
    <row r="243" spans="1:12">
      <c r="A243" s="58"/>
      <c r="B243" s="58">
        <v>6</v>
      </c>
      <c r="C243" s="58" t="s">
        <v>30</v>
      </c>
      <c r="D243" s="59" t="s">
        <v>31</v>
      </c>
      <c r="E243" s="69">
        <f>'[1]per SKPD'!E2563</f>
        <v>0</v>
      </c>
      <c r="F243" s="60">
        <f>'[1]Rekap SKPD'!O243</f>
        <v>0</v>
      </c>
      <c r="G243" s="60">
        <f>'[1]Rekap SKPD'!X243</f>
        <v>0</v>
      </c>
      <c r="H243" s="61">
        <f t="shared" si="100"/>
        <v>0</v>
      </c>
      <c r="I243" s="61"/>
      <c r="K243" s="12">
        <v>0</v>
      </c>
      <c r="L243" s="56">
        <f t="shared" si="89"/>
        <v>0</v>
      </c>
    </row>
    <row r="244" spans="1:12" s="67" customFormat="1">
      <c r="A244" s="62"/>
      <c r="B244" s="62">
        <v>7</v>
      </c>
      <c r="C244" s="62"/>
      <c r="D244" s="63" t="s">
        <v>32</v>
      </c>
      <c r="E244" s="69">
        <f>'[1]per SKPD'!E2564</f>
        <v>0</v>
      </c>
      <c r="F244" s="60">
        <f>'[1]Rekap SKPD'!O244</f>
        <v>0</v>
      </c>
      <c r="G244" s="60">
        <f>'[1]Rekap SKPD'!X244</f>
        <v>0</v>
      </c>
      <c r="H244" s="61">
        <f t="shared" si="100"/>
        <v>0</v>
      </c>
      <c r="I244" s="64"/>
      <c r="J244" s="65"/>
      <c r="K244" s="66">
        <v>0</v>
      </c>
      <c r="L244" s="56">
        <f t="shared" si="89"/>
        <v>0</v>
      </c>
    </row>
    <row r="245" spans="1:12">
      <c r="A245" s="45"/>
      <c r="B245" s="45"/>
      <c r="C245" s="45"/>
      <c r="D245" s="46"/>
      <c r="E245" s="89"/>
      <c r="F245" s="48"/>
      <c r="G245" s="48"/>
      <c r="H245" s="47"/>
      <c r="I245" s="47"/>
      <c r="L245" s="56">
        <f t="shared" si="89"/>
        <v>0</v>
      </c>
    </row>
    <row r="246" spans="1:12" s="57" customFormat="1">
      <c r="A246" s="49">
        <v>27</v>
      </c>
      <c r="B246" s="50" t="s">
        <v>60</v>
      </c>
      <c r="C246" s="51"/>
      <c r="D246" s="52"/>
      <c r="E246" s="53">
        <f t="shared" ref="E246" si="101">SUM(E247:E253)</f>
        <v>1906849086</v>
      </c>
      <c r="F246" s="53">
        <f>SUM(F247:F253)</f>
        <v>36099344</v>
      </c>
      <c r="G246" s="53">
        <f t="shared" ref="G246:H246" si="102">SUM(G247:G253)</f>
        <v>7000000</v>
      </c>
      <c r="H246" s="53">
        <f t="shared" si="102"/>
        <v>1935948430</v>
      </c>
      <c r="I246" s="54"/>
      <c r="J246" s="55"/>
      <c r="K246" s="53">
        <f t="shared" ref="K246" si="103">SUM(K247:K253)</f>
        <v>1935948430</v>
      </c>
      <c r="L246" s="56">
        <f t="shared" si="89"/>
        <v>0</v>
      </c>
    </row>
    <row r="247" spans="1:12">
      <c r="A247" s="58"/>
      <c r="B247" s="58">
        <v>1</v>
      </c>
      <c r="C247" s="58" t="s">
        <v>20</v>
      </c>
      <c r="D247" s="59" t="s">
        <v>21</v>
      </c>
      <c r="E247" s="69">
        <f>'[1]per SKPD'!E2567</f>
        <v>915650000</v>
      </c>
      <c r="F247" s="60">
        <f>'[1]Rekap SKPD'!O247</f>
        <v>2244344</v>
      </c>
      <c r="G247" s="60">
        <f>'[1]Rekap SKPD'!X247</f>
        <v>0</v>
      </c>
      <c r="H247" s="61">
        <f>E247+F247-G247</f>
        <v>917894344</v>
      </c>
      <c r="I247" s="61"/>
      <c r="K247" s="12">
        <v>917894344</v>
      </c>
      <c r="L247" s="56">
        <f t="shared" si="89"/>
        <v>0</v>
      </c>
    </row>
    <row r="248" spans="1:12">
      <c r="A248" s="58"/>
      <c r="B248" s="58">
        <v>2</v>
      </c>
      <c r="C248" s="58" t="s">
        <v>22</v>
      </c>
      <c r="D248" s="59" t="s">
        <v>23</v>
      </c>
      <c r="E248" s="69">
        <f>'[1]per SKPD'!E2569</f>
        <v>309864450</v>
      </c>
      <c r="F248" s="60">
        <f>'[1]Rekap SKPD'!O248</f>
        <v>32150000</v>
      </c>
      <c r="G248" s="60">
        <f>'[1]Rekap SKPD'!X248</f>
        <v>0</v>
      </c>
      <c r="H248" s="61">
        <f t="shared" ref="H248:H253" si="104">E248+F248-G248</f>
        <v>342014450</v>
      </c>
      <c r="I248" s="61"/>
      <c r="K248" s="12">
        <v>342014450</v>
      </c>
      <c r="L248" s="56">
        <f t="shared" si="89"/>
        <v>0</v>
      </c>
    </row>
    <row r="249" spans="1:12">
      <c r="A249" s="58"/>
      <c r="B249" s="58">
        <v>3</v>
      </c>
      <c r="C249" s="58" t="s">
        <v>24</v>
      </c>
      <c r="D249" s="59" t="s">
        <v>25</v>
      </c>
      <c r="E249" s="69">
        <f>'[1]per SKPD'!E2583</f>
        <v>661910136</v>
      </c>
      <c r="F249" s="60">
        <f>'[1]Rekap SKPD'!O249</f>
        <v>0</v>
      </c>
      <c r="G249" s="60">
        <f>'[1]Rekap SKPD'!X249</f>
        <v>0</v>
      </c>
      <c r="H249" s="61">
        <f t="shared" si="104"/>
        <v>661910136</v>
      </c>
      <c r="I249" s="61"/>
      <c r="K249" s="12">
        <v>661910136</v>
      </c>
      <c r="L249" s="56">
        <f t="shared" si="89"/>
        <v>0</v>
      </c>
    </row>
    <row r="250" spans="1:12">
      <c r="A250" s="58"/>
      <c r="B250" s="58">
        <v>4</v>
      </c>
      <c r="C250" s="58" t="s">
        <v>26</v>
      </c>
      <c r="D250" s="59" t="s">
        <v>27</v>
      </c>
      <c r="E250" s="69">
        <f>'[1]per SKPD'!E2584</f>
        <v>0</v>
      </c>
      <c r="F250" s="60">
        <f>'[1]Rekap SKPD'!O250</f>
        <v>1705000</v>
      </c>
      <c r="G250" s="60">
        <f>'[1]Rekap SKPD'!X250</f>
        <v>0</v>
      </c>
      <c r="H250" s="61">
        <f t="shared" si="104"/>
        <v>1705000</v>
      </c>
      <c r="I250" s="61"/>
      <c r="K250" s="12">
        <v>1705000</v>
      </c>
      <c r="L250" s="56">
        <f t="shared" si="89"/>
        <v>0</v>
      </c>
    </row>
    <row r="251" spans="1:12">
      <c r="A251" s="58"/>
      <c r="B251" s="58">
        <v>5</v>
      </c>
      <c r="C251" s="58" t="s">
        <v>28</v>
      </c>
      <c r="D251" s="59" t="s">
        <v>29</v>
      </c>
      <c r="E251" s="69">
        <f>'[1]per SKPD'!E2586</f>
        <v>12424500</v>
      </c>
      <c r="F251" s="60">
        <f>'[1]Rekap SKPD'!O251</f>
        <v>0</v>
      </c>
      <c r="G251" s="60">
        <f>'[1]Rekap SKPD'!X251</f>
        <v>0</v>
      </c>
      <c r="H251" s="61">
        <f t="shared" si="104"/>
        <v>12424500</v>
      </c>
      <c r="I251" s="61"/>
      <c r="K251" s="12">
        <v>12424500</v>
      </c>
      <c r="L251" s="56">
        <f t="shared" si="89"/>
        <v>0</v>
      </c>
    </row>
    <row r="252" spans="1:12">
      <c r="A252" s="58"/>
      <c r="B252" s="58">
        <v>6</v>
      </c>
      <c r="C252" s="58" t="s">
        <v>30</v>
      </c>
      <c r="D252" s="59" t="s">
        <v>31</v>
      </c>
      <c r="E252" s="69">
        <f>'[1]per SKPD'!E2587</f>
        <v>0</v>
      </c>
      <c r="F252" s="60">
        <f>'[1]Rekap SKPD'!O252</f>
        <v>0</v>
      </c>
      <c r="G252" s="60">
        <f>'[1]Rekap SKPD'!X252</f>
        <v>0</v>
      </c>
      <c r="H252" s="61">
        <f t="shared" si="104"/>
        <v>0</v>
      </c>
      <c r="I252" s="61"/>
      <c r="K252" s="12">
        <v>0</v>
      </c>
      <c r="L252" s="56">
        <f t="shared" si="89"/>
        <v>0</v>
      </c>
    </row>
    <row r="253" spans="1:12" s="67" customFormat="1">
      <c r="A253" s="62"/>
      <c r="B253" s="62">
        <v>7</v>
      </c>
      <c r="C253" s="62"/>
      <c r="D253" s="63" t="s">
        <v>32</v>
      </c>
      <c r="E253" s="69">
        <f>'[1]per SKPD'!E2588</f>
        <v>7000000</v>
      </c>
      <c r="F253" s="60">
        <f>'[1]Rekap SKPD'!O253</f>
        <v>0</v>
      </c>
      <c r="G253" s="60">
        <f>'[1]Rekap SKPD'!X253</f>
        <v>7000000</v>
      </c>
      <c r="H253" s="61">
        <f t="shared" si="104"/>
        <v>0</v>
      </c>
      <c r="I253" s="64"/>
      <c r="J253" s="65"/>
      <c r="K253" s="66">
        <v>0</v>
      </c>
      <c r="L253" s="56">
        <f t="shared" si="89"/>
        <v>0</v>
      </c>
    </row>
    <row r="254" spans="1:12">
      <c r="A254" s="45"/>
      <c r="B254" s="45"/>
      <c r="C254" s="45"/>
      <c r="D254" s="68"/>
      <c r="E254" s="89"/>
      <c r="F254" s="48"/>
      <c r="G254" s="48"/>
      <c r="H254" s="47"/>
      <c r="I254" s="47"/>
      <c r="L254" s="56">
        <f t="shared" si="89"/>
        <v>0</v>
      </c>
    </row>
    <row r="255" spans="1:12" s="57" customFormat="1">
      <c r="A255" s="49">
        <v>28</v>
      </c>
      <c r="B255" s="50" t="s">
        <v>61</v>
      </c>
      <c r="C255" s="51"/>
      <c r="D255" s="52"/>
      <c r="E255" s="53">
        <f t="shared" ref="E255:G255" si="105">SUM(E256:E262)</f>
        <v>401213450</v>
      </c>
      <c r="F255" s="53">
        <f t="shared" si="105"/>
        <v>1517506100</v>
      </c>
      <c r="G255" s="53">
        <f t="shared" si="105"/>
        <v>38747000</v>
      </c>
      <c r="H255" s="53">
        <f>SUM(H256:H262)</f>
        <v>1879972550</v>
      </c>
      <c r="I255" s="54"/>
      <c r="J255" s="55"/>
      <c r="K255" s="53">
        <f t="shared" ref="K255" si="106">SUM(K256:K262)</f>
        <v>1879972550</v>
      </c>
      <c r="L255" s="56">
        <f t="shared" si="89"/>
        <v>0</v>
      </c>
    </row>
    <row r="256" spans="1:12">
      <c r="A256" s="58"/>
      <c r="B256" s="58">
        <v>1</v>
      </c>
      <c r="C256" s="58" t="s">
        <v>20</v>
      </c>
      <c r="D256" s="59" t="s">
        <v>21</v>
      </c>
      <c r="E256" s="69">
        <f>'[1]per SKPD'!E2592</f>
        <v>25650000</v>
      </c>
      <c r="F256" s="60">
        <f>'[1]Rekap SKPD'!O256</f>
        <v>0</v>
      </c>
      <c r="G256" s="60">
        <f>'[1]Rekap SKPD'!X256</f>
        <v>0</v>
      </c>
      <c r="H256" s="61">
        <f>E256+F256-G256</f>
        <v>25650000</v>
      </c>
      <c r="I256" s="61"/>
      <c r="K256" s="12">
        <v>25650000</v>
      </c>
      <c r="L256" s="56">
        <f t="shared" si="89"/>
        <v>0</v>
      </c>
    </row>
    <row r="257" spans="1:12">
      <c r="A257" s="58"/>
      <c r="B257" s="58">
        <v>2</v>
      </c>
      <c r="C257" s="58" t="s">
        <v>22</v>
      </c>
      <c r="D257" s="59" t="s">
        <v>23</v>
      </c>
      <c r="E257" s="69">
        <f>'[1]per SKPD'!E2593</f>
        <v>344838950</v>
      </c>
      <c r="F257" s="60">
        <f>'[1]Rekap SKPD'!O257</f>
        <v>26500000</v>
      </c>
      <c r="G257" s="60">
        <f>'[1]Rekap SKPD'!X257</f>
        <v>18698500</v>
      </c>
      <c r="H257" s="61">
        <f t="shared" ref="H257:H262" si="107">E257+F257-G257</f>
        <v>352640450</v>
      </c>
      <c r="I257" s="61"/>
      <c r="K257" s="12">
        <v>352640450</v>
      </c>
      <c r="L257" s="56">
        <f t="shared" si="89"/>
        <v>0</v>
      </c>
    </row>
    <row r="258" spans="1:12">
      <c r="A258" s="58"/>
      <c r="B258" s="58">
        <v>3</v>
      </c>
      <c r="C258" s="58" t="s">
        <v>24</v>
      </c>
      <c r="D258" s="59" t="s">
        <v>25</v>
      </c>
      <c r="E258" s="69">
        <f>'[1]per SKPD'!E2629</f>
        <v>22533000</v>
      </c>
      <c r="F258" s="60">
        <f>'[1]Rekap SKPD'!O258</f>
        <v>1460420000</v>
      </c>
      <c r="G258" s="60">
        <f>'[1]Rekap SKPD'!X258</f>
        <v>0</v>
      </c>
      <c r="H258" s="61">
        <f t="shared" si="107"/>
        <v>1482953000</v>
      </c>
      <c r="I258" s="61"/>
      <c r="K258" s="12">
        <v>1482953000</v>
      </c>
      <c r="L258" s="56">
        <f t="shared" si="89"/>
        <v>0</v>
      </c>
    </row>
    <row r="259" spans="1:12">
      <c r="A259" s="58"/>
      <c r="B259" s="58">
        <v>4</v>
      </c>
      <c r="C259" s="58" t="s">
        <v>26</v>
      </c>
      <c r="D259" s="59" t="s">
        <v>27</v>
      </c>
      <c r="E259" s="69">
        <f>'[1]per SKPD'!E2632</f>
        <v>0</v>
      </c>
      <c r="F259" s="60">
        <f>'[1]Rekap SKPD'!O259</f>
        <v>1712600</v>
      </c>
      <c r="G259" s="60">
        <f>'[1]Rekap SKPD'!X259</f>
        <v>0</v>
      </c>
      <c r="H259" s="61">
        <f t="shared" si="107"/>
        <v>1712600</v>
      </c>
      <c r="I259" s="61"/>
      <c r="K259" s="12">
        <v>1712600</v>
      </c>
      <c r="L259" s="56">
        <f t="shared" si="89"/>
        <v>0</v>
      </c>
    </row>
    <row r="260" spans="1:12">
      <c r="A260" s="58"/>
      <c r="B260" s="58">
        <v>5</v>
      </c>
      <c r="C260" s="58" t="s">
        <v>28</v>
      </c>
      <c r="D260" s="59" t="s">
        <v>29</v>
      </c>
      <c r="E260" s="69">
        <f>'[1]per SKPD'!E2634</f>
        <v>8191500</v>
      </c>
      <c r="F260" s="60">
        <f>'[1]Rekap SKPD'!O260</f>
        <v>9500000</v>
      </c>
      <c r="G260" s="60">
        <f>'[1]Rekap SKPD'!X260</f>
        <v>675000</v>
      </c>
      <c r="H260" s="61">
        <f t="shared" si="107"/>
        <v>17016500</v>
      </c>
      <c r="I260" s="61"/>
      <c r="K260" s="12">
        <v>17016500</v>
      </c>
      <c r="L260" s="56">
        <f t="shared" si="89"/>
        <v>0</v>
      </c>
    </row>
    <row r="261" spans="1:12">
      <c r="A261" s="58"/>
      <c r="B261" s="58">
        <v>6</v>
      </c>
      <c r="C261" s="58" t="s">
        <v>30</v>
      </c>
      <c r="D261" s="59" t="s">
        <v>31</v>
      </c>
      <c r="E261" s="69">
        <f>'[1]per SKPD'!E2638</f>
        <v>0</v>
      </c>
      <c r="F261" s="60">
        <f>'[1]Rekap SKPD'!O261</f>
        <v>0</v>
      </c>
      <c r="G261" s="60">
        <f>'[1]Rekap SKPD'!X261</f>
        <v>0</v>
      </c>
      <c r="H261" s="61">
        <f t="shared" si="107"/>
        <v>0</v>
      </c>
      <c r="I261" s="61"/>
      <c r="K261" s="12">
        <v>0</v>
      </c>
      <c r="L261" s="56">
        <f t="shared" si="89"/>
        <v>0</v>
      </c>
    </row>
    <row r="262" spans="1:12" s="67" customFormat="1">
      <c r="A262" s="62"/>
      <c r="B262" s="62">
        <v>7</v>
      </c>
      <c r="C262" s="62"/>
      <c r="D262" s="63" t="s">
        <v>32</v>
      </c>
      <c r="E262" s="69">
        <f>'[1]per SKPD'!E2639</f>
        <v>0</v>
      </c>
      <c r="F262" s="60">
        <f>'[1]Rekap SKPD'!O262</f>
        <v>19373500</v>
      </c>
      <c r="G262" s="60">
        <f>'[1]Rekap SKPD'!X262</f>
        <v>19373500</v>
      </c>
      <c r="H262" s="61">
        <f t="shared" si="107"/>
        <v>0</v>
      </c>
      <c r="I262" s="64"/>
      <c r="J262" s="65"/>
      <c r="K262" s="66">
        <v>0</v>
      </c>
      <c r="L262" s="56">
        <f t="shared" si="89"/>
        <v>0</v>
      </c>
    </row>
    <row r="263" spans="1:12">
      <c r="A263" s="45"/>
      <c r="B263" s="45"/>
      <c r="C263" s="45"/>
      <c r="D263" s="68"/>
      <c r="E263" s="61"/>
      <c r="F263" s="48"/>
      <c r="G263" s="48"/>
      <c r="H263" s="47"/>
      <c r="I263" s="47"/>
      <c r="L263" s="56">
        <f t="shared" si="89"/>
        <v>0</v>
      </c>
    </row>
    <row r="264" spans="1:12" s="57" customFormat="1">
      <c r="A264" s="49">
        <v>29</v>
      </c>
      <c r="B264" s="50" t="s">
        <v>62</v>
      </c>
      <c r="C264" s="51"/>
      <c r="D264" s="52"/>
      <c r="E264" s="53">
        <f t="shared" ref="E264" si="108">SUM(E265:E271)</f>
        <v>2529439950</v>
      </c>
      <c r="F264" s="53">
        <f>SUM(F265:F271)</f>
        <v>39815000</v>
      </c>
      <c r="G264" s="53">
        <f t="shared" ref="G264:H264" si="109">SUM(G265:G271)</f>
        <v>49200000</v>
      </c>
      <c r="H264" s="53">
        <f t="shared" si="109"/>
        <v>2520054950</v>
      </c>
      <c r="I264" s="54"/>
      <c r="J264" s="55"/>
      <c r="K264" s="53">
        <f t="shared" ref="K264" si="110">SUM(K265:K271)</f>
        <v>2520054950</v>
      </c>
      <c r="L264" s="56">
        <f t="shared" si="89"/>
        <v>0</v>
      </c>
    </row>
    <row r="265" spans="1:12">
      <c r="A265" s="58"/>
      <c r="B265" s="58">
        <v>1</v>
      </c>
      <c r="C265" s="58" t="s">
        <v>20</v>
      </c>
      <c r="D265" s="59" t="s">
        <v>21</v>
      </c>
      <c r="E265" s="69">
        <f>'[1]per SKPD'!E2670</f>
        <v>1746400000</v>
      </c>
      <c r="F265" s="60">
        <f>'[1]Rekap SKPD'!O265</f>
        <v>0</v>
      </c>
      <c r="G265" s="60">
        <f>'[1]Rekap SKPD'!X265</f>
        <v>48000000</v>
      </c>
      <c r="H265" s="61">
        <f>E265+F265-G265</f>
        <v>1698400000</v>
      </c>
      <c r="I265" s="61"/>
      <c r="K265" s="12">
        <v>1698400000</v>
      </c>
      <c r="L265" s="56">
        <f t="shared" si="89"/>
        <v>0</v>
      </c>
    </row>
    <row r="266" spans="1:12">
      <c r="A266" s="58"/>
      <c r="B266" s="58">
        <v>2</v>
      </c>
      <c r="C266" s="58" t="s">
        <v>22</v>
      </c>
      <c r="D266" s="59" t="s">
        <v>23</v>
      </c>
      <c r="E266" s="69">
        <f>'[1]per SKPD'!E2672</f>
        <v>426863450</v>
      </c>
      <c r="F266" s="60">
        <f>'[1]Rekap SKPD'!O266</f>
        <v>37500000</v>
      </c>
      <c r="G266" s="60">
        <f>'[1]Rekap SKPD'!X266</f>
        <v>600000</v>
      </c>
      <c r="H266" s="61">
        <f t="shared" ref="H266:H271" si="111">E266+F266-G266</f>
        <v>463763450</v>
      </c>
      <c r="I266" s="61"/>
      <c r="K266" s="12">
        <v>463763450</v>
      </c>
      <c r="L266" s="56">
        <f t="shared" si="89"/>
        <v>0</v>
      </c>
    </row>
    <row r="267" spans="1:12">
      <c r="A267" s="58"/>
      <c r="B267" s="58">
        <v>3</v>
      </c>
      <c r="C267" s="58" t="s">
        <v>24</v>
      </c>
      <c r="D267" s="59" t="s">
        <v>25</v>
      </c>
      <c r="E267" s="69">
        <f>'[1]per SKPD'!E2685</f>
        <v>353360000</v>
      </c>
      <c r="F267" s="60">
        <f>'[1]Rekap SKPD'!O267</f>
        <v>0</v>
      </c>
      <c r="G267" s="60">
        <f>'[1]Rekap SKPD'!X267</f>
        <v>0</v>
      </c>
      <c r="H267" s="61">
        <f t="shared" si="111"/>
        <v>353360000</v>
      </c>
      <c r="I267" s="61"/>
      <c r="K267" s="12">
        <v>353360000</v>
      </c>
      <c r="L267" s="56">
        <f t="shared" si="89"/>
        <v>0</v>
      </c>
    </row>
    <row r="268" spans="1:12">
      <c r="A268" s="58"/>
      <c r="B268" s="58">
        <v>4</v>
      </c>
      <c r="C268" s="58" t="s">
        <v>26</v>
      </c>
      <c r="D268" s="59" t="s">
        <v>27</v>
      </c>
      <c r="E268" s="69">
        <f>'[1]per SKPD'!E2686</f>
        <v>0</v>
      </c>
      <c r="F268" s="60">
        <f>'[1]Rekap SKPD'!O268</f>
        <v>1715000</v>
      </c>
      <c r="G268" s="60">
        <f>'[1]Rekap SKPD'!X268</f>
        <v>0</v>
      </c>
      <c r="H268" s="61">
        <f t="shared" si="111"/>
        <v>1715000</v>
      </c>
      <c r="I268" s="61"/>
      <c r="K268" s="12">
        <v>1715000</v>
      </c>
      <c r="L268" s="56">
        <f t="shared" si="89"/>
        <v>0</v>
      </c>
    </row>
    <row r="269" spans="1:12">
      <c r="A269" s="58"/>
      <c r="B269" s="58">
        <v>5</v>
      </c>
      <c r="C269" s="58" t="s">
        <v>28</v>
      </c>
      <c r="D269" s="59" t="s">
        <v>29</v>
      </c>
      <c r="E269" s="69">
        <f>'[1]per SKPD'!E2688</f>
        <v>2816500</v>
      </c>
      <c r="F269" s="60">
        <f>'[1]Rekap SKPD'!O269</f>
        <v>0</v>
      </c>
      <c r="G269" s="60">
        <f>'[1]Rekap SKPD'!X269</f>
        <v>0</v>
      </c>
      <c r="H269" s="61">
        <f t="shared" si="111"/>
        <v>2816500</v>
      </c>
      <c r="I269" s="61"/>
      <c r="K269" s="12">
        <v>2816500</v>
      </c>
      <c r="L269" s="56">
        <f t="shared" si="89"/>
        <v>0</v>
      </c>
    </row>
    <row r="270" spans="1:12">
      <c r="A270" s="58"/>
      <c r="B270" s="58">
        <v>6</v>
      </c>
      <c r="C270" s="58" t="s">
        <v>30</v>
      </c>
      <c r="D270" s="59" t="s">
        <v>31</v>
      </c>
      <c r="E270" s="69">
        <f>'[1]per SKPD'!E2689</f>
        <v>0</v>
      </c>
      <c r="F270" s="60">
        <f>'[1]Rekap SKPD'!O270</f>
        <v>0</v>
      </c>
      <c r="G270" s="60">
        <f>'[1]Rekap SKPD'!X270</f>
        <v>0</v>
      </c>
      <c r="H270" s="61">
        <f t="shared" si="111"/>
        <v>0</v>
      </c>
      <c r="I270" s="61"/>
      <c r="K270" s="12">
        <v>0</v>
      </c>
      <c r="L270" s="56">
        <f t="shared" si="89"/>
        <v>0</v>
      </c>
    </row>
    <row r="271" spans="1:12" s="67" customFormat="1">
      <c r="A271" s="62"/>
      <c r="B271" s="62">
        <v>7</v>
      </c>
      <c r="C271" s="62"/>
      <c r="D271" s="63" t="s">
        <v>32</v>
      </c>
      <c r="E271" s="69">
        <f>'[1]per SKPD'!E2690</f>
        <v>0</v>
      </c>
      <c r="F271" s="60">
        <f>'[1]Rekap SKPD'!O271</f>
        <v>600000</v>
      </c>
      <c r="G271" s="60">
        <f>'[1]Rekap SKPD'!X271</f>
        <v>600000</v>
      </c>
      <c r="H271" s="61">
        <f t="shared" si="111"/>
        <v>0</v>
      </c>
      <c r="I271" s="64"/>
      <c r="J271" s="65"/>
      <c r="K271" s="66">
        <v>0</v>
      </c>
      <c r="L271" s="56">
        <f t="shared" si="89"/>
        <v>0</v>
      </c>
    </row>
    <row r="272" spans="1:12">
      <c r="A272" s="45"/>
      <c r="B272" s="45"/>
      <c r="C272" s="45"/>
      <c r="D272" s="68"/>
      <c r="E272" s="61"/>
      <c r="F272" s="48"/>
      <c r="G272" s="48"/>
      <c r="H272" s="47"/>
      <c r="I272" s="47"/>
      <c r="L272" s="56">
        <f t="shared" si="89"/>
        <v>0</v>
      </c>
    </row>
    <row r="273" spans="1:12" s="57" customFormat="1">
      <c r="A273" s="49">
        <v>30</v>
      </c>
      <c r="B273" s="50" t="s">
        <v>63</v>
      </c>
      <c r="C273" s="51"/>
      <c r="D273" s="52"/>
      <c r="E273" s="53">
        <f t="shared" ref="E273" si="112">SUM(E274:E280)</f>
        <v>551034375</v>
      </c>
      <c r="F273" s="53">
        <f>SUM(F274:F280)</f>
        <v>48392600</v>
      </c>
      <c r="G273" s="53">
        <f t="shared" ref="G273" si="113">SUM(G274:G280)</f>
        <v>38000000</v>
      </c>
      <c r="H273" s="53">
        <f>SUM(H274:H280)</f>
        <v>561426975</v>
      </c>
      <c r="I273" s="54"/>
      <c r="J273" s="55"/>
      <c r="K273" s="53">
        <f t="shared" ref="K273" si="114">SUM(K274:K280)</f>
        <v>561426975</v>
      </c>
      <c r="L273" s="56">
        <f t="shared" si="89"/>
        <v>0</v>
      </c>
    </row>
    <row r="274" spans="1:12">
      <c r="A274" s="58"/>
      <c r="B274" s="58">
        <v>1</v>
      </c>
      <c r="C274" s="58" t="s">
        <v>20</v>
      </c>
      <c r="D274" s="59" t="s">
        <v>21</v>
      </c>
      <c r="E274" s="69">
        <f>'[1]per SKPD'!E2694</f>
        <v>0</v>
      </c>
      <c r="F274" s="60">
        <f>'[1]Rekap SKPD'!O274</f>
        <v>0</v>
      </c>
      <c r="G274" s="60">
        <f>'[1]Rekap SKPD'!X274</f>
        <v>0</v>
      </c>
      <c r="H274" s="61">
        <f>E274+F274-G274</f>
        <v>0</v>
      </c>
      <c r="I274" s="61"/>
      <c r="K274" s="12">
        <v>0</v>
      </c>
      <c r="L274" s="56">
        <f t="shared" si="89"/>
        <v>0</v>
      </c>
    </row>
    <row r="275" spans="1:12">
      <c r="A275" s="58"/>
      <c r="B275" s="58">
        <v>2</v>
      </c>
      <c r="C275" s="58" t="s">
        <v>22</v>
      </c>
      <c r="D275" s="59" t="s">
        <v>23</v>
      </c>
      <c r="E275" s="69">
        <f>'[1]per SKPD'!E2695</f>
        <v>520832875</v>
      </c>
      <c r="F275" s="60">
        <f>'[1]Rekap SKPD'!O275</f>
        <v>25400000</v>
      </c>
      <c r="G275" s="60">
        <f>'[1]Rekap SKPD'!X275</f>
        <v>19000000</v>
      </c>
      <c r="H275" s="61">
        <f t="shared" ref="H275:H280" si="115">E275+F275-G275</f>
        <v>527232875</v>
      </c>
      <c r="I275" s="61"/>
      <c r="K275" s="12">
        <v>527232875</v>
      </c>
      <c r="L275" s="56">
        <f t="shared" si="89"/>
        <v>0</v>
      </c>
    </row>
    <row r="276" spans="1:12">
      <c r="A276" s="58"/>
      <c r="B276" s="58">
        <v>3</v>
      </c>
      <c r="C276" s="58" t="s">
        <v>24</v>
      </c>
      <c r="D276" s="59" t="s">
        <v>25</v>
      </c>
      <c r="E276" s="69">
        <f>'[1]per SKPD'!E2705</f>
        <v>27135000</v>
      </c>
      <c r="F276" s="60">
        <f>'[1]Rekap SKPD'!O276</f>
        <v>2280000</v>
      </c>
      <c r="G276" s="60">
        <f>'[1]Rekap SKPD'!X276</f>
        <v>0</v>
      </c>
      <c r="H276" s="61">
        <f t="shared" si="115"/>
        <v>29415000</v>
      </c>
      <c r="I276" s="61"/>
      <c r="K276" s="12">
        <v>29415000</v>
      </c>
      <c r="L276" s="56">
        <f t="shared" si="89"/>
        <v>0</v>
      </c>
    </row>
    <row r="277" spans="1:12">
      <c r="A277" s="58"/>
      <c r="B277" s="58">
        <v>4</v>
      </c>
      <c r="C277" s="58" t="s">
        <v>26</v>
      </c>
      <c r="D277" s="59" t="s">
        <v>27</v>
      </c>
      <c r="E277" s="69">
        <f>'[1]per SKPD'!E2707</f>
        <v>0</v>
      </c>
      <c r="F277" s="60">
        <f>'[1]Rekap SKPD'!O277</f>
        <v>1712600</v>
      </c>
      <c r="G277" s="60">
        <f>'[1]Rekap SKPD'!X277</f>
        <v>0</v>
      </c>
      <c r="H277" s="61">
        <f t="shared" si="115"/>
        <v>1712600</v>
      </c>
      <c r="I277" s="61"/>
      <c r="K277" s="12">
        <v>1712600</v>
      </c>
      <c r="L277" s="56">
        <f t="shared" si="89"/>
        <v>0</v>
      </c>
    </row>
    <row r="278" spans="1:12">
      <c r="A278" s="58"/>
      <c r="B278" s="58">
        <v>5</v>
      </c>
      <c r="C278" s="58" t="s">
        <v>28</v>
      </c>
      <c r="D278" s="59" t="s">
        <v>29</v>
      </c>
      <c r="E278" s="69">
        <f>'[1]per SKPD'!E2709</f>
        <v>3066500</v>
      </c>
      <c r="F278" s="60">
        <f>'[1]Rekap SKPD'!O278</f>
        <v>0</v>
      </c>
      <c r="G278" s="60">
        <f>'[1]Rekap SKPD'!X278</f>
        <v>0</v>
      </c>
      <c r="H278" s="61">
        <f t="shared" si="115"/>
        <v>3066500</v>
      </c>
      <c r="I278" s="61"/>
      <c r="K278" s="12">
        <v>3066500</v>
      </c>
      <c r="L278" s="56">
        <f t="shared" si="89"/>
        <v>0</v>
      </c>
    </row>
    <row r="279" spans="1:12">
      <c r="A279" s="58"/>
      <c r="B279" s="58">
        <v>6</v>
      </c>
      <c r="C279" s="58" t="s">
        <v>30</v>
      </c>
      <c r="D279" s="59" t="s">
        <v>31</v>
      </c>
      <c r="E279" s="69">
        <f>'[1]per SKPD'!E2710</f>
        <v>0</v>
      </c>
      <c r="F279" s="60">
        <f>'[1]Rekap SKPD'!O279</f>
        <v>0</v>
      </c>
      <c r="G279" s="60">
        <f>'[1]Rekap SKPD'!X279</f>
        <v>0</v>
      </c>
      <c r="H279" s="61">
        <f t="shared" si="115"/>
        <v>0</v>
      </c>
      <c r="I279" s="61"/>
      <c r="K279" s="12">
        <v>0</v>
      </c>
      <c r="L279" s="56">
        <f t="shared" si="89"/>
        <v>0</v>
      </c>
    </row>
    <row r="280" spans="1:12" s="67" customFormat="1">
      <c r="A280" s="62"/>
      <c r="B280" s="62">
        <v>7</v>
      </c>
      <c r="C280" s="62"/>
      <c r="D280" s="63" t="s">
        <v>32</v>
      </c>
      <c r="E280" s="69">
        <f>'[1]per SKPD'!E2711</f>
        <v>0</v>
      </c>
      <c r="F280" s="60">
        <f>'[1]Rekap SKPD'!O280</f>
        <v>19000000</v>
      </c>
      <c r="G280" s="60">
        <f>'[1]Rekap SKPD'!X280</f>
        <v>19000000</v>
      </c>
      <c r="H280" s="61">
        <f t="shared" si="115"/>
        <v>0</v>
      </c>
      <c r="I280" s="64"/>
      <c r="J280" s="65"/>
      <c r="K280" s="66">
        <v>0</v>
      </c>
      <c r="L280" s="56">
        <f t="shared" ref="L280:L343" si="116">H280-K280</f>
        <v>0</v>
      </c>
    </row>
    <row r="281" spans="1:12">
      <c r="A281" s="45"/>
      <c r="B281" s="45"/>
      <c r="C281" s="45"/>
      <c r="D281" s="46"/>
      <c r="E281" s="61"/>
      <c r="F281" s="48"/>
      <c r="G281" s="48"/>
      <c r="H281" s="47"/>
      <c r="I281" s="47"/>
      <c r="L281" s="56">
        <f t="shared" si="116"/>
        <v>0</v>
      </c>
    </row>
    <row r="282" spans="1:12" s="57" customFormat="1">
      <c r="A282" s="49">
        <v>31</v>
      </c>
      <c r="B282" s="50" t="s">
        <v>64</v>
      </c>
      <c r="C282" s="51"/>
      <c r="D282" s="52"/>
      <c r="E282" s="53">
        <f t="shared" ref="E282:H282" si="117">SUM(E283:E289)</f>
        <v>1311659950</v>
      </c>
      <c r="F282" s="53">
        <f t="shared" si="117"/>
        <v>35062600</v>
      </c>
      <c r="G282" s="53">
        <f t="shared" si="117"/>
        <v>20620000</v>
      </c>
      <c r="H282" s="53">
        <f t="shared" si="117"/>
        <v>1326102550</v>
      </c>
      <c r="I282" s="54"/>
      <c r="J282" s="55"/>
      <c r="K282" s="53">
        <f t="shared" ref="K282" si="118">SUM(K283:K289)</f>
        <v>1326102550</v>
      </c>
      <c r="L282" s="56">
        <f t="shared" si="116"/>
        <v>0</v>
      </c>
    </row>
    <row r="283" spans="1:12">
      <c r="A283" s="58"/>
      <c r="B283" s="58">
        <v>1</v>
      </c>
      <c r="C283" s="58" t="s">
        <v>20</v>
      </c>
      <c r="D283" s="59" t="s">
        <v>21</v>
      </c>
      <c r="E283" s="69">
        <f>'[1]per SKPD'!E2716</f>
        <v>375000000</v>
      </c>
      <c r="F283" s="60">
        <f>'[1]Rekap SKPD'!O283</f>
        <v>0</v>
      </c>
      <c r="G283" s="60">
        <f>'[1]Rekap SKPD'!X283</f>
        <v>0</v>
      </c>
      <c r="H283" s="61">
        <f>E283+F283-G283</f>
        <v>375000000</v>
      </c>
      <c r="I283" s="61"/>
      <c r="K283" s="12">
        <v>375000000</v>
      </c>
      <c r="L283" s="56">
        <f t="shared" si="116"/>
        <v>0</v>
      </c>
    </row>
    <row r="284" spans="1:12">
      <c r="A284" s="58"/>
      <c r="B284" s="58">
        <v>2</v>
      </c>
      <c r="C284" s="58" t="s">
        <v>22</v>
      </c>
      <c r="D284" s="59" t="s">
        <v>23</v>
      </c>
      <c r="E284" s="69">
        <f>'[1]per SKPD'!E2717</f>
        <v>303003450</v>
      </c>
      <c r="F284" s="60">
        <f>'[1]Rekap SKPD'!O284</f>
        <v>27350000</v>
      </c>
      <c r="G284" s="60">
        <f>'[1]Rekap SKPD'!X284</f>
        <v>0</v>
      </c>
      <c r="H284" s="61">
        <f t="shared" ref="H284:H289" si="119">E284+F284-G284</f>
        <v>330353450</v>
      </c>
      <c r="I284" s="61"/>
      <c r="K284" s="12">
        <v>330353450</v>
      </c>
      <c r="L284" s="56">
        <f t="shared" si="116"/>
        <v>0</v>
      </c>
    </row>
    <row r="285" spans="1:12">
      <c r="A285" s="58"/>
      <c r="B285" s="58">
        <v>3</v>
      </c>
      <c r="C285" s="58" t="s">
        <v>24</v>
      </c>
      <c r="D285" s="59" t="s">
        <v>25</v>
      </c>
      <c r="E285" s="69">
        <f>'[1]per SKPD'!E2729</f>
        <v>608220000</v>
      </c>
      <c r="F285" s="60">
        <f>'[1]Rekap SKPD'!O285</f>
        <v>6000000</v>
      </c>
      <c r="G285" s="60">
        <f>'[1]Rekap SKPD'!X285</f>
        <v>0</v>
      </c>
      <c r="H285" s="61">
        <f t="shared" si="119"/>
        <v>614220000</v>
      </c>
      <c r="I285" s="61"/>
      <c r="K285" s="12">
        <v>614220000</v>
      </c>
      <c r="L285" s="56">
        <f t="shared" si="116"/>
        <v>0</v>
      </c>
    </row>
    <row r="286" spans="1:12">
      <c r="A286" s="58"/>
      <c r="B286" s="58">
        <v>4</v>
      </c>
      <c r="C286" s="58" t="s">
        <v>26</v>
      </c>
      <c r="D286" s="59" t="s">
        <v>27</v>
      </c>
      <c r="E286" s="69">
        <f>'[1]per SKPD'!E2731</f>
        <v>0</v>
      </c>
      <c r="F286" s="60">
        <f>'[1]Rekap SKPD'!O286</f>
        <v>1712600</v>
      </c>
      <c r="G286" s="60">
        <f>'[1]Rekap SKPD'!X286</f>
        <v>0</v>
      </c>
      <c r="H286" s="61">
        <f t="shared" si="119"/>
        <v>1712600</v>
      </c>
      <c r="I286" s="61"/>
      <c r="K286" s="12">
        <v>1712600</v>
      </c>
      <c r="L286" s="56">
        <f t="shared" si="116"/>
        <v>0</v>
      </c>
    </row>
    <row r="287" spans="1:12">
      <c r="A287" s="58"/>
      <c r="B287" s="58">
        <v>5</v>
      </c>
      <c r="C287" s="58" t="s">
        <v>28</v>
      </c>
      <c r="D287" s="59" t="s">
        <v>29</v>
      </c>
      <c r="E287" s="69">
        <f>'[1]per SKPD'!E2733</f>
        <v>4816500</v>
      </c>
      <c r="F287" s="60">
        <f>'[1]Rekap SKPD'!O287</f>
        <v>0</v>
      </c>
      <c r="G287" s="60">
        <f>'[1]Rekap SKPD'!X287</f>
        <v>0</v>
      </c>
      <c r="H287" s="61">
        <f t="shared" si="119"/>
        <v>4816500</v>
      </c>
      <c r="I287" s="61"/>
      <c r="K287" s="12">
        <v>4816500</v>
      </c>
      <c r="L287" s="56">
        <f t="shared" si="116"/>
        <v>0</v>
      </c>
    </row>
    <row r="288" spans="1:12">
      <c r="A288" s="58"/>
      <c r="B288" s="58">
        <v>6</v>
      </c>
      <c r="C288" s="58" t="s">
        <v>30</v>
      </c>
      <c r="D288" s="59" t="s">
        <v>31</v>
      </c>
      <c r="E288" s="69">
        <f>'[1]per SKPD'!E2734</f>
        <v>0</v>
      </c>
      <c r="F288" s="60">
        <f>'[1]Rekap SKPD'!O288</f>
        <v>0</v>
      </c>
      <c r="G288" s="60">
        <f>'[1]Rekap SKPD'!X288</f>
        <v>0</v>
      </c>
      <c r="H288" s="61">
        <f t="shared" si="119"/>
        <v>0</v>
      </c>
      <c r="I288" s="61"/>
      <c r="K288" s="12">
        <v>0</v>
      </c>
      <c r="L288" s="56">
        <f t="shared" si="116"/>
        <v>0</v>
      </c>
    </row>
    <row r="289" spans="1:12" s="67" customFormat="1">
      <c r="A289" s="62"/>
      <c r="B289" s="62">
        <v>7</v>
      </c>
      <c r="C289" s="62"/>
      <c r="D289" s="63" t="s">
        <v>32</v>
      </c>
      <c r="E289" s="69">
        <f>'[1]per SKPD'!E2735</f>
        <v>20620000</v>
      </c>
      <c r="F289" s="60">
        <f>'[1]Rekap SKPD'!O289</f>
        <v>0</v>
      </c>
      <c r="G289" s="60">
        <f>'[1]Rekap SKPD'!X289</f>
        <v>20620000</v>
      </c>
      <c r="H289" s="61">
        <f t="shared" si="119"/>
        <v>0</v>
      </c>
      <c r="I289" s="64"/>
      <c r="J289" s="65"/>
      <c r="K289" s="66">
        <v>0</v>
      </c>
      <c r="L289" s="56">
        <f t="shared" si="116"/>
        <v>0</v>
      </c>
    </row>
    <row r="290" spans="1:12">
      <c r="A290" s="45"/>
      <c r="B290" s="45"/>
      <c r="C290" s="45"/>
      <c r="D290" s="68"/>
      <c r="E290" s="61"/>
      <c r="F290" s="48"/>
      <c r="G290" s="48"/>
      <c r="H290" s="47"/>
      <c r="I290" s="47"/>
      <c r="L290" s="56">
        <f t="shared" si="116"/>
        <v>0</v>
      </c>
    </row>
    <row r="291" spans="1:12" s="57" customFormat="1">
      <c r="A291" s="49">
        <v>32</v>
      </c>
      <c r="B291" s="50" t="s">
        <v>65</v>
      </c>
      <c r="C291" s="51"/>
      <c r="D291" s="52"/>
      <c r="E291" s="53">
        <f t="shared" ref="E291" si="120">SUM(E292:E298)</f>
        <v>970764413</v>
      </c>
      <c r="F291" s="53">
        <f>SUM(F292:F298)</f>
        <v>54684700</v>
      </c>
      <c r="G291" s="53">
        <f t="shared" ref="G291" si="121">SUM(G292:G298)</f>
        <v>58325050</v>
      </c>
      <c r="H291" s="53">
        <f>SUM(H292:H298)</f>
        <v>967124063</v>
      </c>
      <c r="I291" s="54" t="s">
        <v>41</v>
      </c>
      <c r="J291" s="55"/>
      <c r="K291" s="53">
        <f t="shared" ref="K291" si="122">SUM(K292:K298)</f>
        <v>967124063</v>
      </c>
      <c r="L291" s="56">
        <f t="shared" si="116"/>
        <v>0</v>
      </c>
    </row>
    <row r="292" spans="1:12">
      <c r="A292" s="58"/>
      <c r="B292" s="58">
        <v>1</v>
      </c>
      <c r="C292" s="58" t="s">
        <v>20</v>
      </c>
      <c r="D292" s="59" t="s">
        <v>21</v>
      </c>
      <c r="E292" s="69">
        <f>'[1]per SKPD'!E2756</f>
        <v>274200000</v>
      </c>
      <c r="F292" s="60">
        <f>'[1]Rekap SKPD'!O292</f>
        <v>0</v>
      </c>
      <c r="G292" s="60">
        <f>'[1]Rekap SKPD'!X292</f>
        <v>37615050</v>
      </c>
      <c r="H292" s="61">
        <f>E292+F292-G292</f>
        <v>236584950</v>
      </c>
      <c r="I292" s="61"/>
      <c r="K292" s="12">
        <v>236584950</v>
      </c>
      <c r="L292" s="56">
        <f t="shared" si="116"/>
        <v>0</v>
      </c>
    </row>
    <row r="293" spans="1:12">
      <c r="A293" s="58"/>
      <c r="B293" s="58">
        <v>2</v>
      </c>
      <c r="C293" s="58" t="s">
        <v>22</v>
      </c>
      <c r="D293" s="59" t="s">
        <v>23</v>
      </c>
      <c r="E293" s="69">
        <f>'[1]per SKPD'!E2758</f>
        <v>286616450</v>
      </c>
      <c r="F293" s="60">
        <f>'[1]Rekap SKPD'!O293</f>
        <v>33867700</v>
      </c>
      <c r="G293" s="60">
        <f>'[1]Rekap SKPD'!X293</f>
        <v>10355000</v>
      </c>
      <c r="H293" s="61">
        <f t="shared" ref="H293:H298" si="123">E293+F293-G293</f>
        <v>310129150</v>
      </c>
      <c r="I293" s="61"/>
      <c r="K293" s="12">
        <v>310129150</v>
      </c>
      <c r="L293" s="56">
        <f t="shared" si="116"/>
        <v>0</v>
      </c>
    </row>
    <row r="294" spans="1:12">
      <c r="A294" s="58"/>
      <c r="B294" s="58">
        <v>3</v>
      </c>
      <c r="C294" s="58" t="s">
        <v>24</v>
      </c>
      <c r="D294" s="59" t="s">
        <v>25</v>
      </c>
      <c r="E294" s="69">
        <f>'[1]per SKPD'!E2784</f>
        <v>405791463</v>
      </c>
      <c r="F294" s="60">
        <f>'[1]Rekap SKPD'!O294</f>
        <v>8750000</v>
      </c>
      <c r="G294" s="60">
        <f>'[1]Rekap SKPD'!X294</f>
        <v>0</v>
      </c>
      <c r="H294" s="61">
        <f t="shared" si="123"/>
        <v>414541463</v>
      </c>
      <c r="I294" s="61"/>
      <c r="K294" s="12">
        <v>414541463</v>
      </c>
      <c r="L294" s="56">
        <f t="shared" si="116"/>
        <v>0</v>
      </c>
    </row>
    <row r="295" spans="1:12">
      <c r="A295" s="58"/>
      <c r="B295" s="58">
        <v>4</v>
      </c>
      <c r="C295" s="58" t="s">
        <v>26</v>
      </c>
      <c r="D295" s="59" t="s">
        <v>27</v>
      </c>
      <c r="E295" s="69">
        <f>'[1]per SKPD'!E2786</f>
        <v>0</v>
      </c>
      <c r="F295" s="60">
        <f>'[1]Rekap SKPD'!O295</f>
        <v>1712000</v>
      </c>
      <c r="G295" s="60">
        <f>'[1]Rekap SKPD'!X295</f>
        <v>0</v>
      </c>
      <c r="H295" s="61">
        <f t="shared" si="123"/>
        <v>1712000</v>
      </c>
      <c r="I295" s="61"/>
      <c r="K295" s="12">
        <v>1712000</v>
      </c>
      <c r="L295" s="56">
        <f t="shared" si="116"/>
        <v>0</v>
      </c>
    </row>
    <row r="296" spans="1:12">
      <c r="A296" s="58"/>
      <c r="B296" s="58">
        <v>5</v>
      </c>
      <c r="C296" s="58" t="s">
        <v>28</v>
      </c>
      <c r="D296" s="59" t="s">
        <v>29</v>
      </c>
      <c r="E296" s="69">
        <f>'[1]per SKPD'!E2788</f>
        <v>4156500</v>
      </c>
      <c r="F296" s="60">
        <f>'[1]Rekap SKPD'!O296</f>
        <v>0</v>
      </c>
      <c r="G296" s="60">
        <f>'[1]Rekap SKPD'!X296</f>
        <v>0</v>
      </c>
      <c r="H296" s="61">
        <f t="shared" si="123"/>
        <v>4156500</v>
      </c>
      <c r="I296" s="61"/>
      <c r="K296" s="12">
        <v>4156500</v>
      </c>
      <c r="L296" s="56">
        <f t="shared" si="116"/>
        <v>0</v>
      </c>
    </row>
    <row r="297" spans="1:12">
      <c r="A297" s="58"/>
      <c r="B297" s="58">
        <v>6</v>
      </c>
      <c r="C297" s="58" t="s">
        <v>30</v>
      </c>
      <c r="D297" s="59" t="s">
        <v>31</v>
      </c>
      <c r="E297" s="69">
        <f>'[1]per SKPD'!E2789</f>
        <v>0</v>
      </c>
      <c r="F297" s="60">
        <f>'[1]Rekap SKPD'!O297</f>
        <v>0</v>
      </c>
      <c r="G297" s="60">
        <f>'[1]Rekap SKPD'!X297</f>
        <v>0</v>
      </c>
      <c r="H297" s="61">
        <f t="shared" si="123"/>
        <v>0</v>
      </c>
      <c r="I297" s="61"/>
      <c r="K297" s="12">
        <v>0</v>
      </c>
      <c r="L297" s="56">
        <f t="shared" si="116"/>
        <v>0</v>
      </c>
    </row>
    <row r="298" spans="1:12" s="67" customFormat="1">
      <c r="A298" s="62"/>
      <c r="B298" s="62">
        <v>7</v>
      </c>
      <c r="C298" s="62"/>
      <c r="D298" s="63" t="s">
        <v>32</v>
      </c>
      <c r="E298" s="69">
        <f>'[1]per SKPD'!E2790</f>
        <v>0</v>
      </c>
      <c r="F298" s="60">
        <f>'[1]Rekap SKPD'!O298</f>
        <v>10355000</v>
      </c>
      <c r="G298" s="60">
        <f>'[1]Rekap SKPD'!X298</f>
        <v>10355000</v>
      </c>
      <c r="H298" s="61">
        <f t="shared" si="123"/>
        <v>0</v>
      </c>
      <c r="I298" s="64"/>
      <c r="J298" s="65"/>
      <c r="K298" s="66">
        <v>0</v>
      </c>
      <c r="L298" s="56">
        <f t="shared" si="116"/>
        <v>0</v>
      </c>
    </row>
    <row r="299" spans="1:12">
      <c r="A299" s="45"/>
      <c r="B299" s="45"/>
      <c r="C299" s="45"/>
      <c r="D299" s="68"/>
      <c r="E299" s="61"/>
      <c r="F299" s="48"/>
      <c r="G299" s="48"/>
      <c r="H299" s="47"/>
      <c r="I299" s="47"/>
      <c r="L299" s="56">
        <f t="shared" si="116"/>
        <v>0</v>
      </c>
    </row>
    <row r="300" spans="1:12" s="57" customFormat="1">
      <c r="A300" s="49">
        <v>33</v>
      </c>
      <c r="B300" s="50" t="s">
        <v>66</v>
      </c>
      <c r="C300" s="51"/>
      <c r="D300" s="52"/>
      <c r="E300" s="53">
        <f t="shared" ref="E300" si="124">SUM(E301:E307)</f>
        <v>1070850060</v>
      </c>
      <c r="F300" s="53">
        <f>SUM(F301:F307)</f>
        <v>171284500</v>
      </c>
      <c r="G300" s="53">
        <f t="shared" ref="G300:H300" si="125">SUM(G301:G307)</f>
        <v>195347000</v>
      </c>
      <c r="H300" s="53">
        <f t="shared" si="125"/>
        <v>1046787560</v>
      </c>
      <c r="I300" s="54" t="s">
        <v>41</v>
      </c>
      <c r="J300" s="55"/>
      <c r="K300" s="53">
        <f t="shared" ref="K300" si="126">SUM(K301:K307)</f>
        <v>1046787560</v>
      </c>
      <c r="L300" s="56">
        <f t="shared" si="116"/>
        <v>0</v>
      </c>
    </row>
    <row r="301" spans="1:12">
      <c r="A301" s="58"/>
      <c r="B301" s="58">
        <v>1</v>
      </c>
      <c r="C301" s="58" t="s">
        <v>20</v>
      </c>
      <c r="D301" s="59" t="s">
        <v>21</v>
      </c>
      <c r="E301" s="69">
        <f>'[1]per SKPD'!E2806</f>
        <v>308000000</v>
      </c>
      <c r="F301" s="60">
        <f>'[1]Rekap SKPD'!O301</f>
        <v>0</v>
      </c>
      <c r="G301" s="60">
        <f>'[1]Rekap SKPD'!X301</f>
        <v>0</v>
      </c>
      <c r="H301" s="61">
        <f>E301+F301-G301</f>
        <v>308000000</v>
      </c>
      <c r="I301" s="61"/>
      <c r="K301" s="12">
        <v>308000000</v>
      </c>
      <c r="L301" s="56">
        <f t="shared" si="116"/>
        <v>0</v>
      </c>
    </row>
    <row r="302" spans="1:12">
      <c r="A302" s="58"/>
      <c r="B302" s="58">
        <v>2</v>
      </c>
      <c r="C302" s="58" t="s">
        <v>22</v>
      </c>
      <c r="D302" s="59" t="s">
        <v>23</v>
      </c>
      <c r="E302" s="69">
        <f>'[1]per SKPD'!E2807</f>
        <v>345743575</v>
      </c>
      <c r="F302" s="60">
        <f>'[1]Rekap SKPD'!O302</f>
        <v>91900000</v>
      </c>
      <c r="G302" s="60">
        <f>'[1]Rekap SKPD'!X302</f>
        <v>117673500</v>
      </c>
      <c r="H302" s="61">
        <f t="shared" ref="H302:H307" si="127">E302+F302-G302</f>
        <v>319970075</v>
      </c>
      <c r="I302" s="61"/>
      <c r="K302" s="12">
        <v>319970075</v>
      </c>
      <c r="L302" s="56">
        <f t="shared" si="116"/>
        <v>0</v>
      </c>
    </row>
    <row r="303" spans="1:12">
      <c r="A303" s="58"/>
      <c r="B303" s="58">
        <v>3</v>
      </c>
      <c r="C303" s="58" t="s">
        <v>24</v>
      </c>
      <c r="D303" s="59" t="s">
        <v>25</v>
      </c>
      <c r="E303" s="69">
        <f>'[1]per SKPD'!E2856</f>
        <v>415452985</v>
      </c>
      <c r="F303" s="60">
        <f>'[1]Rekap SKPD'!O303</f>
        <v>0</v>
      </c>
      <c r="G303" s="60">
        <f>'[1]Rekap SKPD'!X303</f>
        <v>0</v>
      </c>
      <c r="H303" s="61">
        <f t="shared" si="127"/>
        <v>415452985</v>
      </c>
      <c r="I303" s="61"/>
      <c r="K303" s="12">
        <v>415452985</v>
      </c>
      <c r="L303" s="56">
        <f t="shared" si="116"/>
        <v>0</v>
      </c>
    </row>
    <row r="304" spans="1:12">
      <c r="A304" s="58"/>
      <c r="B304" s="58">
        <v>4</v>
      </c>
      <c r="C304" s="58" t="s">
        <v>26</v>
      </c>
      <c r="D304" s="59" t="s">
        <v>27</v>
      </c>
      <c r="E304" s="69">
        <f>'[1]per SKPD'!E2857</f>
        <v>177000</v>
      </c>
      <c r="F304" s="60">
        <f>'[1]Rekap SKPD'!O304</f>
        <v>1711000</v>
      </c>
      <c r="G304" s="60">
        <f>'[1]Rekap SKPD'!X304</f>
        <v>0</v>
      </c>
      <c r="H304" s="61">
        <f t="shared" si="127"/>
        <v>1888000</v>
      </c>
      <c r="I304" s="61"/>
      <c r="K304" s="12">
        <v>1888000</v>
      </c>
      <c r="L304" s="56">
        <f t="shared" si="116"/>
        <v>0</v>
      </c>
    </row>
    <row r="305" spans="1:12">
      <c r="A305" s="58"/>
      <c r="B305" s="58">
        <v>5</v>
      </c>
      <c r="C305" s="58" t="s">
        <v>28</v>
      </c>
      <c r="D305" s="59" t="s">
        <v>29</v>
      </c>
      <c r="E305" s="69">
        <f>'[1]per SKPD'!E2859</f>
        <v>1476500</v>
      </c>
      <c r="F305" s="60">
        <f>'[1]Rekap SKPD'!O305</f>
        <v>0</v>
      </c>
      <c r="G305" s="60">
        <f>'[1]Rekap SKPD'!X305</f>
        <v>0</v>
      </c>
      <c r="H305" s="61">
        <f t="shared" si="127"/>
        <v>1476500</v>
      </c>
      <c r="I305" s="61"/>
      <c r="K305" s="12">
        <v>1476500</v>
      </c>
      <c r="L305" s="56">
        <f t="shared" si="116"/>
        <v>0</v>
      </c>
    </row>
    <row r="306" spans="1:12">
      <c r="A306" s="58"/>
      <c r="B306" s="58">
        <v>6</v>
      </c>
      <c r="C306" s="58" t="s">
        <v>30</v>
      </c>
      <c r="D306" s="59" t="s">
        <v>31</v>
      </c>
      <c r="E306" s="69">
        <f>'[1]per SKPD'!E2860</f>
        <v>0</v>
      </c>
      <c r="F306" s="60">
        <f>'[1]Rekap SKPD'!O306</f>
        <v>0</v>
      </c>
      <c r="G306" s="60">
        <f>'[1]Rekap SKPD'!X306</f>
        <v>0</v>
      </c>
      <c r="H306" s="61">
        <f t="shared" si="127"/>
        <v>0</v>
      </c>
      <c r="I306" s="61"/>
      <c r="K306" s="12">
        <v>0</v>
      </c>
      <c r="L306" s="56">
        <f t="shared" si="116"/>
        <v>0</v>
      </c>
    </row>
    <row r="307" spans="1:12" s="67" customFormat="1">
      <c r="A307" s="62"/>
      <c r="B307" s="62">
        <v>7</v>
      </c>
      <c r="C307" s="62"/>
      <c r="D307" s="63" t="s">
        <v>32</v>
      </c>
      <c r="E307" s="69">
        <f>'[1]per SKPD'!E2861</f>
        <v>0</v>
      </c>
      <c r="F307" s="60">
        <f>'[1]Rekap SKPD'!O307</f>
        <v>77673500</v>
      </c>
      <c r="G307" s="60">
        <f>'[1]Rekap SKPD'!X307</f>
        <v>77673500</v>
      </c>
      <c r="H307" s="61">
        <f t="shared" si="127"/>
        <v>0</v>
      </c>
      <c r="I307" s="64"/>
      <c r="J307" s="65"/>
      <c r="K307" s="66">
        <v>0</v>
      </c>
      <c r="L307" s="56">
        <f t="shared" si="116"/>
        <v>0</v>
      </c>
    </row>
    <row r="308" spans="1:12">
      <c r="A308" s="45"/>
      <c r="B308" s="45"/>
      <c r="C308" s="45"/>
      <c r="D308" s="68"/>
      <c r="E308" s="61"/>
      <c r="F308" s="48"/>
      <c r="G308" s="48"/>
      <c r="H308" s="47"/>
      <c r="I308" s="47"/>
      <c r="L308" s="56">
        <f t="shared" si="116"/>
        <v>0</v>
      </c>
    </row>
    <row r="309" spans="1:12" s="57" customFormat="1">
      <c r="A309" s="49">
        <v>34</v>
      </c>
      <c r="B309" s="50" t="s">
        <v>67</v>
      </c>
      <c r="C309" s="51"/>
      <c r="D309" s="52"/>
      <c r="E309" s="53">
        <f t="shared" ref="E309:G309" si="128">SUM(E310:E316)</f>
        <v>1446036207</v>
      </c>
      <c r="F309" s="53">
        <f t="shared" si="128"/>
        <v>253683346</v>
      </c>
      <c r="G309" s="53">
        <f t="shared" si="128"/>
        <v>246853043</v>
      </c>
      <c r="H309" s="53">
        <f>SUM(H310:H316)</f>
        <v>1452866510</v>
      </c>
      <c r="I309" s="54"/>
      <c r="J309" s="55"/>
      <c r="K309" s="53">
        <f t="shared" ref="K309" si="129">SUM(K310:K316)</f>
        <v>1452866510</v>
      </c>
      <c r="L309" s="56">
        <f t="shared" si="116"/>
        <v>0</v>
      </c>
    </row>
    <row r="310" spans="1:12">
      <c r="A310" s="58"/>
      <c r="B310" s="58">
        <v>1</v>
      </c>
      <c r="C310" s="58" t="s">
        <v>20</v>
      </c>
      <c r="D310" s="59" t="s">
        <v>21</v>
      </c>
      <c r="E310" s="69">
        <f>'[1]per SKPD'!E2902</f>
        <v>235000000</v>
      </c>
      <c r="F310" s="60">
        <f>'[1]Rekap SKPD'!O310</f>
        <v>0</v>
      </c>
      <c r="G310" s="60">
        <f>'[1]Rekap SKPD'!X310</f>
        <v>0</v>
      </c>
      <c r="H310" s="61">
        <f>E310+F310-G310</f>
        <v>235000000</v>
      </c>
      <c r="I310" s="61"/>
      <c r="K310" s="12">
        <v>235000000</v>
      </c>
      <c r="L310" s="56">
        <f t="shared" si="116"/>
        <v>0</v>
      </c>
    </row>
    <row r="311" spans="1:12">
      <c r="A311" s="58"/>
      <c r="B311" s="58">
        <v>2</v>
      </c>
      <c r="C311" s="58" t="s">
        <v>22</v>
      </c>
      <c r="D311" s="59" t="s">
        <v>23</v>
      </c>
      <c r="E311" s="69">
        <f>'[1]per SKPD'!E2903</f>
        <v>373848747</v>
      </c>
      <c r="F311" s="60">
        <f>'[1]Rekap SKPD'!O311</f>
        <v>26900000</v>
      </c>
      <c r="G311" s="60">
        <f>'[1]Rekap SKPD'!X311</f>
        <v>21782297</v>
      </c>
      <c r="H311" s="61">
        <f t="shared" ref="H311:H316" si="130">E311+F311-G311</f>
        <v>378966450</v>
      </c>
      <c r="I311" s="61"/>
      <c r="K311" s="12">
        <v>378966450</v>
      </c>
      <c r="L311" s="56">
        <f t="shared" si="116"/>
        <v>0</v>
      </c>
    </row>
    <row r="312" spans="1:12">
      <c r="A312" s="58"/>
      <c r="B312" s="58">
        <v>3</v>
      </c>
      <c r="C312" s="58" t="s">
        <v>24</v>
      </c>
      <c r="D312" s="59" t="s">
        <v>25</v>
      </c>
      <c r="E312" s="69">
        <f>'[1]per SKPD'!E2916</f>
        <v>828120960</v>
      </c>
      <c r="F312" s="60">
        <f>'[1]Rekap SKPD'!O312</f>
        <v>0</v>
      </c>
      <c r="G312" s="60">
        <f>'[1]Rekap SKPD'!X312</f>
        <v>203288449</v>
      </c>
      <c r="H312" s="61">
        <f t="shared" si="130"/>
        <v>624832511</v>
      </c>
      <c r="I312" s="61"/>
      <c r="K312" s="12">
        <v>624832511</v>
      </c>
      <c r="L312" s="56">
        <f t="shared" si="116"/>
        <v>0</v>
      </c>
    </row>
    <row r="313" spans="1:12">
      <c r="A313" s="58"/>
      <c r="B313" s="58">
        <v>4</v>
      </c>
      <c r="C313" s="58" t="s">
        <v>26</v>
      </c>
      <c r="D313" s="59" t="s">
        <v>27</v>
      </c>
      <c r="E313" s="69">
        <f>'[1]per SKPD'!E2921</f>
        <v>0</v>
      </c>
      <c r="F313" s="60">
        <f>'[1]Rekap SKPD'!O313</f>
        <v>1712600</v>
      </c>
      <c r="G313" s="60">
        <f>'[1]Rekap SKPD'!X313</f>
        <v>0</v>
      </c>
      <c r="H313" s="61">
        <f t="shared" si="130"/>
        <v>1712600</v>
      </c>
      <c r="I313" s="61"/>
      <c r="K313" s="12">
        <v>1712600</v>
      </c>
      <c r="L313" s="56">
        <f t="shared" si="116"/>
        <v>0</v>
      </c>
    </row>
    <row r="314" spans="1:12">
      <c r="A314" s="58"/>
      <c r="B314" s="58">
        <v>5</v>
      </c>
      <c r="C314" s="58" t="s">
        <v>28</v>
      </c>
      <c r="D314" s="59" t="s">
        <v>29</v>
      </c>
      <c r="E314" s="69">
        <f>'[1]per SKPD'!E2924</f>
        <v>9066500</v>
      </c>
      <c r="F314" s="60">
        <f>'[1]Rekap SKPD'!O314</f>
        <v>0</v>
      </c>
      <c r="G314" s="60">
        <f>'[1]Rekap SKPD'!X314</f>
        <v>0</v>
      </c>
      <c r="H314" s="61">
        <f t="shared" si="130"/>
        <v>9066500</v>
      </c>
      <c r="I314" s="61"/>
      <c r="K314" s="12">
        <v>9066500</v>
      </c>
      <c r="L314" s="56">
        <f t="shared" si="116"/>
        <v>0</v>
      </c>
    </row>
    <row r="315" spans="1:12">
      <c r="A315" s="58"/>
      <c r="B315" s="58">
        <v>6</v>
      </c>
      <c r="C315" s="58" t="s">
        <v>30</v>
      </c>
      <c r="D315" s="59" t="s">
        <v>31</v>
      </c>
      <c r="E315" s="69">
        <f>'[1]per SKPD'!E2925</f>
        <v>0</v>
      </c>
      <c r="F315" s="60">
        <f>'[1]Rekap SKPD'!O315</f>
        <v>0</v>
      </c>
      <c r="G315" s="60">
        <f>'[1]Rekap SKPD'!X315</f>
        <v>0</v>
      </c>
      <c r="H315" s="61">
        <f t="shared" si="130"/>
        <v>0</v>
      </c>
      <c r="I315" s="61"/>
      <c r="K315" s="12">
        <v>0</v>
      </c>
      <c r="L315" s="56">
        <f t="shared" si="116"/>
        <v>0</v>
      </c>
    </row>
    <row r="316" spans="1:12" s="67" customFormat="1">
      <c r="A316" s="62"/>
      <c r="B316" s="62">
        <v>7</v>
      </c>
      <c r="C316" s="62"/>
      <c r="D316" s="63" t="s">
        <v>32</v>
      </c>
      <c r="E316" s="69">
        <f>'[1]per SKPD'!E2926</f>
        <v>0</v>
      </c>
      <c r="F316" s="60">
        <f>'[1]Rekap SKPD'!O316</f>
        <v>225070746</v>
      </c>
      <c r="G316" s="60">
        <f>'[1]Rekap SKPD'!X316</f>
        <v>21782297</v>
      </c>
      <c r="H316" s="61">
        <f t="shared" si="130"/>
        <v>203288449</v>
      </c>
      <c r="I316" s="64"/>
      <c r="J316" s="65"/>
      <c r="K316" s="66">
        <v>203288449</v>
      </c>
      <c r="L316" s="56">
        <f t="shared" si="116"/>
        <v>0</v>
      </c>
    </row>
    <row r="317" spans="1:12">
      <c r="A317" s="45"/>
      <c r="B317" s="45"/>
      <c r="C317" s="45"/>
      <c r="D317" s="46"/>
      <c r="E317" s="61"/>
      <c r="F317" s="48"/>
      <c r="G317" s="48"/>
      <c r="H317" s="47"/>
      <c r="I317" s="47"/>
      <c r="L317" s="56">
        <f t="shared" si="116"/>
        <v>0</v>
      </c>
    </row>
    <row r="318" spans="1:12" s="57" customFormat="1">
      <c r="A318" s="49">
        <v>35</v>
      </c>
      <c r="B318" s="50" t="s">
        <v>68</v>
      </c>
      <c r="C318" s="51"/>
      <c r="D318" s="52"/>
      <c r="E318" s="53">
        <f t="shared" ref="E318" si="131">SUM(E319:E325)</f>
        <v>1065035700</v>
      </c>
      <c r="F318" s="53">
        <f>SUM(F319:F325)</f>
        <v>28212600</v>
      </c>
      <c r="G318" s="53">
        <f t="shared" ref="G318:H318" si="132">SUM(G319:G325)</f>
        <v>1195000</v>
      </c>
      <c r="H318" s="53">
        <f t="shared" si="132"/>
        <v>1092053300</v>
      </c>
      <c r="I318" s="54"/>
      <c r="J318" s="55"/>
      <c r="K318" s="53">
        <f t="shared" ref="K318" si="133">SUM(K319:K325)</f>
        <v>1092053300</v>
      </c>
      <c r="L318" s="56">
        <f t="shared" si="116"/>
        <v>0</v>
      </c>
    </row>
    <row r="319" spans="1:12">
      <c r="A319" s="58"/>
      <c r="B319" s="58">
        <v>1</v>
      </c>
      <c r="C319" s="58" t="s">
        <v>20</v>
      </c>
      <c r="D319" s="59" t="s">
        <v>21</v>
      </c>
      <c r="E319" s="69">
        <f>'[1]per SKPD'!E2938</f>
        <v>262500000</v>
      </c>
      <c r="F319" s="60">
        <f>'[1]Rekap SKPD'!O319</f>
        <v>0</v>
      </c>
      <c r="G319" s="60">
        <f>'[1]Rekap SKPD'!X319</f>
        <v>0</v>
      </c>
      <c r="H319" s="61">
        <f>E319+F319-G319</f>
        <v>262500000</v>
      </c>
      <c r="I319" s="61"/>
      <c r="K319" s="12">
        <v>262500000</v>
      </c>
      <c r="L319" s="56">
        <f t="shared" si="116"/>
        <v>0</v>
      </c>
    </row>
    <row r="320" spans="1:12">
      <c r="A320" s="58"/>
      <c r="B320" s="58">
        <v>2</v>
      </c>
      <c r="C320" s="58" t="s">
        <v>22</v>
      </c>
      <c r="D320" s="59" t="s">
        <v>23</v>
      </c>
      <c r="E320" s="69">
        <f>'[1]per SKPD'!E2939</f>
        <v>356506947</v>
      </c>
      <c r="F320" s="60">
        <f>'[1]Rekap SKPD'!O320</f>
        <v>26400000</v>
      </c>
      <c r="G320" s="60">
        <f>'[1]Rekap SKPD'!X320</f>
        <v>0</v>
      </c>
      <c r="H320" s="61">
        <f t="shared" ref="H320:H325" si="134">E320+F320-G320</f>
        <v>382906947</v>
      </c>
      <c r="I320" s="61"/>
      <c r="K320" s="12">
        <v>382906947</v>
      </c>
      <c r="L320" s="56">
        <f t="shared" si="116"/>
        <v>0</v>
      </c>
    </row>
    <row r="321" spans="1:12">
      <c r="A321" s="58"/>
      <c r="B321" s="58">
        <v>3</v>
      </c>
      <c r="C321" s="58" t="s">
        <v>24</v>
      </c>
      <c r="D321" s="59" t="s">
        <v>25</v>
      </c>
      <c r="E321" s="69">
        <f>'[1]per SKPD'!E2949</f>
        <v>444747253</v>
      </c>
      <c r="F321" s="60">
        <f>'[1]Rekap SKPD'!O321</f>
        <v>0</v>
      </c>
      <c r="G321" s="60">
        <f>'[1]Rekap SKPD'!X321</f>
        <v>0</v>
      </c>
      <c r="H321" s="61">
        <f t="shared" si="134"/>
        <v>444747253</v>
      </c>
      <c r="I321" s="61"/>
      <c r="K321" s="12">
        <v>444747253</v>
      </c>
      <c r="L321" s="56">
        <f t="shared" si="116"/>
        <v>0</v>
      </c>
    </row>
    <row r="322" spans="1:12">
      <c r="A322" s="58"/>
      <c r="B322" s="58">
        <v>4</v>
      </c>
      <c r="C322" s="58" t="s">
        <v>26</v>
      </c>
      <c r="D322" s="59" t="s">
        <v>27</v>
      </c>
      <c r="E322" s="69">
        <f>'[1]per SKPD'!E2950</f>
        <v>0</v>
      </c>
      <c r="F322" s="60">
        <f>'[1]Rekap SKPD'!O322</f>
        <v>1812600</v>
      </c>
      <c r="G322" s="60">
        <f>'[1]Rekap SKPD'!X322</f>
        <v>0</v>
      </c>
      <c r="H322" s="61">
        <f t="shared" si="134"/>
        <v>1812600</v>
      </c>
      <c r="I322" s="61"/>
      <c r="K322" s="12">
        <v>1812600</v>
      </c>
      <c r="L322" s="56">
        <f t="shared" si="116"/>
        <v>0</v>
      </c>
    </row>
    <row r="323" spans="1:12">
      <c r="A323" s="58"/>
      <c r="B323" s="58">
        <v>5</v>
      </c>
      <c r="C323" s="58" t="s">
        <v>28</v>
      </c>
      <c r="D323" s="59" t="s">
        <v>29</v>
      </c>
      <c r="E323" s="69">
        <f>'[1]per SKPD'!E2952</f>
        <v>86500</v>
      </c>
      <c r="F323" s="60">
        <f>'[1]Rekap SKPD'!O323</f>
        <v>0</v>
      </c>
      <c r="G323" s="60">
        <f>'[1]Rekap SKPD'!X323</f>
        <v>0</v>
      </c>
      <c r="H323" s="61">
        <f t="shared" si="134"/>
        <v>86500</v>
      </c>
      <c r="I323" s="61"/>
      <c r="K323" s="12">
        <v>86500</v>
      </c>
      <c r="L323" s="56">
        <f t="shared" si="116"/>
        <v>0</v>
      </c>
    </row>
    <row r="324" spans="1:12">
      <c r="A324" s="58"/>
      <c r="B324" s="58">
        <v>6</v>
      </c>
      <c r="C324" s="58" t="s">
        <v>30</v>
      </c>
      <c r="D324" s="59" t="s">
        <v>31</v>
      </c>
      <c r="E324" s="69">
        <f>'[1]per SKPD'!E2953</f>
        <v>0</v>
      </c>
      <c r="F324" s="60">
        <f>'[1]Rekap SKPD'!O324</f>
        <v>0</v>
      </c>
      <c r="G324" s="60">
        <f>'[1]Rekap SKPD'!X324</f>
        <v>0</v>
      </c>
      <c r="H324" s="61">
        <f t="shared" si="134"/>
        <v>0</v>
      </c>
      <c r="I324" s="61"/>
      <c r="K324" s="12">
        <v>0</v>
      </c>
      <c r="L324" s="56">
        <f t="shared" si="116"/>
        <v>0</v>
      </c>
    </row>
    <row r="325" spans="1:12" s="67" customFormat="1">
      <c r="A325" s="62"/>
      <c r="B325" s="62">
        <v>7</v>
      </c>
      <c r="C325" s="62"/>
      <c r="D325" s="63" t="s">
        <v>32</v>
      </c>
      <c r="E325" s="69">
        <f>'[1]per SKPD'!E2954</f>
        <v>1195000</v>
      </c>
      <c r="F325" s="60">
        <f>'[1]Rekap SKPD'!O325</f>
        <v>0</v>
      </c>
      <c r="G325" s="60">
        <f>'[1]Rekap SKPD'!X325</f>
        <v>1195000</v>
      </c>
      <c r="H325" s="61">
        <f t="shared" si="134"/>
        <v>0</v>
      </c>
      <c r="I325" s="64"/>
      <c r="J325" s="65"/>
      <c r="K325" s="66">
        <v>0</v>
      </c>
      <c r="L325" s="56">
        <f t="shared" si="116"/>
        <v>0</v>
      </c>
    </row>
    <row r="326" spans="1:12">
      <c r="A326" s="45"/>
      <c r="B326" s="45"/>
      <c r="C326" s="45"/>
      <c r="D326" s="68"/>
      <c r="E326" s="61"/>
      <c r="F326" s="48"/>
      <c r="G326" s="48"/>
      <c r="H326" s="47"/>
      <c r="I326" s="47"/>
      <c r="L326" s="56">
        <f t="shared" si="116"/>
        <v>0</v>
      </c>
    </row>
    <row r="327" spans="1:12" s="57" customFormat="1">
      <c r="A327" s="49">
        <v>36</v>
      </c>
      <c r="B327" s="50" t="s">
        <v>69</v>
      </c>
      <c r="C327" s="51"/>
      <c r="D327" s="52"/>
      <c r="E327" s="53">
        <f t="shared" ref="E327" si="135">SUM(E328:E334)</f>
        <v>1241485350</v>
      </c>
      <c r="F327" s="53">
        <f>SUM(F328:F334)</f>
        <v>84679600</v>
      </c>
      <c r="G327" s="53">
        <f t="shared" ref="G327" si="136">SUM(G328:G334)</f>
        <v>13000000</v>
      </c>
      <c r="H327" s="53">
        <f>SUM(H328:H334)</f>
        <v>1313164950</v>
      </c>
      <c r="I327" s="54"/>
      <c r="J327" s="55"/>
      <c r="K327" s="53">
        <f t="shared" ref="K327" si="137">SUM(K328:K334)</f>
        <v>1313164950</v>
      </c>
      <c r="L327" s="56">
        <f t="shared" si="116"/>
        <v>0</v>
      </c>
    </row>
    <row r="328" spans="1:12">
      <c r="A328" s="58"/>
      <c r="B328" s="58">
        <v>1</v>
      </c>
      <c r="C328" s="58" t="s">
        <v>20</v>
      </c>
      <c r="D328" s="59" t="s">
        <v>21</v>
      </c>
      <c r="E328" s="69">
        <f>'[1]per SKPD'!E2960</f>
        <v>140000000</v>
      </c>
      <c r="F328" s="60">
        <f>'[1]Rekap SKPD'!O328</f>
        <v>0</v>
      </c>
      <c r="G328" s="60">
        <f>'[1]Rekap SKPD'!X328</f>
        <v>0</v>
      </c>
      <c r="H328" s="61">
        <f>E328+F328-G328</f>
        <v>140000000</v>
      </c>
      <c r="I328" s="61"/>
      <c r="K328" s="12">
        <v>140000000</v>
      </c>
      <c r="L328" s="56">
        <f t="shared" si="116"/>
        <v>0</v>
      </c>
    </row>
    <row r="329" spans="1:12">
      <c r="A329" s="58"/>
      <c r="B329" s="58">
        <v>2</v>
      </c>
      <c r="C329" s="58" t="s">
        <v>22</v>
      </c>
      <c r="D329" s="59" t="s">
        <v>23</v>
      </c>
      <c r="E329" s="69">
        <f>'[1]per SKPD'!E2961</f>
        <v>416010850</v>
      </c>
      <c r="F329" s="60">
        <f>'[1]Rekap SKPD'!O329</f>
        <v>26467000</v>
      </c>
      <c r="G329" s="60">
        <f>'[1]Rekap SKPD'!X329</f>
        <v>6500000</v>
      </c>
      <c r="H329" s="61">
        <f t="shared" ref="H329:H334" si="138">E329+F329-G329</f>
        <v>435977850</v>
      </c>
      <c r="I329" s="61"/>
      <c r="K329" s="12">
        <v>435977850</v>
      </c>
      <c r="L329" s="56">
        <f t="shared" si="116"/>
        <v>0</v>
      </c>
    </row>
    <row r="330" spans="1:12">
      <c r="A330" s="58"/>
      <c r="B330" s="58">
        <v>3</v>
      </c>
      <c r="C330" s="58" t="s">
        <v>24</v>
      </c>
      <c r="D330" s="59" t="s">
        <v>25</v>
      </c>
      <c r="E330" s="69">
        <f>'[1]per SKPD'!E2971</f>
        <v>675780000</v>
      </c>
      <c r="F330" s="60">
        <f>'[1]Rekap SKPD'!O330</f>
        <v>50000000</v>
      </c>
      <c r="G330" s="60">
        <f>'[1]Rekap SKPD'!X330</f>
        <v>0</v>
      </c>
      <c r="H330" s="61">
        <f t="shared" si="138"/>
        <v>725780000</v>
      </c>
      <c r="I330" s="61"/>
      <c r="K330" s="12">
        <v>725780000</v>
      </c>
      <c r="L330" s="56">
        <f t="shared" si="116"/>
        <v>0</v>
      </c>
    </row>
    <row r="331" spans="1:12">
      <c r="A331" s="58"/>
      <c r="B331" s="58">
        <v>4</v>
      </c>
      <c r="C331" s="58" t="s">
        <v>26</v>
      </c>
      <c r="D331" s="59" t="s">
        <v>27</v>
      </c>
      <c r="E331" s="69">
        <f>'[1]per SKPD'!E2973</f>
        <v>0</v>
      </c>
      <c r="F331" s="60">
        <f>'[1]Rekap SKPD'!O331</f>
        <v>1712600</v>
      </c>
      <c r="G331" s="60">
        <f>'[1]Rekap SKPD'!X331</f>
        <v>0</v>
      </c>
      <c r="H331" s="61">
        <f t="shared" si="138"/>
        <v>1712600</v>
      </c>
      <c r="I331" s="61"/>
      <c r="K331" s="12">
        <v>1712600</v>
      </c>
      <c r="L331" s="56">
        <f t="shared" si="116"/>
        <v>0</v>
      </c>
    </row>
    <row r="332" spans="1:12">
      <c r="A332" s="58"/>
      <c r="B332" s="58">
        <v>5</v>
      </c>
      <c r="C332" s="58" t="s">
        <v>28</v>
      </c>
      <c r="D332" s="59" t="s">
        <v>29</v>
      </c>
      <c r="E332" s="69">
        <f>'[1]per SKPD'!E2975</f>
        <v>9694500</v>
      </c>
      <c r="F332" s="60">
        <f>'[1]Rekap SKPD'!O332</f>
        <v>0</v>
      </c>
      <c r="G332" s="60">
        <f>'[1]Rekap SKPD'!X332</f>
        <v>0</v>
      </c>
      <c r="H332" s="61">
        <f t="shared" si="138"/>
        <v>9694500</v>
      </c>
      <c r="I332" s="61"/>
      <c r="K332" s="12">
        <v>9694500</v>
      </c>
      <c r="L332" s="56">
        <f t="shared" si="116"/>
        <v>0</v>
      </c>
    </row>
    <row r="333" spans="1:12">
      <c r="A333" s="58"/>
      <c r="B333" s="58">
        <v>6</v>
      </c>
      <c r="C333" s="58" t="s">
        <v>30</v>
      </c>
      <c r="D333" s="59" t="s">
        <v>31</v>
      </c>
      <c r="E333" s="69">
        <f>'[1]per SKPD'!E2976</f>
        <v>0</v>
      </c>
      <c r="F333" s="60">
        <f>'[1]Rekap SKPD'!O333</f>
        <v>0</v>
      </c>
      <c r="G333" s="60">
        <f>'[1]Rekap SKPD'!X333</f>
        <v>0</v>
      </c>
      <c r="H333" s="61">
        <f t="shared" si="138"/>
        <v>0</v>
      </c>
      <c r="I333" s="61"/>
      <c r="K333" s="12">
        <v>0</v>
      </c>
      <c r="L333" s="56">
        <f t="shared" si="116"/>
        <v>0</v>
      </c>
    </row>
    <row r="334" spans="1:12" s="67" customFormat="1">
      <c r="A334" s="62"/>
      <c r="B334" s="62">
        <v>7</v>
      </c>
      <c r="C334" s="62"/>
      <c r="D334" s="63" t="s">
        <v>32</v>
      </c>
      <c r="E334" s="69">
        <f>'[1]per SKPD'!E2977</f>
        <v>0</v>
      </c>
      <c r="F334" s="60">
        <f>'[1]Rekap SKPD'!O334</f>
        <v>6500000</v>
      </c>
      <c r="G334" s="60">
        <f>'[1]Rekap SKPD'!X334</f>
        <v>6500000</v>
      </c>
      <c r="H334" s="61">
        <f t="shared" si="138"/>
        <v>0</v>
      </c>
      <c r="I334" s="64"/>
      <c r="J334" s="65"/>
      <c r="K334" s="66">
        <v>0</v>
      </c>
      <c r="L334" s="56">
        <f t="shared" si="116"/>
        <v>0</v>
      </c>
    </row>
    <row r="335" spans="1:12">
      <c r="A335" s="45"/>
      <c r="B335" s="45"/>
      <c r="C335" s="45"/>
      <c r="D335" s="68"/>
      <c r="E335" s="61"/>
      <c r="F335" s="48"/>
      <c r="G335" s="48"/>
      <c r="H335" s="47"/>
      <c r="I335" s="47"/>
      <c r="L335" s="56">
        <f t="shared" si="116"/>
        <v>0</v>
      </c>
    </row>
    <row r="336" spans="1:12" s="57" customFormat="1">
      <c r="A336" s="49">
        <v>37</v>
      </c>
      <c r="B336" s="50" t="s">
        <v>70</v>
      </c>
      <c r="C336" s="51"/>
      <c r="D336" s="52"/>
      <c r="E336" s="53">
        <f t="shared" ref="E336:H336" si="139">SUM(E337:E343)</f>
        <v>1240452450</v>
      </c>
      <c r="F336" s="53">
        <f t="shared" si="139"/>
        <v>30737600</v>
      </c>
      <c r="G336" s="53">
        <f t="shared" si="139"/>
        <v>11000000</v>
      </c>
      <c r="H336" s="53">
        <f t="shared" si="139"/>
        <v>1260190050</v>
      </c>
      <c r="I336" s="54"/>
      <c r="J336" s="55"/>
      <c r="K336" s="53">
        <f t="shared" ref="K336" si="140">SUM(K337:K343)</f>
        <v>1260190050</v>
      </c>
      <c r="L336" s="56">
        <f t="shared" si="116"/>
        <v>0</v>
      </c>
    </row>
    <row r="337" spans="1:12">
      <c r="A337" s="58"/>
      <c r="B337" s="58">
        <v>1</v>
      </c>
      <c r="C337" s="58" t="s">
        <v>20</v>
      </c>
      <c r="D337" s="59" t="s">
        <v>21</v>
      </c>
      <c r="E337" s="69">
        <f>'[1]per SKPD'!E2981</f>
        <v>125000000</v>
      </c>
      <c r="F337" s="60">
        <f>'[1]Rekap SKPD'!O337</f>
        <v>0</v>
      </c>
      <c r="G337" s="60">
        <f>'[1]Rekap SKPD'!X337</f>
        <v>0</v>
      </c>
      <c r="H337" s="61">
        <f>E337+F337-G337</f>
        <v>125000000</v>
      </c>
      <c r="I337" s="61"/>
      <c r="K337" s="12">
        <v>125000000</v>
      </c>
      <c r="L337" s="56">
        <f t="shared" si="116"/>
        <v>0</v>
      </c>
    </row>
    <row r="338" spans="1:12">
      <c r="A338" s="58"/>
      <c r="B338" s="58">
        <v>2</v>
      </c>
      <c r="C338" s="58" t="s">
        <v>22</v>
      </c>
      <c r="D338" s="59" t="s">
        <v>23</v>
      </c>
      <c r="E338" s="69">
        <f>'[1]per SKPD'!E2982</f>
        <v>327393950</v>
      </c>
      <c r="F338" s="60">
        <f>'[1]Rekap SKPD'!O338</f>
        <v>26900000</v>
      </c>
      <c r="G338" s="60">
        <f>'[1]Rekap SKPD'!X338</f>
        <v>625000</v>
      </c>
      <c r="H338" s="61">
        <f t="shared" ref="H338:H343" si="141">E338+F338-G338</f>
        <v>353668950</v>
      </c>
      <c r="I338" s="61"/>
      <c r="K338" s="12">
        <v>353668950</v>
      </c>
      <c r="L338" s="56">
        <f t="shared" si="116"/>
        <v>0</v>
      </c>
    </row>
    <row r="339" spans="1:12">
      <c r="A339" s="58"/>
      <c r="B339" s="58">
        <v>3</v>
      </c>
      <c r="C339" s="58" t="s">
        <v>24</v>
      </c>
      <c r="D339" s="59" t="s">
        <v>25</v>
      </c>
      <c r="E339" s="69">
        <f>'[1]per SKPD'!E2994</f>
        <v>775000000</v>
      </c>
      <c r="F339" s="60">
        <f>'[1]Rekap SKPD'!O339</f>
        <v>0</v>
      </c>
      <c r="G339" s="60">
        <f>'[1]Rekap SKPD'!X339</f>
        <v>0</v>
      </c>
      <c r="H339" s="61">
        <f t="shared" si="141"/>
        <v>775000000</v>
      </c>
      <c r="I339" s="61"/>
      <c r="K339" s="12">
        <v>775000000</v>
      </c>
      <c r="L339" s="56">
        <f t="shared" si="116"/>
        <v>0</v>
      </c>
    </row>
    <row r="340" spans="1:12">
      <c r="A340" s="58"/>
      <c r="B340" s="58">
        <v>4</v>
      </c>
      <c r="C340" s="58" t="s">
        <v>26</v>
      </c>
      <c r="D340" s="59" t="s">
        <v>27</v>
      </c>
      <c r="E340" s="69">
        <f>'[1]per SKPD'!E2995</f>
        <v>0</v>
      </c>
      <c r="F340" s="60">
        <f>'[1]Rekap SKPD'!O340</f>
        <v>1712600</v>
      </c>
      <c r="G340" s="60">
        <f>'[1]Rekap SKPD'!X340</f>
        <v>0</v>
      </c>
      <c r="H340" s="61">
        <f t="shared" si="141"/>
        <v>1712600</v>
      </c>
      <c r="I340" s="61"/>
      <c r="K340" s="12">
        <v>1712600</v>
      </c>
      <c r="L340" s="56">
        <f t="shared" si="116"/>
        <v>0</v>
      </c>
    </row>
    <row r="341" spans="1:12">
      <c r="A341" s="58"/>
      <c r="B341" s="58">
        <v>5</v>
      </c>
      <c r="C341" s="58" t="s">
        <v>28</v>
      </c>
      <c r="D341" s="59" t="s">
        <v>29</v>
      </c>
      <c r="E341" s="69">
        <f>'[1]per SKPD'!E2997</f>
        <v>6308500</v>
      </c>
      <c r="F341" s="60">
        <f>'[1]Rekap SKPD'!O341</f>
        <v>0</v>
      </c>
      <c r="G341" s="60">
        <f>'[1]Rekap SKPD'!X341</f>
        <v>1500000</v>
      </c>
      <c r="H341" s="61">
        <f t="shared" si="141"/>
        <v>4808500</v>
      </c>
      <c r="I341" s="61"/>
      <c r="K341" s="12">
        <v>4808500</v>
      </c>
      <c r="L341" s="56">
        <f t="shared" si="116"/>
        <v>0</v>
      </c>
    </row>
    <row r="342" spans="1:12">
      <c r="A342" s="58"/>
      <c r="B342" s="58">
        <v>6</v>
      </c>
      <c r="C342" s="58" t="s">
        <v>30</v>
      </c>
      <c r="D342" s="59" t="s">
        <v>31</v>
      </c>
      <c r="E342" s="69">
        <f>'[1]per SKPD'!E2999</f>
        <v>0</v>
      </c>
      <c r="F342" s="60">
        <f>'[1]Rekap SKPD'!O342</f>
        <v>0</v>
      </c>
      <c r="G342" s="60">
        <f>'[1]Rekap SKPD'!X342</f>
        <v>0</v>
      </c>
      <c r="H342" s="61">
        <f t="shared" si="141"/>
        <v>0</v>
      </c>
      <c r="I342" s="61"/>
      <c r="K342" s="12">
        <v>0</v>
      </c>
      <c r="L342" s="56">
        <f t="shared" si="116"/>
        <v>0</v>
      </c>
    </row>
    <row r="343" spans="1:12" s="67" customFormat="1">
      <c r="A343" s="62"/>
      <c r="B343" s="62">
        <v>7</v>
      </c>
      <c r="C343" s="62"/>
      <c r="D343" s="63" t="s">
        <v>32</v>
      </c>
      <c r="E343" s="69">
        <f>'[1]per SKPD'!E3000</f>
        <v>6750000</v>
      </c>
      <c r="F343" s="60">
        <f>'[1]Rekap SKPD'!O343</f>
        <v>2125000</v>
      </c>
      <c r="G343" s="60">
        <f>'[1]Rekap SKPD'!X343</f>
        <v>8875000</v>
      </c>
      <c r="H343" s="61">
        <f t="shared" si="141"/>
        <v>0</v>
      </c>
      <c r="I343" s="64"/>
      <c r="J343" s="65"/>
      <c r="K343" s="66">
        <v>0</v>
      </c>
      <c r="L343" s="56">
        <f t="shared" si="116"/>
        <v>0</v>
      </c>
    </row>
    <row r="344" spans="1:12">
      <c r="A344" s="45"/>
      <c r="B344" s="45"/>
      <c r="C344" s="45"/>
      <c r="D344" s="68"/>
      <c r="E344" s="61"/>
      <c r="F344" s="48"/>
      <c r="G344" s="48"/>
      <c r="H344" s="47"/>
      <c r="I344" s="47"/>
      <c r="L344" s="56">
        <f t="shared" ref="L344:L407" si="142">H344-K344</f>
        <v>0</v>
      </c>
    </row>
    <row r="345" spans="1:12" s="57" customFormat="1">
      <c r="A345" s="49">
        <v>38</v>
      </c>
      <c r="B345" s="50" t="s">
        <v>71</v>
      </c>
      <c r="C345" s="51"/>
      <c r="D345" s="52"/>
      <c r="E345" s="53">
        <f t="shared" ref="E345" si="143">SUM(E346:E352)</f>
        <v>1073119950</v>
      </c>
      <c r="F345" s="53">
        <f>SUM(F346:F352)</f>
        <v>29415100</v>
      </c>
      <c r="G345" s="53">
        <f t="shared" ref="G345" si="144">SUM(G346:G352)</f>
        <v>0</v>
      </c>
      <c r="H345" s="53">
        <f>SUM(H346:H352)</f>
        <v>1102535050</v>
      </c>
      <c r="I345" s="54"/>
      <c r="J345" s="55"/>
      <c r="K345" s="53">
        <f t="shared" ref="K345" si="145">SUM(K346:K352)</f>
        <v>1102535050</v>
      </c>
      <c r="L345" s="56">
        <f t="shared" si="142"/>
        <v>0</v>
      </c>
    </row>
    <row r="346" spans="1:12">
      <c r="A346" s="58"/>
      <c r="B346" s="58">
        <v>1</v>
      </c>
      <c r="C346" s="58" t="s">
        <v>20</v>
      </c>
      <c r="D346" s="59" t="s">
        <v>21</v>
      </c>
      <c r="E346" s="69">
        <f>'[1]per SKPD'!E3011</f>
        <v>156000000</v>
      </c>
      <c r="F346" s="60">
        <f>'[1]Rekap SKPD'!O346</f>
        <v>0</v>
      </c>
      <c r="G346" s="60">
        <f>'[1]Rekap SKPD'!X346</f>
        <v>0</v>
      </c>
      <c r="H346" s="61">
        <f>E346+F346-G346</f>
        <v>156000000</v>
      </c>
      <c r="I346" s="61"/>
      <c r="K346" s="12">
        <v>156000000</v>
      </c>
      <c r="L346" s="56">
        <f t="shared" si="142"/>
        <v>0</v>
      </c>
    </row>
    <row r="347" spans="1:12">
      <c r="A347" s="58"/>
      <c r="B347" s="58">
        <v>2</v>
      </c>
      <c r="C347" s="58" t="s">
        <v>22</v>
      </c>
      <c r="D347" s="59" t="s">
        <v>23</v>
      </c>
      <c r="E347" s="69">
        <f>'[1]per SKPD'!E3012</f>
        <v>352008450</v>
      </c>
      <c r="F347" s="60">
        <f>'[1]Rekap SKPD'!O347</f>
        <v>24400000</v>
      </c>
      <c r="G347" s="60">
        <f>'[1]Rekap SKPD'!X347</f>
        <v>0</v>
      </c>
      <c r="H347" s="61">
        <f t="shared" ref="H347:H352" si="146">E347+F347-G347</f>
        <v>376408450</v>
      </c>
      <c r="I347" s="61"/>
      <c r="K347" s="12">
        <v>376408450</v>
      </c>
      <c r="L347" s="56">
        <f t="shared" si="142"/>
        <v>0</v>
      </c>
    </row>
    <row r="348" spans="1:12">
      <c r="A348" s="58"/>
      <c r="B348" s="58">
        <v>3</v>
      </c>
      <c r="C348" s="58" t="s">
        <v>24</v>
      </c>
      <c r="D348" s="59" t="s">
        <v>25</v>
      </c>
      <c r="E348" s="69">
        <f>'[1]per SKPD'!E3022</f>
        <v>559400000</v>
      </c>
      <c r="F348" s="60">
        <f>'[1]Rekap SKPD'!O348</f>
        <v>4000000</v>
      </c>
      <c r="G348" s="60">
        <f>'[1]Rekap SKPD'!X348</f>
        <v>0</v>
      </c>
      <c r="H348" s="61">
        <f t="shared" si="146"/>
        <v>563400000</v>
      </c>
      <c r="I348" s="61"/>
      <c r="K348" s="12">
        <v>563400000</v>
      </c>
      <c r="L348" s="56">
        <f t="shared" si="142"/>
        <v>0</v>
      </c>
    </row>
    <row r="349" spans="1:12">
      <c r="A349" s="58"/>
      <c r="B349" s="58">
        <v>4</v>
      </c>
      <c r="C349" s="58" t="s">
        <v>26</v>
      </c>
      <c r="D349" s="59" t="s">
        <v>27</v>
      </c>
      <c r="E349" s="69">
        <f>'[1]per SKPD'!E3024</f>
        <v>0</v>
      </c>
      <c r="F349" s="60">
        <f>'[1]Rekap SKPD'!O349</f>
        <v>1015100</v>
      </c>
      <c r="G349" s="60">
        <f>'[1]Rekap SKPD'!X349</f>
        <v>0</v>
      </c>
      <c r="H349" s="61">
        <f t="shared" si="146"/>
        <v>1015100</v>
      </c>
      <c r="I349" s="61"/>
      <c r="K349" s="12">
        <v>1015100</v>
      </c>
      <c r="L349" s="56">
        <f t="shared" si="142"/>
        <v>0</v>
      </c>
    </row>
    <row r="350" spans="1:12">
      <c r="A350" s="58"/>
      <c r="B350" s="58">
        <v>5</v>
      </c>
      <c r="C350" s="58" t="s">
        <v>28</v>
      </c>
      <c r="D350" s="59" t="s">
        <v>29</v>
      </c>
      <c r="E350" s="69">
        <f>'[1]per SKPD'!E3026</f>
        <v>5711500</v>
      </c>
      <c r="F350" s="60">
        <f>'[1]Rekap SKPD'!O350</f>
        <v>0</v>
      </c>
      <c r="G350" s="60">
        <f>'[1]Rekap SKPD'!X350</f>
        <v>0</v>
      </c>
      <c r="H350" s="61">
        <f t="shared" si="146"/>
        <v>5711500</v>
      </c>
      <c r="I350" s="61"/>
      <c r="K350" s="12">
        <v>5711500</v>
      </c>
      <c r="L350" s="56">
        <f t="shared" si="142"/>
        <v>0</v>
      </c>
    </row>
    <row r="351" spans="1:12">
      <c r="A351" s="58"/>
      <c r="B351" s="58">
        <v>6</v>
      </c>
      <c r="C351" s="58" t="s">
        <v>30</v>
      </c>
      <c r="D351" s="59" t="s">
        <v>31</v>
      </c>
      <c r="E351" s="69">
        <f>'[1]per SKPD'!E3027</f>
        <v>0</v>
      </c>
      <c r="F351" s="60">
        <f>'[1]Rekap SKPD'!O351</f>
        <v>0</v>
      </c>
      <c r="G351" s="60">
        <f>'[1]Rekap SKPD'!X351</f>
        <v>0</v>
      </c>
      <c r="H351" s="61">
        <f t="shared" si="146"/>
        <v>0</v>
      </c>
      <c r="I351" s="61"/>
      <c r="K351" s="12">
        <v>0</v>
      </c>
      <c r="L351" s="56">
        <f t="shared" si="142"/>
        <v>0</v>
      </c>
    </row>
    <row r="352" spans="1:12" s="67" customFormat="1">
      <c r="A352" s="62"/>
      <c r="B352" s="62">
        <v>7</v>
      </c>
      <c r="C352" s="62"/>
      <c r="D352" s="63" t="s">
        <v>32</v>
      </c>
      <c r="E352" s="69">
        <f>'[1]per SKPD'!E3028</f>
        <v>0</v>
      </c>
      <c r="F352" s="60">
        <f>'[1]Rekap SKPD'!O352</f>
        <v>0</v>
      </c>
      <c r="G352" s="60">
        <f>'[1]Rekap SKPD'!X352</f>
        <v>0</v>
      </c>
      <c r="H352" s="61">
        <f t="shared" si="146"/>
        <v>0</v>
      </c>
      <c r="I352" s="64"/>
      <c r="J352" s="65"/>
      <c r="K352" s="66">
        <v>0</v>
      </c>
      <c r="L352" s="56">
        <f t="shared" si="142"/>
        <v>0</v>
      </c>
    </row>
    <row r="353" spans="1:12">
      <c r="A353" s="45"/>
      <c r="B353" s="45"/>
      <c r="C353" s="45"/>
      <c r="D353" s="46"/>
      <c r="E353" s="61"/>
      <c r="F353" s="48"/>
      <c r="G353" s="48"/>
      <c r="H353" s="47"/>
      <c r="I353" s="47"/>
      <c r="L353" s="56">
        <f t="shared" si="142"/>
        <v>0</v>
      </c>
    </row>
    <row r="354" spans="1:12" s="57" customFormat="1">
      <c r="A354" s="49">
        <v>39</v>
      </c>
      <c r="B354" s="50" t="s">
        <v>72</v>
      </c>
      <c r="C354" s="51"/>
      <c r="D354" s="52"/>
      <c r="E354" s="53">
        <f t="shared" ref="E354" si="147">SUM(E355:E361)</f>
        <v>1049746950</v>
      </c>
      <c r="F354" s="53">
        <f>SUM(F355:F361)</f>
        <v>100351000</v>
      </c>
      <c r="G354" s="53">
        <f t="shared" ref="G354:H354" si="148">SUM(G355:G361)</f>
        <v>92652000</v>
      </c>
      <c r="H354" s="53">
        <f t="shared" si="148"/>
        <v>1057445950</v>
      </c>
      <c r="I354" s="54"/>
      <c r="J354" s="55"/>
      <c r="K354" s="53">
        <f t="shared" ref="K354" si="149">SUM(K355:K361)</f>
        <v>1057445950</v>
      </c>
      <c r="L354" s="56">
        <f t="shared" si="142"/>
        <v>0</v>
      </c>
    </row>
    <row r="355" spans="1:12">
      <c r="A355" s="58"/>
      <c r="B355" s="58">
        <v>1</v>
      </c>
      <c r="C355" s="58" t="s">
        <v>20</v>
      </c>
      <c r="D355" s="59" t="s">
        <v>21</v>
      </c>
      <c r="E355" s="69">
        <f>'[1]per SKPD'!E3031</f>
        <v>100000000</v>
      </c>
      <c r="F355" s="60">
        <f>'[1]Rekap SKPD'!O355</f>
        <v>0</v>
      </c>
      <c r="G355" s="60">
        <f>'[1]Rekap SKPD'!X355</f>
        <v>0</v>
      </c>
      <c r="H355" s="61">
        <f>E355+F355-G355</f>
        <v>100000000</v>
      </c>
      <c r="I355" s="61"/>
      <c r="K355" s="12">
        <v>100000000</v>
      </c>
      <c r="L355" s="56">
        <f t="shared" si="142"/>
        <v>0</v>
      </c>
    </row>
    <row r="356" spans="1:12">
      <c r="A356" s="58"/>
      <c r="B356" s="58">
        <v>2</v>
      </c>
      <c r="C356" s="58" t="s">
        <v>22</v>
      </c>
      <c r="D356" s="59" t="s">
        <v>23</v>
      </c>
      <c r="E356" s="69">
        <f>'[1]per SKPD'!E3032</f>
        <v>330762450</v>
      </c>
      <c r="F356" s="60">
        <f>'[1]Rekap SKPD'!O356</f>
        <v>52325000</v>
      </c>
      <c r="G356" s="60">
        <f>'[1]Rekap SKPD'!X356</f>
        <v>46326000</v>
      </c>
      <c r="H356" s="61">
        <f t="shared" ref="H356:H361" si="150">E356+F356-G356</f>
        <v>336761450</v>
      </c>
      <c r="I356" s="61"/>
      <c r="K356" s="12">
        <v>336761450</v>
      </c>
      <c r="L356" s="56">
        <f t="shared" si="142"/>
        <v>0</v>
      </c>
    </row>
    <row r="357" spans="1:12">
      <c r="A357" s="58"/>
      <c r="B357" s="58">
        <v>3</v>
      </c>
      <c r="C357" s="58" t="s">
        <v>24</v>
      </c>
      <c r="D357" s="59" t="s">
        <v>25</v>
      </c>
      <c r="E357" s="69">
        <f>'[1]per SKPD'!E3071</f>
        <v>615000000</v>
      </c>
      <c r="F357" s="60">
        <f>'[1]Rekap SKPD'!O357</f>
        <v>0</v>
      </c>
      <c r="G357" s="60">
        <f>'[1]Rekap SKPD'!X357</f>
        <v>0</v>
      </c>
      <c r="H357" s="61">
        <f t="shared" si="150"/>
        <v>615000000</v>
      </c>
      <c r="I357" s="61"/>
      <c r="K357" s="12">
        <v>615000000</v>
      </c>
      <c r="L357" s="56">
        <f t="shared" si="142"/>
        <v>0</v>
      </c>
    </row>
    <row r="358" spans="1:12">
      <c r="A358" s="58"/>
      <c r="B358" s="58">
        <v>4</v>
      </c>
      <c r="C358" s="58" t="s">
        <v>26</v>
      </c>
      <c r="D358" s="59" t="s">
        <v>27</v>
      </c>
      <c r="E358" s="69">
        <f>'[1]per SKPD'!E3072</f>
        <v>0</v>
      </c>
      <c r="F358" s="60">
        <f>'[1]Rekap SKPD'!O358</f>
        <v>1700000</v>
      </c>
      <c r="G358" s="60">
        <f>'[1]Rekap SKPD'!X358</f>
        <v>0</v>
      </c>
      <c r="H358" s="61">
        <f t="shared" si="150"/>
        <v>1700000</v>
      </c>
      <c r="I358" s="61"/>
      <c r="K358" s="12">
        <v>1700000</v>
      </c>
      <c r="L358" s="56">
        <f t="shared" si="142"/>
        <v>0</v>
      </c>
    </row>
    <row r="359" spans="1:12">
      <c r="A359" s="58"/>
      <c r="B359" s="58">
        <v>5</v>
      </c>
      <c r="C359" s="58" t="s">
        <v>28</v>
      </c>
      <c r="D359" s="59" t="s">
        <v>29</v>
      </c>
      <c r="E359" s="69">
        <f>'[1]per SKPD'!E3074</f>
        <v>3984500</v>
      </c>
      <c r="F359" s="60">
        <f>'[1]Rekap SKPD'!O359</f>
        <v>0</v>
      </c>
      <c r="G359" s="60">
        <f>'[1]Rekap SKPD'!X359</f>
        <v>0</v>
      </c>
      <c r="H359" s="61">
        <f t="shared" si="150"/>
        <v>3984500</v>
      </c>
      <c r="I359" s="61"/>
      <c r="K359" s="12">
        <v>3984500</v>
      </c>
      <c r="L359" s="56">
        <f t="shared" si="142"/>
        <v>0</v>
      </c>
    </row>
    <row r="360" spans="1:12">
      <c r="A360" s="58"/>
      <c r="B360" s="58">
        <v>6</v>
      </c>
      <c r="C360" s="58" t="s">
        <v>30</v>
      </c>
      <c r="D360" s="59" t="s">
        <v>31</v>
      </c>
      <c r="E360" s="69">
        <f>'[1]per SKPD'!E3075</f>
        <v>0</v>
      </c>
      <c r="F360" s="60">
        <f>'[1]Rekap SKPD'!O360</f>
        <v>0</v>
      </c>
      <c r="G360" s="60">
        <f>'[1]Rekap SKPD'!X360</f>
        <v>0</v>
      </c>
      <c r="H360" s="61">
        <f t="shared" si="150"/>
        <v>0</v>
      </c>
      <c r="I360" s="61"/>
      <c r="K360" s="12">
        <v>0</v>
      </c>
      <c r="L360" s="56">
        <f t="shared" si="142"/>
        <v>0</v>
      </c>
    </row>
    <row r="361" spans="1:12" s="67" customFormat="1">
      <c r="A361" s="62"/>
      <c r="B361" s="62">
        <v>7</v>
      </c>
      <c r="C361" s="62"/>
      <c r="D361" s="63" t="s">
        <v>32</v>
      </c>
      <c r="E361" s="69">
        <f>'[1]per SKPD'!E3076</f>
        <v>0</v>
      </c>
      <c r="F361" s="60">
        <f>'[1]Rekap SKPD'!O361</f>
        <v>46326000</v>
      </c>
      <c r="G361" s="60">
        <f>'[1]Rekap SKPD'!X361</f>
        <v>46326000</v>
      </c>
      <c r="H361" s="61">
        <f t="shared" si="150"/>
        <v>0</v>
      </c>
      <c r="I361" s="64"/>
      <c r="J361" s="65"/>
      <c r="K361" s="66">
        <v>0</v>
      </c>
      <c r="L361" s="56">
        <f t="shared" si="142"/>
        <v>0</v>
      </c>
    </row>
    <row r="362" spans="1:12">
      <c r="A362" s="45"/>
      <c r="B362" s="45"/>
      <c r="C362" s="45"/>
      <c r="D362" s="68"/>
      <c r="E362" s="61"/>
      <c r="F362" s="48"/>
      <c r="G362" s="48"/>
      <c r="H362" s="47"/>
      <c r="I362" s="47"/>
      <c r="L362" s="56">
        <f t="shared" si="142"/>
        <v>0</v>
      </c>
    </row>
    <row r="363" spans="1:12" s="57" customFormat="1">
      <c r="A363" s="49">
        <v>40</v>
      </c>
      <c r="B363" s="50" t="s">
        <v>73</v>
      </c>
      <c r="C363" s="51"/>
      <c r="D363" s="52"/>
      <c r="E363" s="53">
        <f t="shared" ref="E363:G363" si="151">SUM(E364:E370)</f>
        <v>1407779885</v>
      </c>
      <c r="F363" s="53">
        <f t="shared" si="151"/>
        <v>35963500</v>
      </c>
      <c r="G363" s="53">
        <f t="shared" si="151"/>
        <v>10301800</v>
      </c>
      <c r="H363" s="53">
        <f>SUM(H364:H370)</f>
        <v>1433441585</v>
      </c>
      <c r="I363" s="54" t="s">
        <v>41</v>
      </c>
      <c r="J363" s="55"/>
      <c r="K363" s="53">
        <f t="shared" ref="K363" si="152">SUM(K364:K370)</f>
        <v>1433441585</v>
      </c>
      <c r="L363" s="56">
        <f t="shared" si="142"/>
        <v>0</v>
      </c>
    </row>
    <row r="364" spans="1:12">
      <c r="A364" s="58"/>
      <c r="B364" s="58">
        <v>1</v>
      </c>
      <c r="C364" s="58" t="s">
        <v>20</v>
      </c>
      <c r="D364" s="59" t="s">
        <v>21</v>
      </c>
      <c r="E364" s="69">
        <f>'[1]per SKPD'!E3107</f>
        <v>210000000</v>
      </c>
      <c r="F364" s="60">
        <f>'[1]Rekap SKPD'!O364</f>
        <v>0</v>
      </c>
      <c r="G364" s="60">
        <f>'[1]Rekap SKPD'!X364</f>
        <v>0</v>
      </c>
      <c r="H364" s="61">
        <f>E364+F364-G364</f>
        <v>210000000</v>
      </c>
      <c r="I364" s="61"/>
      <c r="K364" s="12">
        <v>210000000</v>
      </c>
      <c r="L364" s="56">
        <f t="shared" si="142"/>
        <v>0</v>
      </c>
    </row>
    <row r="365" spans="1:12">
      <c r="A365" s="58"/>
      <c r="B365" s="58">
        <v>2</v>
      </c>
      <c r="C365" s="58" t="s">
        <v>22</v>
      </c>
      <c r="D365" s="59" t="s">
        <v>23</v>
      </c>
      <c r="E365" s="69">
        <f>'[1]per SKPD'!E3108</f>
        <v>333478950</v>
      </c>
      <c r="F365" s="60">
        <f>'[1]Rekap SKPD'!O365</f>
        <v>29100000</v>
      </c>
      <c r="G365" s="60">
        <f>'[1]Rekap SKPD'!X365</f>
        <v>5150900</v>
      </c>
      <c r="H365" s="61">
        <f t="shared" ref="H365:H370" si="153">E365+F365-G365</f>
        <v>357428050</v>
      </c>
      <c r="I365" s="61"/>
      <c r="J365" s="93"/>
      <c r="K365" s="12">
        <v>357428050</v>
      </c>
      <c r="L365" s="56">
        <f t="shared" si="142"/>
        <v>0</v>
      </c>
    </row>
    <row r="366" spans="1:12">
      <c r="A366" s="58"/>
      <c r="B366" s="58">
        <v>3</v>
      </c>
      <c r="C366" s="58" t="s">
        <v>24</v>
      </c>
      <c r="D366" s="59" t="s">
        <v>25</v>
      </c>
      <c r="E366" s="69">
        <f>'[1]per SKPD'!E3125</f>
        <v>864234435</v>
      </c>
      <c r="F366" s="60">
        <f>'[1]Rekap SKPD'!O366</f>
        <v>0</v>
      </c>
      <c r="G366" s="60">
        <f>'[1]Rekap SKPD'!X366</f>
        <v>0</v>
      </c>
      <c r="H366" s="61">
        <f t="shared" si="153"/>
        <v>864234435</v>
      </c>
      <c r="I366" s="61"/>
      <c r="J366" s="93"/>
      <c r="K366" s="12">
        <v>864234435</v>
      </c>
      <c r="L366" s="56">
        <f t="shared" si="142"/>
        <v>0</v>
      </c>
    </row>
    <row r="367" spans="1:12">
      <c r="A367" s="58"/>
      <c r="B367" s="58">
        <v>4</v>
      </c>
      <c r="C367" s="58" t="s">
        <v>26</v>
      </c>
      <c r="D367" s="59" t="s">
        <v>27</v>
      </c>
      <c r="E367" s="69">
        <f>'[1]per SKPD'!E3126</f>
        <v>0</v>
      </c>
      <c r="F367" s="60">
        <f>'[1]Rekap SKPD'!O367</f>
        <v>1712600</v>
      </c>
      <c r="G367" s="60">
        <f>'[1]Rekap SKPD'!X367</f>
        <v>0</v>
      </c>
      <c r="H367" s="61">
        <f t="shared" si="153"/>
        <v>1712600</v>
      </c>
      <c r="I367" s="61"/>
      <c r="J367" s="93"/>
      <c r="K367" s="12">
        <v>1712600</v>
      </c>
      <c r="L367" s="56">
        <f t="shared" si="142"/>
        <v>0</v>
      </c>
    </row>
    <row r="368" spans="1:12">
      <c r="A368" s="58"/>
      <c r="B368" s="58">
        <v>5</v>
      </c>
      <c r="C368" s="58" t="s">
        <v>28</v>
      </c>
      <c r="D368" s="59" t="s">
        <v>29</v>
      </c>
      <c r="E368" s="69">
        <f>'[1]per SKPD'!E3128</f>
        <v>66500</v>
      </c>
      <c r="F368" s="60">
        <f>'[1]Rekap SKPD'!O368</f>
        <v>0</v>
      </c>
      <c r="G368" s="60">
        <f>'[1]Rekap SKPD'!X368</f>
        <v>0</v>
      </c>
      <c r="H368" s="61">
        <f t="shared" si="153"/>
        <v>66500</v>
      </c>
      <c r="I368" s="61"/>
      <c r="J368" s="93"/>
      <c r="K368" s="12">
        <v>66500</v>
      </c>
      <c r="L368" s="56">
        <f t="shared" si="142"/>
        <v>0</v>
      </c>
    </row>
    <row r="369" spans="1:12">
      <c r="A369" s="58"/>
      <c r="B369" s="58">
        <v>6</v>
      </c>
      <c r="C369" s="58" t="s">
        <v>30</v>
      </c>
      <c r="D369" s="59" t="s">
        <v>31</v>
      </c>
      <c r="E369" s="69">
        <f>'[1]per SKPD'!E3129</f>
        <v>0</v>
      </c>
      <c r="F369" s="60">
        <f>'[1]Rekap SKPD'!O369</f>
        <v>0</v>
      </c>
      <c r="G369" s="60">
        <f>'[1]Rekap SKPD'!X369</f>
        <v>0</v>
      </c>
      <c r="H369" s="61">
        <f t="shared" si="153"/>
        <v>0</v>
      </c>
      <c r="I369" s="61"/>
      <c r="J369" s="93"/>
      <c r="K369" s="12">
        <v>0</v>
      </c>
      <c r="L369" s="56">
        <f t="shared" si="142"/>
        <v>0</v>
      </c>
    </row>
    <row r="370" spans="1:12" s="67" customFormat="1">
      <c r="A370" s="62"/>
      <c r="B370" s="62">
        <v>7</v>
      </c>
      <c r="C370" s="62"/>
      <c r="D370" s="63" t="s">
        <v>32</v>
      </c>
      <c r="E370" s="69">
        <f>'[1]per SKPD'!E3130</f>
        <v>0</v>
      </c>
      <c r="F370" s="60">
        <f>'[1]Rekap SKPD'!O370</f>
        <v>5150900</v>
      </c>
      <c r="G370" s="60">
        <f>'[1]Rekap SKPD'!X370</f>
        <v>5150900</v>
      </c>
      <c r="H370" s="61">
        <f t="shared" si="153"/>
        <v>0</v>
      </c>
      <c r="I370" s="64"/>
      <c r="J370" s="93"/>
      <c r="K370" s="66">
        <v>0</v>
      </c>
      <c r="L370" s="56">
        <f t="shared" si="142"/>
        <v>0</v>
      </c>
    </row>
    <row r="371" spans="1:12">
      <c r="A371" s="45"/>
      <c r="B371" s="45"/>
      <c r="C371" s="45"/>
      <c r="D371" s="68"/>
      <c r="E371" s="61"/>
      <c r="F371" s="48"/>
      <c r="G371" s="48"/>
      <c r="H371" s="47"/>
      <c r="I371" s="47"/>
      <c r="L371" s="56">
        <f t="shared" si="142"/>
        <v>0</v>
      </c>
    </row>
    <row r="372" spans="1:12" s="57" customFormat="1">
      <c r="A372" s="49">
        <v>41</v>
      </c>
      <c r="B372" s="50" t="s">
        <v>74</v>
      </c>
      <c r="C372" s="51"/>
      <c r="D372" s="52"/>
      <c r="E372" s="53">
        <f t="shared" ref="E372" si="154">SUM(E373:E379)</f>
        <v>1718997000</v>
      </c>
      <c r="F372" s="53">
        <f>SUM(F373:F379)</f>
        <v>4500000</v>
      </c>
      <c r="G372" s="53">
        <f t="shared" ref="G372:H372" si="155">SUM(G373:G379)</f>
        <v>2500000</v>
      </c>
      <c r="H372" s="53">
        <f t="shared" si="155"/>
        <v>1720997000</v>
      </c>
      <c r="I372" s="54"/>
      <c r="J372" s="55"/>
      <c r="K372" s="53">
        <f t="shared" ref="K372" si="156">SUM(K373:K379)</f>
        <v>1720997000</v>
      </c>
      <c r="L372" s="56">
        <f t="shared" si="142"/>
        <v>0</v>
      </c>
    </row>
    <row r="373" spans="1:12">
      <c r="A373" s="58"/>
      <c r="B373" s="58">
        <v>1</v>
      </c>
      <c r="C373" s="58" t="s">
        <v>20</v>
      </c>
      <c r="D373" s="59" t="s">
        <v>21</v>
      </c>
      <c r="E373" s="69">
        <f>'[1]per SKPD'!E3141</f>
        <v>1599000000</v>
      </c>
      <c r="F373" s="60">
        <f>'[1]Rekap SKPD'!O373</f>
        <v>0</v>
      </c>
      <c r="G373" s="60">
        <f>'[1]Rekap SKPD'!X373</f>
        <v>0</v>
      </c>
      <c r="H373" s="61">
        <f>E373+F373-G373</f>
        <v>1599000000</v>
      </c>
      <c r="I373" s="61"/>
      <c r="K373" s="12">
        <v>1599000000</v>
      </c>
      <c r="L373" s="56">
        <f t="shared" si="142"/>
        <v>0</v>
      </c>
    </row>
    <row r="374" spans="1:12">
      <c r="A374" s="58"/>
      <c r="B374" s="58">
        <v>2</v>
      </c>
      <c r="C374" s="58" t="s">
        <v>22</v>
      </c>
      <c r="D374" s="59" t="s">
        <v>23</v>
      </c>
      <c r="E374" s="69">
        <f>'[1]per SKPD'!E3142</f>
        <v>46840500</v>
      </c>
      <c r="F374" s="60">
        <f>'[1]Rekap SKPD'!O374</f>
        <v>4500000</v>
      </c>
      <c r="G374" s="60">
        <f>'[1]Rekap SKPD'!X374</f>
        <v>2500000</v>
      </c>
      <c r="H374" s="61">
        <f t="shared" ref="H374:H379" si="157">E374+F374-G374</f>
        <v>48840500</v>
      </c>
      <c r="I374" s="61"/>
      <c r="K374" s="12">
        <v>48840500</v>
      </c>
      <c r="L374" s="56">
        <f t="shared" si="142"/>
        <v>0</v>
      </c>
    </row>
    <row r="375" spans="1:12">
      <c r="A375" s="58"/>
      <c r="B375" s="58">
        <v>3</v>
      </c>
      <c r="C375" s="58" t="s">
        <v>24</v>
      </c>
      <c r="D375" s="59" t="s">
        <v>25</v>
      </c>
      <c r="E375" s="69">
        <f>'[1]per SKPD'!E3145</f>
        <v>72500000</v>
      </c>
      <c r="F375" s="60">
        <f>'[1]Rekap SKPD'!O375</f>
        <v>0</v>
      </c>
      <c r="G375" s="60">
        <f>'[1]Rekap SKPD'!X375</f>
        <v>0</v>
      </c>
      <c r="H375" s="61">
        <f t="shared" si="157"/>
        <v>72500000</v>
      </c>
      <c r="I375" s="61"/>
      <c r="K375" s="12">
        <v>72500000</v>
      </c>
      <c r="L375" s="56">
        <f t="shared" si="142"/>
        <v>0</v>
      </c>
    </row>
    <row r="376" spans="1:12">
      <c r="A376" s="58"/>
      <c r="B376" s="58">
        <v>4</v>
      </c>
      <c r="C376" s="58" t="s">
        <v>26</v>
      </c>
      <c r="D376" s="59" t="s">
        <v>27</v>
      </c>
      <c r="E376" s="69">
        <f>'[1]per SKPD'!E3146</f>
        <v>0</v>
      </c>
      <c r="F376" s="60">
        <f>'[1]Rekap SKPD'!O376</f>
        <v>0</v>
      </c>
      <c r="G376" s="60">
        <f>'[1]Rekap SKPD'!X376</f>
        <v>0</v>
      </c>
      <c r="H376" s="61">
        <f t="shared" si="157"/>
        <v>0</v>
      </c>
      <c r="I376" s="61"/>
      <c r="K376" s="12">
        <v>0</v>
      </c>
      <c r="L376" s="56">
        <f t="shared" si="142"/>
        <v>0</v>
      </c>
    </row>
    <row r="377" spans="1:12">
      <c r="A377" s="58"/>
      <c r="B377" s="58">
        <v>5</v>
      </c>
      <c r="C377" s="58" t="s">
        <v>28</v>
      </c>
      <c r="D377" s="59" t="s">
        <v>29</v>
      </c>
      <c r="E377" s="69">
        <f>'[1]per SKPD'!E3147</f>
        <v>656500</v>
      </c>
      <c r="F377" s="60">
        <f>'[1]Rekap SKPD'!O377</f>
        <v>0</v>
      </c>
      <c r="G377" s="60">
        <f>'[1]Rekap SKPD'!X377</f>
        <v>0</v>
      </c>
      <c r="H377" s="61">
        <f t="shared" si="157"/>
        <v>656500</v>
      </c>
      <c r="I377" s="61"/>
      <c r="K377" s="12">
        <v>656500</v>
      </c>
      <c r="L377" s="56">
        <f t="shared" si="142"/>
        <v>0</v>
      </c>
    </row>
    <row r="378" spans="1:12">
      <c r="A378" s="58"/>
      <c r="B378" s="58">
        <v>6</v>
      </c>
      <c r="C378" s="58" t="s">
        <v>30</v>
      </c>
      <c r="D378" s="59" t="s">
        <v>31</v>
      </c>
      <c r="E378" s="69">
        <f>'[1]per SKPD'!E3148</f>
        <v>0</v>
      </c>
      <c r="F378" s="60">
        <f>'[1]Rekap SKPD'!O378</f>
        <v>0</v>
      </c>
      <c r="G378" s="60">
        <f>'[1]Rekap SKPD'!X378</f>
        <v>0</v>
      </c>
      <c r="H378" s="61">
        <f t="shared" si="157"/>
        <v>0</v>
      </c>
      <c r="I378" s="61"/>
      <c r="K378" s="12">
        <v>0</v>
      </c>
      <c r="L378" s="56">
        <f t="shared" si="142"/>
        <v>0</v>
      </c>
    </row>
    <row r="379" spans="1:12" s="67" customFormat="1">
      <c r="A379" s="62"/>
      <c r="B379" s="62">
        <v>7</v>
      </c>
      <c r="C379" s="62"/>
      <c r="D379" s="63" t="s">
        <v>32</v>
      </c>
      <c r="E379" s="69">
        <f>'[1]per SKPD'!E3149</f>
        <v>0</v>
      </c>
      <c r="F379" s="60">
        <f>'[1]Rekap SKPD'!O379</f>
        <v>0</v>
      </c>
      <c r="G379" s="60">
        <f>'[1]Rekap SKPD'!X379</f>
        <v>0</v>
      </c>
      <c r="H379" s="61">
        <f t="shared" si="157"/>
        <v>0</v>
      </c>
      <c r="I379" s="64"/>
      <c r="J379" s="65"/>
      <c r="K379" s="66">
        <v>0</v>
      </c>
      <c r="L379" s="56">
        <f t="shared" si="142"/>
        <v>0</v>
      </c>
    </row>
    <row r="380" spans="1:12">
      <c r="A380" s="45"/>
      <c r="B380" s="45"/>
      <c r="C380" s="45"/>
      <c r="D380" s="68"/>
      <c r="E380" s="61"/>
      <c r="F380" s="48"/>
      <c r="G380" s="48"/>
      <c r="H380" s="47"/>
      <c r="I380" s="47"/>
      <c r="L380" s="56">
        <f t="shared" si="142"/>
        <v>0</v>
      </c>
    </row>
    <row r="381" spans="1:12" s="57" customFormat="1">
      <c r="A381" s="49">
        <v>42</v>
      </c>
      <c r="B381" s="50" t="s">
        <v>75</v>
      </c>
      <c r="C381" s="51"/>
      <c r="D381" s="52"/>
      <c r="E381" s="53">
        <f t="shared" ref="E381" si="158">SUM(E382:E388)</f>
        <v>1920852500</v>
      </c>
      <c r="F381" s="53">
        <f>SUM(F382:F388)</f>
        <v>11857500</v>
      </c>
      <c r="G381" s="53">
        <f t="shared" ref="G381" si="159">SUM(G382:G388)</f>
        <v>7250000</v>
      </c>
      <c r="H381" s="53">
        <f>SUM(H382:H388)</f>
        <v>1925460000</v>
      </c>
      <c r="I381" s="54"/>
      <c r="J381" s="55"/>
      <c r="K381" s="53">
        <f t="shared" ref="K381" si="160">SUM(K382:K388)</f>
        <v>1925460000</v>
      </c>
      <c r="L381" s="56">
        <f t="shared" si="142"/>
        <v>0</v>
      </c>
    </row>
    <row r="382" spans="1:12">
      <c r="A382" s="58"/>
      <c r="B382" s="58">
        <v>1</v>
      </c>
      <c r="C382" s="58" t="s">
        <v>20</v>
      </c>
      <c r="D382" s="59" t="s">
        <v>21</v>
      </c>
      <c r="E382" s="69">
        <f>'[1]per SKPD'!E3152</f>
        <v>1725720000</v>
      </c>
      <c r="F382" s="60">
        <f>'[1]Rekap SKPD'!O382</f>
        <v>0</v>
      </c>
      <c r="G382" s="60">
        <f>'[1]Rekap SKPD'!X382</f>
        <v>0</v>
      </c>
      <c r="H382" s="61">
        <f>E382+F382-G382</f>
        <v>1725720000</v>
      </c>
      <c r="I382" s="61"/>
      <c r="K382" s="12">
        <v>1725720000</v>
      </c>
      <c r="L382" s="56">
        <f t="shared" si="142"/>
        <v>0</v>
      </c>
    </row>
    <row r="383" spans="1:12">
      <c r="A383" s="58"/>
      <c r="B383" s="58">
        <v>2</v>
      </c>
      <c r="C383" s="58" t="s">
        <v>22</v>
      </c>
      <c r="D383" s="59" t="s">
        <v>23</v>
      </c>
      <c r="E383" s="69">
        <f>'[1]per SKPD'!E3153</f>
        <v>52766000</v>
      </c>
      <c r="F383" s="60">
        <f>'[1]Rekap SKPD'!O383</f>
        <v>8232500</v>
      </c>
      <c r="G383" s="60">
        <f>'[1]Rekap SKPD'!X383</f>
        <v>3625000</v>
      </c>
      <c r="H383" s="61">
        <f t="shared" ref="H383:H388" si="161">E383+F383-G383</f>
        <v>57373500</v>
      </c>
      <c r="I383" s="61"/>
      <c r="K383" s="12">
        <v>57373500</v>
      </c>
      <c r="L383" s="56">
        <f t="shared" si="142"/>
        <v>0</v>
      </c>
    </row>
    <row r="384" spans="1:12">
      <c r="A384" s="58"/>
      <c r="B384" s="58">
        <v>3</v>
      </c>
      <c r="C384" s="58" t="s">
        <v>24</v>
      </c>
      <c r="D384" s="59" t="s">
        <v>25</v>
      </c>
      <c r="E384" s="69">
        <f>'[1]per SKPD'!E3159</f>
        <v>140000000</v>
      </c>
      <c r="F384" s="60">
        <f>'[1]Rekap SKPD'!O384</f>
        <v>0</v>
      </c>
      <c r="G384" s="60">
        <f>'[1]Rekap SKPD'!X384</f>
        <v>0</v>
      </c>
      <c r="H384" s="61">
        <f t="shared" si="161"/>
        <v>140000000</v>
      </c>
      <c r="I384" s="61"/>
      <c r="K384" s="12">
        <v>140000000</v>
      </c>
      <c r="L384" s="56">
        <f t="shared" si="142"/>
        <v>0</v>
      </c>
    </row>
    <row r="385" spans="1:12">
      <c r="A385" s="58"/>
      <c r="B385" s="58">
        <v>4</v>
      </c>
      <c r="C385" s="58" t="s">
        <v>26</v>
      </c>
      <c r="D385" s="59" t="s">
        <v>27</v>
      </c>
      <c r="E385" s="69">
        <f>'[1]per SKPD'!E3160</f>
        <v>0</v>
      </c>
      <c r="F385" s="60">
        <f>'[1]Rekap SKPD'!O385</f>
        <v>0</v>
      </c>
      <c r="G385" s="60">
        <f>'[1]Rekap SKPD'!X385</f>
        <v>0</v>
      </c>
      <c r="H385" s="61">
        <f t="shared" si="161"/>
        <v>0</v>
      </c>
      <c r="I385" s="61"/>
      <c r="K385" s="12">
        <v>0</v>
      </c>
      <c r="L385" s="56">
        <f t="shared" si="142"/>
        <v>0</v>
      </c>
    </row>
    <row r="386" spans="1:12">
      <c r="A386" s="58"/>
      <c r="B386" s="58">
        <v>5</v>
      </c>
      <c r="C386" s="58" t="s">
        <v>28</v>
      </c>
      <c r="D386" s="59" t="s">
        <v>29</v>
      </c>
      <c r="E386" s="69">
        <f>'[1]per SKPD'!E3161</f>
        <v>2366500</v>
      </c>
      <c r="F386" s="60">
        <f>'[1]Rekap SKPD'!O386</f>
        <v>0</v>
      </c>
      <c r="G386" s="60">
        <f>'[1]Rekap SKPD'!X386</f>
        <v>0</v>
      </c>
      <c r="H386" s="61">
        <f t="shared" si="161"/>
        <v>2366500</v>
      </c>
      <c r="I386" s="61"/>
      <c r="K386" s="12">
        <v>2366500</v>
      </c>
      <c r="L386" s="56">
        <f t="shared" si="142"/>
        <v>0</v>
      </c>
    </row>
    <row r="387" spans="1:12">
      <c r="A387" s="58"/>
      <c r="B387" s="58">
        <v>6</v>
      </c>
      <c r="C387" s="58" t="s">
        <v>30</v>
      </c>
      <c r="D387" s="59" t="s">
        <v>31</v>
      </c>
      <c r="E387" s="69">
        <f>'[1]per SKPD'!E3162</f>
        <v>0</v>
      </c>
      <c r="F387" s="60">
        <f>'[1]Rekap SKPD'!O387</f>
        <v>0</v>
      </c>
      <c r="G387" s="60">
        <f>'[1]Rekap SKPD'!X387</f>
        <v>0</v>
      </c>
      <c r="H387" s="61">
        <f t="shared" si="161"/>
        <v>0</v>
      </c>
      <c r="I387" s="61"/>
      <c r="K387" s="12">
        <v>0</v>
      </c>
      <c r="L387" s="56">
        <f t="shared" si="142"/>
        <v>0</v>
      </c>
    </row>
    <row r="388" spans="1:12" s="67" customFormat="1">
      <c r="A388" s="62"/>
      <c r="B388" s="62">
        <v>7</v>
      </c>
      <c r="C388" s="62"/>
      <c r="D388" s="63" t="s">
        <v>32</v>
      </c>
      <c r="E388" s="69">
        <f>'[1]per SKPD'!E3163</f>
        <v>0</v>
      </c>
      <c r="F388" s="60">
        <f>'[1]Rekap SKPD'!O388</f>
        <v>3625000</v>
      </c>
      <c r="G388" s="60">
        <f>'[1]Rekap SKPD'!X388</f>
        <v>3625000</v>
      </c>
      <c r="H388" s="61">
        <f t="shared" si="161"/>
        <v>0</v>
      </c>
      <c r="I388" s="64"/>
      <c r="J388" s="65"/>
      <c r="K388" s="66">
        <v>0</v>
      </c>
      <c r="L388" s="56">
        <f t="shared" si="142"/>
        <v>0</v>
      </c>
    </row>
    <row r="389" spans="1:12">
      <c r="A389" s="45"/>
      <c r="B389" s="45"/>
      <c r="C389" s="45"/>
      <c r="D389" s="46"/>
      <c r="E389" s="61"/>
      <c r="F389" s="48"/>
      <c r="G389" s="48"/>
      <c r="H389" s="47"/>
      <c r="I389" s="47"/>
      <c r="L389" s="56">
        <f t="shared" si="142"/>
        <v>0</v>
      </c>
    </row>
    <row r="390" spans="1:12" s="57" customFormat="1">
      <c r="A390" s="49">
        <v>43</v>
      </c>
      <c r="B390" s="50" t="s">
        <v>76</v>
      </c>
      <c r="C390" s="51"/>
      <c r="D390" s="52"/>
      <c r="E390" s="53">
        <f t="shared" ref="E390:H390" si="162">SUM(E391:E397)</f>
        <v>642110650</v>
      </c>
      <c r="F390" s="53">
        <f t="shared" si="162"/>
        <v>9900000</v>
      </c>
      <c r="G390" s="53">
        <f t="shared" si="162"/>
        <v>3600000</v>
      </c>
      <c r="H390" s="53">
        <f t="shared" si="162"/>
        <v>648410650</v>
      </c>
      <c r="I390" s="54" t="s">
        <v>77</v>
      </c>
      <c r="J390" s="55"/>
      <c r="K390" s="53">
        <f t="shared" ref="K390" si="163">SUM(K391:K397)</f>
        <v>648410650</v>
      </c>
      <c r="L390" s="56">
        <f t="shared" si="142"/>
        <v>0</v>
      </c>
    </row>
    <row r="391" spans="1:12">
      <c r="A391" s="58"/>
      <c r="B391" s="58">
        <v>1</v>
      </c>
      <c r="C391" s="58" t="s">
        <v>20</v>
      </c>
      <c r="D391" s="59" t="s">
        <v>21</v>
      </c>
      <c r="E391" s="69">
        <f>'[1]per SKPD'!E3168</f>
        <v>309800000</v>
      </c>
      <c r="F391" s="60">
        <f>'[1]Rekap SKPD'!O391</f>
        <v>0</v>
      </c>
      <c r="G391" s="60">
        <f>'[1]Rekap SKPD'!X391</f>
        <v>0</v>
      </c>
      <c r="H391" s="61">
        <f>E391+F391-G391</f>
        <v>309800000</v>
      </c>
      <c r="I391" s="61"/>
      <c r="K391" s="12">
        <v>309800000</v>
      </c>
      <c r="L391" s="56">
        <f t="shared" si="142"/>
        <v>0</v>
      </c>
    </row>
    <row r="392" spans="1:12">
      <c r="A392" s="58"/>
      <c r="B392" s="58">
        <v>2</v>
      </c>
      <c r="C392" s="58" t="s">
        <v>22</v>
      </c>
      <c r="D392" s="59" t="s">
        <v>23</v>
      </c>
      <c r="E392" s="69">
        <f>'[1]per SKPD'!E3169</f>
        <v>55798000</v>
      </c>
      <c r="F392" s="60">
        <f>'[1]Rekap SKPD'!O392</f>
        <v>8100000</v>
      </c>
      <c r="G392" s="60">
        <f>'[1]Rekap SKPD'!X392</f>
        <v>1800000</v>
      </c>
      <c r="H392" s="61">
        <f t="shared" ref="H392:H397" si="164">E392+F392-G392</f>
        <v>62098000</v>
      </c>
      <c r="I392" s="61"/>
      <c r="J392" s="94"/>
      <c r="K392" s="12">
        <v>62098000</v>
      </c>
      <c r="L392" s="56">
        <f t="shared" si="142"/>
        <v>0</v>
      </c>
    </row>
    <row r="393" spans="1:12">
      <c r="A393" s="58"/>
      <c r="B393" s="58">
        <v>3</v>
      </c>
      <c r="C393" s="58" t="s">
        <v>24</v>
      </c>
      <c r="D393" s="59" t="s">
        <v>25</v>
      </c>
      <c r="E393" s="69">
        <f>'[1]per SKPD'!E3174</f>
        <v>268011150</v>
      </c>
      <c r="F393" s="60">
        <f>'[1]Rekap SKPD'!O393</f>
        <v>0</v>
      </c>
      <c r="G393" s="60">
        <f>'[1]Rekap SKPD'!X393</f>
        <v>0</v>
      </c>
      <c r="H393" s="61">
        <f t="shared" si="164"/>
        <v>268011150</v>
      </c>
      <c r="I393" s="61"/>
      <c r="J393" s="94"/>
      <c r="K393" s="12">
        <v>268011150</v>
      </c>
      <c r="L393" s="56">
        <f t="shared" si="142"/>
        <v>0</v>
      </c>
    </row>
    <row r="394" spans="1:12">
      <c r="A394" s="58"/>
      <c r="B394" s="58">
        <v>4</v>
      </c>
      <c r="C394" s="58" t="s">
        <v>26</v>
      </c>
      <c r="D394" s="59" t="s">
        <v>27</v>
      </c>
      <c r="E394" s="69">
        <f>'[1]per SKPD'!E3175</f>
        <v>7745000</v>
      </c>
      <c r="F394" s="60">
        <f>'[1]Rekap SKPD'!O394</f>
        <v>0</v>
      </c>
      <c r="G394" s="60">
        <f>'[1]Rekap SKPD'!X394</f>
        <v>0</v>
      </c>
      <c r="H394" s="61">
        <f t="shared" si="164"/>
        <v>7745000</v>
      </c>
      <c r="I394" s="61"/>
      <c r="J394" s="94"/>
      <c r="K394" s="12">
        <v>7745000</v>
      </c>
      <c r="L394" s="56">
        <f t="shared" si="142"/>
        <v>0</v>
      </c>
    </row>
    <row r="395" spans="1:12">
      <c r="A395" s="58"/>
      <c r="B395" s="58">
        <v>5</v>
      </c>
      <c r="C395" s="58" t="s">
        <v>28</v>
      </c>
      <c r="D395" s="59" t="s">
        <v>29</v>
      </c>
      <c r="E395" s="69">
        <f>'[1]per SKPD'!E3176</f>
        <v>756500</v>
      </c>
      <c r="F395" s="60">
        <f>'[1]Rekap SKPD'!O395</f>
        <v>0</v>
      </c>
      <c r="G395" s="60">
        <f>'[1]Rekap SKPD'!X395</f>
        <v>0</v>
      </c>
      <c r="H395" s="61">
        <f t="shared" si="164"/>
        <v>756500</v>
      </c>
      <c r="I395" s="61"/>
      <c r="J395" s="94"/>
      <c r="K395" s="12">
        <v>756500</v>
      </c>
      <c r="L395" s="56">
        <f t="shared" si="142"/>
        <v>0</v>
      </c>
    </row>
    <row r="396" spans="1:12">
      <c r="A396" s="58"/>
      <c r="B396" s="58">
        <v>6</v>
      </c>
      <c r="C396" s="58" t="s">
        <v>30</v>
      </c>
      <c r="D396" s="59" t="s">
        <v>31</v>
      </c>
      <c r="E396" s="69">
        <f>'[1]per SKPD'!E3177</f>
        <v>0</v>
      </c>
      <c r="F396" s="60">
        <f>'[1]Rekap SKPD'!O396</f>
        <v>0</v>
      </c>
      <c r="G396" s="60">
        <f>'[1]Rekap SKPD'!X396</f>
        <v>0</v>
      </c>
      <c r="H396" s="61">
        <f t="shared" si="164"/>
        <v>0</v>
      </c>
      <c r="I396" s="61"/>
      <c r="J396" s="94"/>
      <c r="K396" s="12">
        <v>0</v>
      </c>
      <c r="L396" s="56">
        <f t="shared" si="142"/>
        <v>0</v>
      </c>
    </row>
    <row r="397" spans="1:12" s="67" customFormat="1">
      <c r="A397" s="62"/>
      <c r="B397" s="62">
        <v>7</v>
      </c>
      <c r="C397" s="62"/>
      <c r="D397" s="63" t="s">
        <v>32</v>
      </c>
      <c r="E397" s="69">
        <f>'[1]per SKPD'!E3178</f>
        <v>0</v>
      </c>
      <c r="F397" s="60">
        <f>'[1]Rekap SKPD'!O397</f>
        <v>1800000</v>
      </c>
      <c r="G397" s="60">
        <f>'[1]Rekap SKPD'!X397</f>
        <v>1800000</v>
      </c>
      <c r="H397" s="61">
        <f t="shared" si="164"/>
        <v>0</v>
      </c>
      <c r="I397" s="64"/>
      <c r="J397" s="94"/>
      <c r="K397" s="66">
        <v>0</v>
      </c>
      <c r="L397" s="56">
        <f t="shared" si="142"/>
        <v>0</v>
      </c>
    </row>
    <row r="398" spans="1:12">
      <c r="A398" s="45"/>
      <c r="B398" s="45"/>
      <c r="C398" s="45"/>
      <c r="D398" s="68"/>
      <c r="E398" s="61"/>
      <c r="F398" s="48"/>
      <c r="G398" s="48"/>
      <c r="H398" s="47"/>
      <c r="I398" s="47"/>
      <c r="J398" s="94"/>
      <c r="L398" s="56">
        <f t="shared" si="142"/>
        <v>0</v>
      </c>
    </row>
    <row r="399" spans="1:12" s="57" customFormat="1">
      <c r="A399" s="49">
        <v>44</v>
      </c>
      <c r="B399" s="50" t="s">
        <v>78</v>
      </c>
      <c r="C399" s="51"/>
      <c r="D399" s="52"/>
      <c r="E399" s="53">
        <f t="shared" ref="E399" si="165">SUM(E400:E406)</f>
        <v>5457850040</v>
      </c>
      <c r="F399" s="53">
        <f>SUM(F400:F406)</f>
        <v>214063048</v>
      </c>
      <c r="G399" s="53">
        <f t="shared" ref="G399" si="166">SUM(G400:G406)</f>
        <v>5125000</v>
      </c>
      <c r="H399" s="53">
        <f>SUM(H400:H406)</f>
        <v>5666788088</v>
      </c>
      <c r="I399" s="54"/>
      <c r="J399" s="55"/>
      <c r="K399" s="53">
        <f t="shared" ref="K399" si="167">SUM(K400:K406)</f>
        <v>5666788088</v>
      </c>
      <c r="L399" s="56">
        <f t="shared" si="142"/>
        <v>0</v>
      </c>
    </row>
    <row r="400" spans="1:12">
      <c r="A400" s="58"/>
      <c r="B400" s="58">
        <v>1</v>
      </c>
      <c r="C400" s="58" t="s">
        <v>20</v>
      </c>
      <c r="D400" s="59" t="s">
        <v>21</v>
      </c>
      <c r="E400" s="69">
        <f>'[1]per SKPD'!E3183</f>
        <v>4768345300</v>
      </c>
      <c r="F400" s="60">
        <f>'[1]Rekap SKPD'!O400</f>
        <v>81705048</v>
      </c>
      <c r="G400" s="60">
        <f>'[1]Rekap SKPD'!X400</f>
        <v>0</v>
      </c>
      <c r="H400" s="61">
        <f>E400+F400-G400</f>
        <v>4850050348</v>
      </c>
      <c r="I400" s="61"/>
      <c r="K400" s="12">
        <v>4850050348</v>
      </c>
      <c r="L400" s="56">
        <f t="shared" si="142"/>
        <v>0</v>
      </c>
    </row>
    <row r="401" spans="1:12">
      <c r="A401" s="58"/>
      <c r="B401" s="58">
        <v>2</v>
      </c>
      <c r="C401" s="58" t="s">
        <v>22</v>
      </c>
      <c r="D401" s="59" t="s">
        <v>23</v>
      </c>
      <c r="E401" s="69">
        <f>'[1]per SKPD'!E3187</f>
        <v>51546000</v>
      </c>
      <c r="F401" s="60">
        <f>'[1]Rekap SKPD'!O401</f>
        <v>6000000</v>
      </c>
      <c r="G401" s="60">
        <f>'[1]Rekap SKPD'!X401</f>
        <v>5125000</v>
      </c>
      <c r="H401" s="61">
        <f t="shared" ref="H401:H406" si="168">E401+F401-G401</f>
        <v>52421000</v>
      </c>
      <c r="I401" s="61"/>
      <c r="K401" s="12">
        <v>52421000</v>
      </c>
      <c r="L401" s="56">
        <f t="shared" si="142"/>
        <v>0</v>
      </c>
    </row>
    <row r="402" spans="1:12">
      <c r="A402" s="58"/>
      <c r="B402" s="58">
        <v>3</v>
      </c>
      <c r="C402" s="58" t="s">
        <v>24</v>
      </c>
      <c r="D402" s="59" t="s">
        <v>25</v>
      </c>
      <c r="E402" s="69">
        <f>'[1]per SKPD'!E3190</f>
        <v>637392240</v>
      </c>
      <c r="F402" s="60">
        <f>'[1]Rekap SKPD'!O402</f>
        <v>0</v>
      </c>
      <c r="G402" s="60">
        <f>'[1]Rekap SKPD'!X402</f>
        <v>0</v>
      </c>
      <c r="H402" s="61">
        <f t="shared" si="168"/>
        <v>637392240</v>
      </c>
      <c r="I402" s="61"/>
      <c r="K402" s="12">
        <v>637392240</v>
      </c>
      <c r="L402" s="56">
        <f t="shared" si="142"/>
        <v>0</v>
      </c>
    </row>
    <row r="403" spans="1:12">
      <c r="A403" s="58"/>
      <c r="B403" s="58">
        <v>4</v>
      </c>
      <c r="C403" s="58" t="s">
        <v>26</v>
      </c>
      <c r="D403" s="59" t="s">
        <v>27</v>
      </c>
      <c r="E403" s="69">
        <f>'[1]per SKPD'!E3191</f>
        <v>0</v>
      </c>
      <c r="F403" s="60">
        <f>'[1]Rekap SKPD'!O403</f>
        <v>126358000</v>
      </c>
      <c r="G403" s="60">
        <f>'[1]Rekap SKPD'!X403</f>
        <v>0</v>
      </c>
      <c r="H403" s="61">
        <f t="shared" si="168"/>
        <v>126358000</v>
      </c>
      <c r="I403" s="61"/>
      <c r="K403" s="12">
        <v>126358000</v>
      </c>
      <c r="L403" s="56">
        <f t="shared" si="142"/>
        <v>0</v>
      </c>
    </row>
    <row r="404" spans="1:12">
      <c r="A404" s="58"/>
      <c r="B404" s="58">
        <v>5</v>
      </c>
      <c r="C404" s="58" t="s">
        <v>28</v>
      </c>
      <c r="D404" s="59" t="s">
        <v>29</v>
      </c>
      <c r="E404" s="69">
        <f>'[1]per SKPD'!E3193</f>
        <v>566500</v>
      </c>
      <c r="F404" s="60">
        <f>'[1]Rekap SKPD'!O404</f>
        <v>0</v>
      </c>
      <c r="G404" s="60">
        <f>'[1]Rekap SKPD'!X404</f>
        <v>0</v>
      </c>
      <c r="H404" s="61">
        <f t="shared" si="168"/>
        <v>566500</v>
      </c>
      <c r="I404" s="61"/>
      <c r="K404" s="12">
        <v>566500</v>
      </c>
      <c r="L404" s="56">
        <f t="shared" si="142"/>
        <v>0</v>
      </c>
    </row>
    <row r="405" spans="1:12">
      <c r="A405" s="58"/>
      <c r="B405" s="58">
        <v>6</v>
      </c>
      <c r="C405" s="58" t="s">
        <v>30</v>
      </c>
      <c r="D405" s="59" t="s">
        <v>31</v>
      </c>
      <c r="E405" s="69">
        <f>'[1]per SKPD'!E3194</f>
        <v>0</v>
      </c>
      <c r="F405" s="60">
        <f>'[1]Rekap SKPD'!O405</f>
        <v>0</v>
      </c>
      <c r="G405" s="60">
        <f>'[1]Rekap SKPD'!X405</f>
        <v>0</v>
      </c>
      <c r="H405" s="61">
        <f t="shared" si="168"/>
        <v>0</v>
      </c>
      <c r="I405" s="61"/>
      <c r="K405" s="12">
        <v>0</v>
      </c>
      <c r="L405" s="56">
        <f t="shared" si="142"/>
        <v>0</v>
      </c>
    </row>
    <row r="406" spans="1:12" s="67" customFormat="1">
      <c r="A406" s="62"/>
      <c r="B406" s="62">
        <v>7</v>
      </c>
      <c r="C406" s="62"/>
      <c r="D406" s="63" t="s">
        <v>32</v>
      </c>
      <c r="E406" s="69">
        <f>'[1]per SKPD'!E3195</f>
        <v>0</v>
      </c>
      <c r="F406" s="60">
        <f>'[1]Rekap SKPD'!O406</f>
        <v>0</v>
      </c>
      <c r="G406" s="60">
        <f>'[1]Rekap SKPD'!X406</f>
        <v>0</v>
      </c>
      <c r="H406" s="61">
        <f t="shared" si="168"/>
        <v>0</v>
      </c>
      <c r="I406" s="64"/>
      <c r="J406" s="65"/>
      <c r="K406" s="66">
        <v>0</v>
      </c>
      <c r="L406" s="56">
        <f t="shared" si="142"/>
        <v>0</v>
      </c>
    </row>
    <row r="407" spans="1:12">
      <c r="A407" s="45"/>
      <c r="B407" s="45"/>
      <c r="C407" s="45"/>
      <c r="D407" s="68"/>
      <c r="E407" s="61"/>
      <c r="F407" s="48"/>
      <c r="G407" s="48"/>
      <c r="H407" s="47"/>
      <c r="I407" s="47"/>
      <c r="L407" s="56">
        <f t="shared" si="142"/>
        <v>0</v>
      </c>
    </row>
    <row r="408" spans="1:12" s="57" customFormat="1">
      <c r="A408" s="49">
        <v>45</v>
      </c>
      <c r="B408" s="50" t="s">
        <v>79</v>
      </c>
      <c r="C408" s="51"/>
      <c r="D408" s="52"/>
      <c r="E408" s="53">
        <f t="shared" ref="E408" si="169">SUM(E409:E415)</f>
        <v>6776593904</v>
      </c>
      <c r="F408" s="53">
        <f>SUM(F409:F415)</f>
        <v>7547616</v>
      </c>
      <c r="G408" s="53">
        <f t="shared" ref="G408:H408" si="170">SUM(G409:G415)</f>
        <v>0</v>
      </c>
      <c r="H408" s="53">
        <f t="shared" si="170"/>
        <v>6784141520</v>
      </c>
      <c r="I408" s="54"/>
      <c r="J408" s="55"/>
      <c r="K408" s="53">
        <f t="shared" ref="K408" si="171">SUM(K409:K415)</f>
        <v>6784141520</v>
      </c>
      <c r="L408" s="56">
        <f t="shared" ref="L408:L471" si="172">H408-K408</f>
        <v>0</v>
      </c>
    </row>
    <row r="409" spans="1:12">
      <c r="A409" s="58"/>
      <c r="B409" s="58">
        <v>1</v>
      </c>
      <c r="C409" s="58" t="s">
        <v>20</v>
      </c>
      <c r="D409" s="59" t="s">
        <v>21</v>
      </c>
      <c r="E409" s="69">
        <f>'[1]per SKPD'!E3198</f>
        <v>5971137000</v>
      </c>
      <c r="F409" s="60">
        <f>'[1]Rekap SKPD'!O409</f>
        <v>2547616</v>
      </c>
      <c r="G409" s="60">
        <f>'[1]Rekap SKPD'!X409</f>
        <v>0</v>
      </c>
      <c r="H409" s="61">
        <f>E409+F409-G409</f>
        <v>5973684616</v>
      </c>
      <c r="I409" s="61"/>
      <c r="K409" s="12">
        <v>5973684616</v>
      </c>
      <c r="L409" s="56">
        <f t="shared" si="172"/>
        <v>0</v>
      </c>
    </row>
    <row r="410" spans="1:12">
      <c r="A410" s="58"/>
      <c r="B410" s="58">
        <v>2</v>
      </c>
      <c r="C410" s="58" t="s">
        <v>22</v>
      </c>
      <c r="D410" s="59" t="s">
        <v>23</v>
      </c>
      <c r="E410" s="69">
        <f>'[1]per SKPD'!E3200</f>
        <v>74082000</v>
      </c>
      <c r="F410" s="60">
        <f>'[1]Rekap SKPD'!O410</f>
        <v>5000000</v>
      </c>
      <c r="G410" s="60">
        <f>'[1]Rekap SKPD'!X410</f>
        <v>0</v>
      </c>
      <c r="H410" s="61">
        <f t="shared" ref="H410:H415" si="173">E410+F410-G410</f>
        <v>79082000</v>
      </c>
      <c r="I410" s="61"/>
      <c r="K410" s="12">
        <v>79082000</v>
      </c>
      <c r="L410" s="56">
        <f t="shared" si="172"/>
        <v>0</v>
      </c>
    </row>
    <row r="411" spans="1:12">
      <c r="A411" s="58"/>
      <c r="B411" s="58">
        <v>3</v>
      </c>
      <c r="C411" s="58" t="s">
        <v>24</v>
      </c>
      <c r="D411" s="59" t="s">
        <v>25</v>
      </c>
      <c r="E411" s="69">
        <f>'[1]per SKPD'!E3202</f>
        <v>731308404</v>
      </c>
      <c r="F411" s="60">
        <f>'[1]Rekap SKPD'!O411</f>
        <v>0</v>
      </c>
      <c r="G411" s="60">
        <f>'[1]Rekap SKPD'!X411</f>
        <v>0</v>
      </c>
      <c r="H411" s="61">
        <f t="shared" si="173"/>
        <v>731308404</v>
      </c>
      <c r="I411" s="61"/>
      <c r="K411" s="12">
        <v>731308404</v>
      </c>
      <c r="L411" s="56">
        <f t="shared" si="172"/>
        <v>0</v>
      </c>
    </row>
    <row r="412" spans="1:12">
      <c r="A412" s="58"/>
      <c r="B412" s="58">
        <v>4</v>
      </c>
      <c r="C412" s="58" t="s">
        <v>26</v>
      </c>
      <c r="D412" s="59" t="s">
        <v>27</v>
      </c>
      <c r="E412" s="69">
        <f>'[1]per SKPD'!E3203</f>
        <v>0</v>
      </c>
      <c r="F412" s="60">
        <f>'[1]Rekap SKPD'!O412</f>
        <v>0</v>
      </c>
      <c r="G412" s="60">
        <f>'[1]Rekap SKPD'!X412</f>
        <v>0</v>
      </c>
      <c r="H412" s="61">
        <f t="shared" si="173"/>
        <v>0</v>
      </c>
      <c r="I412" s="61"/>
      <c r="K412" s="12">
        <v>0</v>
      </c>
      <c r="L412" s="56">
        <f t="shared" si="172"/>
        <v>0</v>
      </c>
    </row>
    <row r="413" spans="1:12">
      <c r="A413" s="58"/>
      <c r="B413" s="58">
        <v>5</v>
      </c>
      <c r="C413" s="58" t="s">
        <v>28</v>
      </c>
      <c r="D413" s="59" t="s">
        <v>29</v>
      </c>
      <c r="E413" s="69">
        <f>'[1]per SKPD'!E3204</f>
        <v>66500</v>
      </c>
      <c r="F413" s="60">
        <f>'[1]Rekap SKPD'!O413</f>
        <v>0</v>
      </c>
      <c r="G413" s="60">
        <f>'[1]Rekap SKPD'!X413</f>
        <v>0</v>
      </c>
      <c r="H413" s="61">
        <f t="shared" si="173"/>
        <v>66500</v>
      </c>
      <c r="I413" s="61"/>
      <c r="K413" s="12">
        <v>66500</v>
      </c>
      <c r="L413" s="56">
        <f t="shared" si="172"/>
        <v>0</v>
      </c>
    </row>
    <row r="414" spans="1:12">
      <c r="A414" s="58"/>
      <c r="B414" s="58">
        <v>6</v>
      </c>
      <c r="C414" s="58" t="s">
        <v>30</v>
      </c>
      <c r="D414" s="59" t="s">
        <v>31</v>
      </c>
      <c r="E414" s="69">
        <f>'[1]per SKPD'!E3205</f>
        <v>0</v>
      </c>
      <c r="F414" s="60">
        <f>'[1]Rekap SKPD'!O414</f>
        <v>0</v>
      </c>
      <c r="G414" s="60">
        <f>'[1]Rekap SKPD'!X414</f>
        <v>0</v>
      </c>
      <c r="H414" s="61">
        <f t="shared" si="173"/>
        <v>0</v>
      </c>
      <c r="I414" s="61"/>
      <c r="K414" s="12">
        <v>0</v>
      </c>
      <c r="L414" s="56">
        <f t="shared" si="172"/>
        <v>0</v>
      </c>
    </row>
    <row r="415" spans="1:12" s="67" customFormat="1">
      <c r="A415" s="62"/>
      <c r="B415" s="62">
        <v>7</v>
      </c>
      <c r="C415" s="62"/>
      <c r="D415" s="63" t="s">
        <v>32</v>
      </c>
      <c r="E415" s="69">
        <f>'[1]per SKPD'!E3206</f>
        <v>0</v>
      </c>
      <c r="F415" s="60">
        <f>'[1]Rekap SKPD'!O415</f>
        <v>0</v>
      </c>
      <c r="G415" s="60">
        <f>'[1]Rekap SKPD'!X415</f>
        <v>0</v>
      </c>
      <c r="H415" s="61">
        <f t="shared" si="173"/>
        <v>0</v>
      </c>
      <c r="I415" s="64"/>
      <c r="J415" s="65"/>
      <c r="K415" s="66">
        <v>0</v>
      </c>
      <c r="L415" s="56">
        <f t="shared" si="172"/>
        <v>0</v>
      </c>
    </row>
    <row r="416" spans="1:12">
      <c r="A416" s="45"/>
      <c r="B416" s="45"/>
      <c r="C416" s="45"/>
      <c r="D416" s="68"/>
      <c r="E416" s="61"/>
      <c r="F416" s="48"/>
      <c r="G416" s="48"/>
      <c r="H416" s="47"/>
      <c r="I416" s="47"/>
      <c r="L416" s="56">
        <f t="shared" si="172"/>
        <v>0</v>
      </c>
    </row>
    <row r="417" spans="1:12" s="57" customFormat="1">
      <c r="A417" s="49">
        <v>46</v>
      </c>
      <c r="B417" s="50" t="s">
        <v>80</v>
      </c>
      <c r="C417" s="51"/>
      <c r="D417" s="52"/>
      <c r="E417" s="53">
        <f t="shared" ref="E417:G417" si="174">SUM(E418:E424)</f>
        <v>2664987500</v>
      </c>
      <c r="F417" s="53">
        <f t="shared" si="174"/>
        <v>7000000</v>
      </c>
      <c r="G417" s="53">
        <f t="shared" si="174"/>
        <v>0</v>
      </c>
      <c r="H417" s="53">
        <f>SUM(H418:H424)</f>
        <v>2671987500</v>
      </c>
      <c r="I417" s="54"/>
      <c r="J417" s="55"/>
      <c r="K417" s="53">
        <f t="shared" ref="K417" si="175">SUM(K418:K424)</f>
        <v>2671987500</v>
      </c>
      <c r="L417" s="56">
        <f t="shared" si="172"/>
        <v>0</v>
      </c>
    </row>
    <row r="418" spans="1:12">
      <c r="A418" s="58"/>
      <c r="B418" s="58">
        <v>1</v>
      </c>
      <c r="C418" s="58" t="s">
        <v>20</v>
      </c>
      <c r="D418" s="59" t="s">
        <v>21</v>
      </c>
      <c r="E418" s="69">
        <f>'[1]per SKPD'!E3209</f>
        <v>2317000000</v>
      </c>
      <c r="F418" s="60">
        <f>'[1]Rekap SKPD'!O418</f>
        <v>0</v>
      </c>
      <c r="G418" s="60">
        <f>'[1]Rekap SKPD'!X418</f>
        <v>0</v>
      </c>
      <c r="H418" s="61">
        <f>E418+F418-G418</f>
        <v>2317000000</v>
      </c>
      <c r="I418" s="61"/>
      <c r="K418" s="12">
        <v>2317000000</v>
      </c>
      <c r="L418" s="56">
        <f t="shared" si="172"/>
        <v>0</v>
      </c>
    </row>
    <row r="419" spans="1:12">
      <c r="A419" s="58"/>
      <c r="B419" s="58">
        <v>2</v>
      </c>
      <c r="C419" s="58" t="s">
        <v>22</v>
      </c>
      <c r="D419" s="59" t="s">
        <v>23</v>
      </c>
      <c r="E419" s="69">
        <f>'[1]per SKPD'!E3210</f>
        <v>38671000</v>
      </c>
      <c r="F419" s="60">
        <f>'[1]Rekap SKPD'!O419</f>
        <v>7000000</v>
      </c>
      <c r="G419" s="60">
        <f>'[1]Rekap SKPD'!X419</f>
        <v>0</v>
      </c>
      <c r="H419" s="61">
        <f t="shared" ref="H419:H424" si="176">E419+F419-G419</f>
        <v>45671000</v>
      </c>
      <c r="I419" s="61"/>
      <c r="K419" s="12">
        <v>45671000</v>
      </c>
      <c r="L419" s="56">
        <f t="shared" si="172"/>
        <v>0</v>
      </c>
    </row>
    <row r="420" spans="1:12">
      <c r="A420" s="58"/>
      <c r="B420" s="58">
        <v>3</v>
      </c>
      <c r="C420" s="58" t="s">
        <v>24</v>
      </c>
      <c r="D420" s="59" t="s">
        <v>25</v>
      </c>
      <c r="E420" s="69">
        <f>'[1]per SKPD'!E3212</f>
        <v>309250000</v>
      </c>
      <c r="F420" s="60">
        <f>'[1]Rekap SKPD'!O420</f>
        <v>0</v>
      </c>
      <c r="G420" s="60">
        <f>'[1]Rekap SKPD'!X420</f>
        <v>0</v>
      </c>
      <c r="H420" s="61">
        <f t="shared" si="176"/>
        <v>309250000</v>
      </c>
      <c r="I420" s="61"/>
      <c r="K420" s="12">
        <v>309250000</v>
      </c>
      <c r="L420" s="56">
        <f t="shared" si="172"/>
        <v>0</v>
      </c>
    </row>
    <row r="421" spans="1:12">
      <c r="A421" s="58"/>
      <c r="B421" s="58">
        <v>4</v>
      </c>
      <c r="C421" s="58" t="s">
        <v>26</v>
      </c>
      <c r="D421" s="59" t="s">
        <v>27</v>
      </c>
      <c r="E421" s="69">
        <f>'[1]per SKPD'!E3213</f>
        <v>0</v>
      </c>
      <c r="F421" s="60">
        <f>'[1]Rekap SKPD'!O421</f>
        <v>0</v>
      </c>
      <c r="G421" s="60">
        <f>'[1]Rekap SKPD'!X421</f>
        <v>0</v>
      </c>
      <c r="H421" s="61">
        <f t="shared" si="176"/>
        <v>0</v>
      </c>
      <c r="I421" s="61"/>
      <c r="K421" s="12">
        <v>0</v>
      </c>
      <c r="L421" s="56">
        <f t="shared" si="172"/>
        <v>0</v>
      </c>
    </row>
    <row r="422" spans="1:12">
      <c r="A422" s="58"/>
      <c r="B422" s="58">
        <v>5</v>
      </c>
      <c r="C422" s="58" t="s">
        <v>28</v>
      </c>
      <c r="D422" s="59" t="s">
        <v>29</v>
      </c>
      <c r="E422" s="69">
        <f>'[1]per SKPD'!E3214</f>
        <v>66500</v>
      </c>
      <c r="F422" s="60">
        <f>'[1]Rekap SKPD'!O422</f>
        <v>0</v>
      </c>
      <c r="G422" s="60">
        <f>'[1]Rekap SKPD'!X422</f>
        <v>0</v>
      </c>
      <c r="H422" s="61">
        <f t="shared" si="176"/>
        <v>66500</v>
      </c>
      <c r="I422" s="61"/>
      <c r="K422" s="12">
        <v>66500</v>
      </c>
      <c r="L422" s="56">
        <f t="shared" si="172"/>
        <v>0</v>
      </c>
    </row>
    <row r="423" spans="1:12">
      <c r="A423" s="58"/>
      <c r="B423" s="58">
        <v>6</v>
      </c>
      <c r="C423" s="58" t="s">
        <v>30</v>
      </c>
      <c r="D423" s="59" t="s">
        <v>31</v>
      </c>
      <c r="E423" s="69">
        <f>'[1]per SKPD'!E3215</f>
        <v>0</v>
      </c>
      <c r="F423" s="60">
        <f>'[1]Rekap SKPD'!O423</f>
        <v>0</v>
      </c>
      <c r="G423" s="60">
        <f>'[1]Rekap SKPD'!X423</f>
        <v>0</v>
      </c>
      <c r="H423" s="61">
        <f t="shared" si="176"/>
        <v>0</v>
      </c>
      <c r="I423" s="61"/>
      <c r="K423" s="12">
        <v>0</v>
      </c>
      <c r="L423" s="56">
        <f t="shared" si="172"/>
        <v>0</v>
      </c>
    </row>
    <row r="424" spans="1:12" s="67" customFormat="1">
      <c r="A424" s="62"/>
      <c r="B424" s="62">
        <v>7</v>
      </c>
      <c r="C424" s="62"/>
      <c r="D424" s="63" t="s">
        <v>32</v>
      </c>
      <c r="E424" s="69">
        <f>'[1]per SKPD'!E3216</f>
        <v>0</v>
      </c>
      <c r="F424" s="60">
        <f>'[1]Rekap SKPD'!O424</f>
        <v>0</v>
      </c>
      <c r="G424" s="60">
        <f>'[1]Rekap SKPD'!X424</f>
        <v>0</v>
      </c>
      <c r="H424" s="61">
        <f t="shared" si="176"/>
        <v>0</v>
      </c>
      <c r="I424" s="64"/>
      <c r="J424" s="65"/>
      <c r="K424" s="66">
        <v>0</v>
      </c>
      <c r="L424" s="56">
        <f t="shared" si="172"/>
        <v>0</v>
      </c>
    </row>
    <row r="425" spans="1:12">
      <c r="A425" s="45"/>
      <c r="B425" s="45"/>
      <c r="C425" s="45"/>
      <c r="D425" s="46"/>
      <c r="E425" s="61"/>
      <c r="F425" s="48"/>
      <c r="G425" s="48"/>
      <c r="H425" s="47"/>
      <c r="I425" s="47"/>
      <c r="L425" s="56">
        <f t="shared" si="172"/>
        <v>0</v>
      </c>
    </row>
    <row r="426" spans="1:12" s="57" customFormat="1">
      <c r="A426" s="49">
        <v>47</v>
      </c>
      <c r="B426" s="50" t="s">
        <v>81</v>
      </c>
      <c r="C426" s="51"/>
      <c r="D426" s="52"/>
      <c r="E426" s="53">
        <f t="shared" ref="E426" si="177">SUM(E427:E433)</f>
        <v>703668000</v>
      </c>
      <c r="F426" s="53">
        <f>SUM(F427:F433)</f>
        <v>14750000</v>
      </c>
      <c r="G426" s="53">
        <f t="shared" ref="G426:H426" si="178">SUM(G427:G433)</f>
        <v>1500000</v>
      </c>
      <c r="H426" s="53">
        <f t="shared" si="178"/>
        <v>716918000</v>
      </c>
      <c r="I426" s="54"/>
      <c r="J426" s="55"/>
      <c r="K426" s="53">
        <f t="shared" ref="K426" si="179">SUM(K427:K433)</f>
        <v>716918000</v>
      </c>
      <c r="L426" s="56">
        <f t="shared" si="172"/>
        <v>0</v>
      </c>
    </row>
    <row r="427" spans="1:12">
      <c r="A427" s="58"/>
      <c r="B427" s="58">
        <v>1</v>
      </c>
      <c r="C427" s="58" t="s">
        <v>20</v>
      </c>
      <c r="D427" s="59" t="s">
        <v>21</v>
      </c>
      <c r="E427" s="69">
        <f>'[1]per SKPD'!E3219</f>
        <v>551500000</v>
      </c>
      <c r="F427" s="60">
        <f>'[1]Rekap SKPD'!O427</f>
        <v>0</v>
      </c>
      <c r="G427" s="60">
        <f>'[1]Rekap SKPD'!X427</f>
        <v>0</v>
      </c>
      <c r="H427" s="61">
        <f>E427+F427-G427</f>
        <v>551500000</v>
      </c>
      <c r="I427" s="61"/>
      <c r="K427" s="12">
        <v>551500000</v>
      </c>
      <c r="L427" s="56">
        <f t="shared" si="172"/>
        <v>0</v>
      </c>
    </row>
    <row r="428" spans="1:12">
      <c r="A428" s="58"/>
      <c r="B428" s="58">
        <v>2</v>
      </c>
      <c r="C428" s="58" t="s">
        <v>22</v>
      </c>
      <c r="D428" s="59" t="s">
        <v>23</v>
      </c>
      <c r="E428" s="69">
        <f>'[1]per SKPD'!E3220</f>
        <v>38601500</v>
      </c>
      <c r="F428" s="60">
        <f>'[1]Rekap SKPD'!O428</f>
        <v>14000000</v>
      </c>
      <c r="G428" s="60">
        <f>'[1]Rekap SKPD'!X428</f>
        <v>750000</v>
      </c>
      <c r="H428" s="61">
        <f t="shared" ref="H428:H433" si="180">E428+F428-G428</f>
        <v>51851500</v>
      </c>
      <c r="I428" s="61"/>
      <c r="K428" s="12">
        <v>51851500</v>
      </c>
      <c r="L428" s="56">
        <f t="shared" si="172"/>
        <v>0</v>
      </c>
    </row>
    <row r="429" spans="1:12">
      <c r="A429" s="58"/>
      <c r="B429" s="58">
        <v>3</v>
      </c>
      <c r="C429" s="58" t="s">
        <v>24</v>
      </c>
      <c r="D429" s="59" t="s">
        <v>25</v>
      </c>
      <c r="E429" s="69">
        <f>'[1]per SKPD'!E3227</f>
        <v>112500000</v>
      </c>
      <c r="F429" s="60">
        <f>'[1]Rekap SKPD'!O429</f>
        <v>0</v>
      </c>
      <c r="G429" s="60">
        <f>'[1]Rekap SKPD'!X429</f>
        <v>0</v>
      </c>
      <c r="H429" s="61">
        <f t="shared" si="180"/>
        <v>112500000</v>
      </c>
      <c r="I429" s="61"/>
      <c r="K429" s="12">
        <v>112500000</v>
      </c>
      <c r="L429" s="56">
        <f t="shared" si="172"/>
        <v>0</v>
      </c>
    </row>
    <row r="430" spans="1:12">
      <c r="A430" s="58"/>
      <c r="B430" s="58">
        <v>4</v>
      </c>
      <c r="C430" s="58" t="s">
        <v>26</v>
      </c>
      <c r="D430" s="59" t="s">
        <v>27</v>
      </c>
      <c r="E430" s="69">
        <f>'[1]per SKPD'!E3228</f>
        <v>0</v>
      </c>
      <c r="F430" s="60">
        <f>'[1]Rekap SKPD'!O430</f>
        <v>0</v>
      </c>
      <c r="G430" s="60">
        <f>'[1]Rekap SKPD'!X430</f>
        <v>0</v>
      </c>
      <c r="H430" s="61">
        <f t="shared" si="180"/>
        <v>0</v>
      </c>
      <c r="I430" s="61"/>
      <c r="K430" s="12">
        <v>0</v>
      </c>
      <c r="L430" s="56">
        <f t="shared" si="172"/>
        <v>0</v>
      </c>
    </row>
    <row r="431" spans="1:12">
      <c r="A431" s="58"/>
      <c r="B431" s="58">
        <v>5</v>
      </c>
      <c r="C431" s="58" t="s">
        <v>28</v>
      </c>
      <c r="D431" s="59" t="s">
        <v>29</v>
      </c>
      <c r="E431" s="69">
        <f>'[1]per SKPD'!E3229</f>
        <v>1066500</v>
      </c>
      <c r="F431" s="60">
        <f>'[1]Rekap SKPD'!O431</f>
        <v>0</v>
      </c>
      <c r="G431" s="60">
        <f>'[1]Rekap SKPD'!X431</f>
        <v>0</v>
      </c>
      <c r="H431" s="61">
        <f t="shared" si="180"/>
        <v>1066500</v>
      </c>
      <c r="I431" s="61"/>
      <c r="K431" s="12">
        <v>1066500</v>
      </c>
      <c r="L431" s="56">
        <f t="shared" si="172"/>
        <v>0</v>
      </c>
    </row>
    <row r="432" spans="1:12">
      <c r="A432" s="58"/>
      <c r="B432" s="58">
        <v>6</v>
      </c>
      <c r="C432" s="58" t="s">
        <v>30</v>
      </c>
      <c r="D432" s="59" t="s">
        <v>31</v>
      </c>
      <c r="E432" s="69">
        <f>'[1]per SKPD'!E3230</f>
        <v>0</v>
      </c>
      <c r="F432" s="60">
        <f>'[1]Rekap SKPD'!O432</f>
        <v>0</v>
      </c>
      <c r="G432" s="60">
        <f>'[1]Rekap SKPD'!X432</f>
        <v>0</v>
      </c>
      <c r="H432" s="61">
        <f t="shared" si="180"/>
        <v>0</v>
      </c>
      <c r="I432" s="61"/>
      <c r="K432" s="12">
        <v>0</v>
      </c>
      <c r="L432" s="56">
        <f t="shared" si="172"/>
        <v>0</v>
      </c>
    </row>
    <row r="433" spans="1:13" s="67" customFormat="1">
      <c r="A433" s="62"/>
      <c r="B433" s="62">
        <v>7</v>
      </c>
      <c r="C433" s="62"/>
      <c r="D433" s="63" t="s">
        <v>32</v>
      </c>
      <c r="E433" s="69">
        <f>'[1]per SKPD'!E3231</f>
        <v>0</v>
      </c>
      <c r="F433" s="60">
        <f>'[1]Rekap SKPD'!O433</f>
        <v>750000</v>
      </c>
      <c r="G433" s="60">
        <f>'[1]Rekap SKPD'!X433</f>
        <v>750000</v>
      </c>
      <c r="H433" s="61">
        <f t="shared" si="180"/>
        <v>0</v>
      </c>
      <c r="I433" s="64"/>
      <c r="J433" s="65"/>
      <c r="K433" s="66">
        <v>0</v>
      </c>
      <c r="L433" s="56">
        <f t="shared" si="172"/>
        <v>0</v>
      </c>
    </row>
    <row r="434" spans="1:13">
      <c r="A434" s="45"/>
      <c r="B434" s="45"/>
      <c r="C434" s="45"/>
      <c r="D434" s="68"/>
      <c r="E434" s="61"/>
      <c r="F434" s="48"/>
      <c r="G434" s="48"/>
      <c r="H434" s="47"/>
      <c r="I434" s="47"/>
      <c r="L434" s="56">
        <f t="shared" si="172"/>
        <v>0</v>
      </c>
    </row>
    <row r="435" spans="1:13" s="57" customFormat="1">
      <c r="A435" s="49">
        <v>48</v>
      </c>
      <c r="B435" s="50" t="s">
        <v>82</v>
      </c>
      <c r="C435" s="51"/>
      <c r="D435" s="52"/>
      <c r="E435" s="53">
        <f t="shared" ref="E435" si="181">SUM(E436:E442)</f>
        <v>738120385</v>
      </c>
      <c r="F435" s="53">
        <f>SUM(F436:F442)</f>
        <v>18075848</v>
      </c>
      <c r="G435" s="53">
        <f t="shared" ref="G435" si="182">SUM(G436:G442)</f>
        <v>7900000</v>
      </c>
      <c r="H435" s="53">
        <f>SUM(H436:H442)</f>
        <v>748296233</v>
      </c>
      <c r="I435" s="54"/>
      <c r="J435" s="55"/>
      <c r="K435" s="53">
        <f t="shared" ref="K435" si="183">SUM(K436:K442)</f>
        <v>748296233</v>
      </c>
      <c r="L435" s="56">
        <f t="shared" si="172"/>
        <v>0</v>
      </c>
    </row>
    <row r="436" spans="1:13">
      <c r="A436" s="58"/>
      <c r="B436" s="58">
        <v>1</v>
      </c>
      <c r="C436" s="58" t="s">
        <v>20</v>
      </c>
      <c r="D436" s="59" t="s">
        <v>21</v>
      </c>
      <c r="E436" s="69">
        <f>'[1]per SKPD'!E3236</f>
        <v>643178000</v>
      </c>
      <c r="F436" s="60">
        <f>'[1]Rekap SKPD'!O436</f>
        <v>9175848</v>
      </c>
      <c r="G436" s="60">
        <f>'[1]Rekap SKPD'!X436</f>
        <v>0</v>
      </c>
      <c r="H436" s="61">
        <f>E436+F436-G436</f>
        <v>652353848</v>
      </c>
      <c r="I436" s="61"/>
      <c r="K436" s="12">
        <v>652353848</v>
      </c>
      <c r="L436" s="56">
        <f t="shared" si="172"/>
        <v>0</v>
      </c>
    </row>
    <row r="437" spans="1:13">
      <c r="A437" s="58"/>
      <c r="B437" s="58">
        <v>2</v>
      </c>
      <c r="C437" s="58" t="s">
        <v>22</v>
      </c>
      <c r="D437" s="59" t="s">
        <v>23</v>
      </c>
      <c r="E437" s="69">
        <f>'[1]per SKPD'!E3243</f>
        <v>50550885</v>
      </c>
      <c r="F437" s="60">
        <f>'[1]Rekap SKPD'!O437</f>
        <v>8000000</v>
      </c>
      <c r="G437" s="60">
        <f>'[1]Rekap SKPD'!X437</f>
        <v>900000</v>
      </c>
      <c r="H437" s="61">
        <f t="shared" ref="H437:H442" si="184">E437+F437-G437</f>
        <v>57650885</v>
      </c>
      <c r="I437" s="61"/>
      <c r="K437" s="12">
        <v>57650885</v>
      </c>
      <c r="L437" s="56">
        <f t="shared" si="172"/>
        <v>0</v>
      </c>
    </row>
    <row r="438" spans="1:13">
      <c r="A438" s="58"/>
      <c r="B438" s="58">
        <v>3</v>
      </c>
      <c r="C438" s="58" t="s">
        <v>24</v>
      </c>
      <c r="D438" s="59" t="s">
        <v>25</v>
      </c>
      <c r="E438" s="69">
        <f>'[1]per SKPD'!E3255</f>
        <v>44300000</v>
      </c>
      <c r="F438" s="60">
        <f>'[1]Rekap SKPD'!O438</f>
        <v>0</v>
      </c>
      <c r="G438" s="60">
        <f>'[1]Rekap SKPD'!X438</f>
        <v>7000000</v>
      </c>
      <c r="H438" s="61">
        <f t="shared" si="184"/>
        <v>37300000</v>
      </c>
      <c r="I438" s="61"/>
      <c r="K438" s="12">
        <v>37300000</v>
      </c>
      <c r="L438" s="56">
        <f t="shared" si="172"/>
        <v>0</v>
      </c>
    </row>
    <row r="439" spans="1:13">
      <c r="A439" s="58"/>
      <c r="B439" s="58">
        <v>4</v>
      </c>
      <c r="C439" s="58" t="s">
        <v>26</v>
      </c>
      <c r="D439" s="59" t="s">
        <v>27</v>
      </c>
      <c r="E439" s="69">
        <f>'[1]per SKPD'!E3257</f>
        <v>0</v>
      </c>
      <c r="F439" s="60">
        <f>'[1]Rekap SKPD'!O439</f>
        <v>0</v>
      </c>
      <c r="G439" s="60">
        <f>'[1]Rekap SKPD'!X439</f>
        <v>0</v>
      </c>
      <c r="H439" s="61">
        <f t="shared" si="184"/>
        <v>0</v>
      </c>
      <c r="I439" s="61"/>
      <c r="K439" s="12">
        <v>0</v>
      </c>
      <c r="L439" s="56">
        <f t="shared" si="172"/>
        <v>0</v>
      </c>
    </row>
    <row r="440" spans="1:13">
      <c r="A440" s="58"/>
      <c r="B440" s="58">
        <v>5</v>
      </c>
      <c r="C440" s="58" t="s">
        <v>28</v>
      </c>
      <c r="D440" s="59" t="s">
        <v>29</v>
      </c>
      <c r="E440" s="69">
        <f>'[1]per SKPD'!E3258</f>
        <v>91500</v>
      </c>
      <c r="F440" s="60">
        <f>'[1]Rekap SKPD'!O440</f>
        <v>0</v>
      </c>
      <c r="G440" s="60">
        <f>'[1]Rekap SKPD'!X440</f>
        <v>0</v>
      </c>
      <c r="H440" s="61">
        <f t="shared" si="184"/>
        <v>91500</v>
      </c>
      <c r="I440" s="61"/>
      <c r="K440" s="12">
        <v>91500</v>
      </c>
      <c r="L440" s="56">
        <f t="shared" si="172"/>
        <v>0</v>
      </c>
    </row>
    <row r="441" spans="1:13">
      <c r="A441" s="58"/>
      <c r="B441" s="58">
        <v>6</v>
      </c>
      <c r="C441" s="58" t="s">
        <v>30</v>
      </c>
      <c r="D441" s="59" t="s">
        <v>31</v>
      </c>
      <c r="E441" s="69">
        <f>'[1]per SKPD'!E3259</f>
        <v>0</v>
      </c>
      <c r="F441" s="60">
        <f>'[1]Rekap SKPD'!O441</f>
        <v>0</v>
      </c>
      <c r="G441" s="60">
        <f>'[1]Rekap SKPD'!X441</f>
        <v>0</v>
      </c>
      <c r="H441" s="61">
        <f t="shared" si="184"/>
        <v>0</v>
      </c>
      <c r="I441" s="61"/>
      <c r="K441" s="12">
        <v>0</v>
      </c>
      <c r="L441" s="56">
        <f t="shared" si="172"/>
        <v>0</v>
      </c>
    </row>
    <row r="442" spans="1:13" s="67" customFormat="1">
      <c r="A442" s="62"/>
      <c r="B442" s="62">
        <v>7</v>
      </c>
      <c r="C442" s="62"/>
      <c r="D442" s="63" t="s">
        <v>32</v>
      </c>
      <c r="E442" s="69">
        <f>'[1]per SKPD'!E3260</f>
        <v>0</v>
      </c>
      <c r="F442" s="60">
        <f>'[1]Rekap SKPD'!O442</f>
        <v>900000</v>
      </c>
      <c r="G442" s="60">
        <f>'[1]Rekap SKPD'!X442</f>
        <v>0</v>
      </c>
      <c r="H442" s="61">
        <f t="shared" si="184"/>
        <v>900000</v>
      </c>
      <c r="I442" s="64"/>
      <c r="J442" s="65"/>
      <c r="K442" s="66">
        <v>900000</v>
      </c>
      <c r="L442" s="56">
        <f t="shared" si="172"/>
        <v>0</v>
      </c>
    </row>
    <row r="443" spans="1:13">
      <c r="A443" s="45"/>
      <c r="B443" s="45"/>
      <c r="C443" s="45"/>
      <c r="D443" s="68"/>
      <c r="E443" s="61"/>
      <c r="F443" s="48"/>
      <c r="G443" s="48"/>
      <c r="H443" s="47"/>
      <c r="I443" s="47"/>
      <c r="L443" s="56">
        <f t="shared" si="172"/>
        <v>0</v>
      </c>
    </row>
    <row r="444" spans="1:13" s="57" customFormat="1">
      <c r="A444" s="49">
        <v>49</v>
      </c>
      <c r="B444" s="50" t="s">
        <v>83</v>
      </c>
      <c r="C444" s="51"/>
      <c r="D444" s="52"/>
      <c r="E444" s="53">
        <f t="shared" ref="E444:H444" si="185">SUM(E445:E451)</f>
        <v>1916876000</v>
      </c>
      <c r="F444" s="53">
        <f t="shared" si="185"/>
        <v>47698108</v>
      </c>
      <c r="G444" s="53">
        <f t="shared" si="185"/>
        <v>0</v>
      </c>
      <c r="H444" s="53">
        <f t="shared" si="185"/>
        <v>1964574108</v>
      </c>
      <c r="I444" s="54"/>
      <c r="J444" s="55"/>
      <c r="K444" s="53">
        <f t="shared" ref="K444" si="186">SUM(K445:K451)</f>
        <v>1964574108</v>
      </c>
      <c r="L444" s="56">
        <f t="shared" si="172"/>
        <v>0</v>
      </c>
    </row>
    <row r="445" spans="1:13">
      <c r="A445" s="58"/>
      <c r="B445" s="58">
        <v>1</v>
      </c>
      <c r="C445" s="58" t="s">
        <v>20</v>
      </c>
      <c r="D445" s="59" t="s">
        <v>21</v>
      </c>
      <c r="E445" s="69">
        <f>'[1]per SKPD'!E3271</f>
        <v>1838788000</v>
      </c>
      <c r="F445" s="60">
        <f>'[1]Rekap SKPD'!O445</f>
        <v>39856008</v>
      </c>
      <c r="G445" s="60">
        <f>'[1]Rekap SKPD'!X445</f>
        <v>0</v>
      </c>
      <c r="H445" s="61">
        <f>E445+F445-G445</f>
        <v>1878644008</v>
      </c>
      <c r="I445" s="61"/>
      <c r="K445" s="12">
        <v>1878644008</v>
      </c>
      <c r="L445" s="56">
        <f t="shared" si="172"/>
        <v>0</v>
      </c>
      <c r="M445" s="81"/>
    </row>
    <row r="446" spans="1:13">
      <c r="A446" s="58"/>
      <c r="B446" s="58">
        <v>2</v>
      </c>
      <c r="C446" s="58" t="s">
        <v>22</v>
      </c>
      <c r="D446" s="59" t="s">
        <v>23</v>
      </c>
      <c r="E446" s="69">
        <f>'[1]per SKPD'!E3273</f>
        <v>51021500</v>
      </c>
      <c r="F446" s="60">
        <f>'[1]Rekap SKPD'!O446</f>
        <v>7500000</v>
      </c>
      <c r="G446" s="60">
        <f>'[1]Rekap SKPD'!X446</f>
        <v>0</v>
      </c>
      <c r="H446" s="61">
        <f t="shared" ref="H446:H451" si="187">E446+F446-G446</f>
        <v>58521500</v>
      </c>
      <c r="I446" s="61"/>
      <c r="K446" s="12">
        <v>58521500</v>
      </c>
      <c r="L446" s="56">
        <f t="shared" si="172"/>
        <v>0</v>
      </c>
    </row>
    <row r="447" spans="1:13">
      <c r="A447" s="58"/>
      <c r="B447" s="58">
        <v>3</v>
      </c>
      <c r="C447" s="58" t="s">
        <v>24</v>
      </c>
      <c r="D447" s="59" t="s">
        <v>25</v>
      </c>
      <c r="E447" s="69">
        <f>'[1]per SKPD'!E3276</f>
        <v>27000000</v>
      </c>
      <c r="F447" s="60">
        <f>'[1]Rekap SKPD'!O447</f>
        <v>0</v>
      </c>
      <c r="G447" s="60">
        <f>'[1]Rekap SKPD'!X447</f>
        <v>0</v>
      </c>
      <c r="H447" s="61">
        <f t="shared" si="187"/>
        <v>27000000</v>
      </c>
      <c r="I447" s="61"/>
      <c r="K447" s="12">
        <v>27000000</v>
      </c>
      <c r="L447" s="56">
        <f t="shared" si="172"/>
        <v>0</v>
      </c>
    </row>
    <row r="448" spans="1:13">
      <c r="A448" s="58"/>
      <c r="B448" s="58">
        <v>4</v>
      </c>
      <c r="C448" s="58" t="s">
        <v>26</v>
      </c>
      <c r="D448" s="59" t="s">
        <v>27</v>
      </c>
      <c r="E448" s="69">
        <f>'[1]per SKPD'!E3277</f>
        <v>0</v>
      </c>
      <c r="F448" s="60">
        <f>'[1]Rekap SKPD'!O448</f>
        <v>342100</v>
      </c>
      <c r="G448" s="60">
        <f>'[1]Rekap SKPD'!X448</f>
        <v>0</v>
      </c>
      <c r="H448" s="61">
        <f t="shared" si="187"/>
        <v>342100</v>
      </c>
      <c r="I448" s="61"/>
      <c r="K448" s="12">
        <v>342100</v>
      </c>
      <c r="L448" s="56">
        <f t="shared" si="172"/>
        <v>0</v>
      </c>
    </row>
    <row r="449" spans="1:12">
      <c r="A449" s="58"/>
      <c r="B449" s="58">
        <v>5</v>
      </c>
      <c r="C449" s="58" t="s">
        <v>28</v>
      </c>
      <c r="D449" s="59" t="s">
        <v>29</v>
      </c>
      <c r="E449" s="69">
        <f>'[1]per SKPD'!E3279</f>
        <v>66500</v>
      </c>
      <c r="F449" s="60">
        <f>'[1]Rekap SKPD'!O449</f>
        <v>0</v>
      </c>
      <c r="G449" s="60">
        <f>'[1]Rekap SKPD'!X449</f>
        <v>0</v>
      </c>
      <c r="H449" s="61">
        <f t="shared" si="187"/>
        <v>66500</v>
      </c>
      <c r="I449" s="61"/>
      <c r="K449" s="12">
        <v>66500</v>
      </c>
      <c r="L449" s="56">
        <f t="shared" si="172"/>
        <v>0</v>
      </c>
    </row>
    <row r="450" spans="1:12">
      <c r="A450" s="58"/>
      <c r="B450" s="58">
        <v>6</v>
      </c>
      <c r="C450" s="58" t="s">
        <v>30</v>
      </c>
      <c r="D450" s="59" t="s">
        <v>31</v>
      </c>
      <c r="E450" s="69">
        <f>'[1]per SKPD'!E3280</f>
        <v>0</v>
      </c>
      <c r="F450" s="60">
        <f>'[1]Rekap SKPD'!O450</f>
        <v>0</v>
      </c>
      <c r="G450" s="60">
        <f>'[1]Rekap SKPD'!X450</f>
        <v>0</v>
      </c>
      <c r="H450" s="61">
        <f t="shared" si="187"/>
        <v>0</v>
      </c>
      <c r="I450" s="61"/>
      <c r="K450" s="12">
        <v>0</v>
      </c>
      <c r="L450" s="56">
        <f t="shared" si="172"/>
        <v>0</v>
      </c>
    </row>
    <row r="451" spans="1:12" s="67" customFormat="1">
      <c r="A451" s="62"/>
      <c r="B451" s="62">
        <v>7</v>
      </c>
      <c r="C451" s="62"/>
      <c r="D451" s="63" t="s">
        <v>32</v>
      </c>
      <c r="E451" s="69">
        <f>'[1]per SKPD'!E3281</f>
        <v>0</v>
      </c>
      <c r="F451" s="60">
        <f>'[1]Rekap SKPD'!O451</f>
        <v>0</v>
      </c>
      <c r="G451" s="60">
        <f>'[1]Rekap SKPD'!X451</f>
        <v>0</v>
      </c>
      <c r="H451" s="61">
        <f t="shared" si="187"/>
        <v>0</v>
      </c>
      <c r="I451" s="64"/>
      <c r="J451" s="65"/>
      <c r="K451" s="66">
        <v>0</v>
      </c>
      <c r="L451" s="56">
        <f t="shared" si="172"/>
        <v>0</v>
      </c>
    </row>
    <row r="452" spans="1:12">
      <c r="A452" s="45"/>
      <c r="B452" s="45"/>
      <c r="C452" s="45"/>
      <c r="D452" s="68"/>
      <c r="E452" s="61"/>
      <c r="F452" s="48"/>
      <c r="G452" s="48"/>
      <c r="H452" s="47"/>
      <c r="I452" s="47"/>
      <c r="L452" s="56">
        <f t="shared" si="172"/>
        <v>0</v>
      </c>
    </row>
    <row r="453" spans="1:12" s="57" customFormat="1">
      <c r="A453" s="49">
        <v>50</v>
      </c>
      <c r="B453" s="50" t="s">
        <v>84</v>
      </c>
      <c r="C453" s="51"/>
      <c r="D453" s="52"/>
      <c r="E453" s="53">
        <f t="shared" ref="E453" si="188">SUM(E454:E460)</f>
        <v>2488493250</v>
      </c>
      <c r="F453" s="53">
        <f>SUM(F454:F460)</f>
        <v>76307149</v>
      </c>
      <c r="G453" s="53">
        <f t="shared" ref="G453" si="189">SUM(G454:G460)</f>
        <v>2280000</v>
      </c>
      <c r="H453" s="53">
        <f>SUM(H454:H460)</f>
        <v>2562520399</v>
      </c>
      <c r="I453" s="54"/>
      <c r="J453" s="55"/>
      <c r="K453" s="53">
        <f t="shared" ref="K453" si="190">SUM(K454:K460)</f>
        <v>2562520399</v>
      </c>
      <c r="L453" s="56">
        <f t="shared" si="172"/>
        <v>0</v>
      </c>
    </row>
    <row r="454" spans="1:12">
      <c r="A454" s="58"/>
      <c r="B454" s="58">
        <v>1</v>
      </c>
      <c r="C454" s="58" t="s">
        <v>20</v>
      </c>
      <c r="D454" s="59" t="s">
        <v>21</v>
      </c>
      <c r="E454" s="69">
        <f>'[1]per SKPD'!E3284</f>
        <v>2338020000</v>
      </c>
      <c r="F454" s="60">
        <f>'[1]Rekap SKPD'!O454</f>
        <v>69307149</v>
      </c>
      <c r="G454" s="60">
        <f>'[1]Rekap SKPD'!X454</f>
        <v>0</v>
      </c>
      <c r="H454" s="61">
        <f>E454+F454-G454</f>
        <v>2407327149</v>
      </c>
      <c r="I454" s="61"/>
      <c r="K454" s="12">
        <v>2407327149</v>
      </c>
      <c r="L454" s="56">
        <f t="shared" si="172"/>
        <v>0</v>
      </c>
    </row>
    <row r="455" spans="1:12">
      <c r="A455" s="58"/>
      <c r="B455" s="58">
        <v>2</v>
      </c>
      <c r="C455" s="58" t="s">
        <v>22</v>
      </c>
      <c r="D455" s="59" t="s">
        <v>23</v>
      </c>
      <c r="E455" s="69">
        <f>'[1]per SKPD'!E3286</f>
        <v>40101000</v>
      </c>
      <c r="F455" s="60">
        <f>'[1]Rekap SKPD'!O455</f>
        <v>7000000</v>
      </c>
      <c r="G455" s="60">
        <f>'[1]Rekap SKPD'!X455</f>
        <v>2280000</v>
      </c>
      <c r="H455" s="61">
        <f t="shared" ref="H455:H460" si="191">E455+F455-G455</f>
        <v>44821000</v>
      </c>
      <c r="I455" s="61"/>
      <c r="K455" s="12">
        <v>44821000</v>
      </c>
      <c r="L455" s="56">
        <f t="shared" si="172"/>
        <v>0</v>
      </c>
    </row>
    <row r="456" spans="1:12">
      <c r="A456" s="58"/>
      <c r="B456" s="58">
        <v>3</v>
      </c>
      <c r="C456" s="58" t="s">
        <v>24</v>
      </c>
      <c r="D456" s="59" t="s">
        <v>25</v>
      </c>
      <c r="E456" s="69">
        <f>'[1]per SKPD'!E3292</f>
        <v>110155750</v>
      </c>
      <c r="F456" s="60">
        <f>'[1]Rekap SKPD'!O456</f>
        <v>0</v>
      </c>
      <c r="G456" s="60">
        <f>'[1]Rekap SKPD'!X456</f>
        <v>0</v>
      </c>
      <c r="H456" s="61">
        <f t="shared" si="191"/>
        <v>110155750</v>
      </c>
      <c r="I456" s="61"/>
      <c r="K456" s="12">
        <v>110155750</v>
      </c>
      <c r="L456" s="56">
        <f t="shared" si="172"/>
        <v>0</v>
      </c>
    </row>
    <row r="457" spans="1:12">
      <c r="A457" s="58"/>
      <c r="B457" s="58">
        <v>4</v>
      </c>
      <c r="C457" s="58" t="s">
        <v>26</v>
      </c>
      <c r="D457" s="59" t="s">
        <v>27</v>
      </c>
      <c r="E457" s="69">
        <f>'[1]per SKPD'!E3293</f>
        <v>0</v>
      </c>
      <c r="F457" s="60">
        <f>'[1]Rekap SKPD'!O457</f>
        <v>0</v>
      </c>
      <c r="G457" s="60">
        <f>'[1]Rekap SKPD'!X457</f>
        <v>0</v>
      </c>
      <c r="H457" s="61">
        <f t="shared" si="191"/>
        <v>0</v>
      </c>
      <c r="I457" s="61"/>
      <c r="K457" s="12">
        <v>0</v>
      </c>
      <c r="L457" s="56">
        <f t="shared" si="172"/>
        <v>0</v>
      </c>
    </row>
    <row r="458" spans="1:12">
      <c r="A458" s="58"/>
      <c r="B458" s="58">
        <v>5</v>
      </c>
      <c r="C458" s="58" t="s">
        <v>28</v>
      </c>
      <c r="D458" s="59" t="s">
        <v>29</v>
      </c>
      <c r="E458" s="69">
        <f>'[1]per SKPD'!E3294</f>
        <v>216500</v>
      </c>
      <c r="F458" s="60">
        <f>'[1]Rekap SKPD'!O458</f>
        <v>0</v>
      </c>
      <c r="G458" s="60">
        <f>'[1]Rekap SKPD'!X458</f>
        <v>0</v>
      </c>
      <c r="H458" s="61">
        <f t="shared" si="191"/>
        <v>216500</v>
      </c>
      <c r="I458" s="61"/>
      <c r="K458" s="12">
        <v>216500</v>
      </c>
      <c r="L458" s="56">
        <f t="shared" si="172"/>
        <v>0</v>
      </c>
    </row>
    <row r="459" spans="1:12">
      <c r="A459" s="58"/>
      <c r="B459" s="58">
        <v>6</v>
      </c>
      <c r="C459" s="58" t="s">
        <v>30</v>
      </c>
      <c r="D459" s="59" t="s">
        <v>31</v>
      </c>
      <c r="E459" s="69">
        <f>'[1]per SKPD'!E3295</f>
        <v>0</v>
      </c>
      <c r="F459" s="60">
        <f>'[1]Rekap SKPD'!O459</f>
        <v>0</v>
      </c>
      <c r="G459" s="60">
        <f>'[1]Rekap SKPD'!X459</f>
        <v>0</v>
      </c>
      <c r="H459" s="61">
        <f t="shared" si="191"/>
        <v>0</v>
      </c>
      <c r="I459" s="61"/>
      <c r="K459" s="12">
        <v>0</v>
      </c>
      <c r="L459" s="56">
        <f t="shared" si="172"/>
        <v>0</v>
      </c>
    </row>
    <row r="460" spans="1:12" s="67" customFormat="1">
      <c r="A460" s="62"/>
      <c r="B460" s="62">
        <v>7</v>
      </c>
      <c r="C460" s="62"/>
      <c r="D460" s="63" t="s">
        <v>32</v>
      </c>
      <c r="E460" s="69">
        <f>'[1]per SKPD'!E3296</f>
        <v>0</v>
      </c>
      <c r="F460" s="60">
        <f>'[1]Rekap SKPD'!O460</f>
        <v>0</v>
      </c>
      <c r="G460" s="60">
        <f>'[1]Rekap SKPD'!X460</f>
        <v>0</v>
      </c>
      <c r="H460" s="61">
        <f t="shared" si="191"/>
        <v>0</v>
      </c>
      <c r="I460" s="64"/>
      <c r="J460" s="65"/>
      <c r="K460" s="66">
        <v>0</v>
      </c>
      <c r="L460" s="56">
        <f t="shared" si="172"/>
        <v>0</v>
      </c>
    </row>
    <row r="461" spans="1:12">
      <c r="A461" s="45"/>
      <c r="B461" s="45"/>
      <c r="C461" s="45"/>
      <c r="D461" s="46"/>
      <c r="E461" s="61"/>
      <c r="F461" s="48"/>
      <c r="G461" s="48"/>
      <c r="H461" s="47"/>
      <c r="I461" s="47"/>
      <c r="L461" s="56">
        <f t="shared" si="172"/>
        <v>0</v>
      </c>
    </row>
    <row r="462" spans="1:12" s="57" customFormat="1">
      <c r="A462" s="49">
        <v>51</v>
      </c>
      <c r="B462" s="50" t="s">
        <v>85</v>
      </c>
      <c r="C462" s="51"/>
      <c r="D462" s="52"/>
      <c r="E462" s="53">
        <f t="shared" ref="E462" si="192">SUM(E463:E469)</f>
        <v>10935637500</v>
      </c>
      <c r="F462" s="53">
        <f>SUM(F463:F469)</f>
        <v>25800132</v>
      </c>
      <c r="G462" s="53">
        <f t="shared" ref="G462:H462" si="193">SUM(G463:G469)</f>
        <v>7600000</v>
      </c>
      <c r="H462" s="53">
        <f t="shared" si="193"/>
        <v>10953837632</v>
      </c>
      <c r="I462" s="54" t="s">
        <v>77</v>
      </c>
      <c r="J462" s="55"/>
      <c r="K462" s="53">
        <f t="shared" ref="K462" si="194">SUM(K463:K469)</f>
        <v>10953837632</v>
      </c>
      <c r="L462" s="56">
        <f t="shared" si="172"/>
        <v>0</v>
      </c>
    </row>
    <row r="463" spans="1:12">
      <c r="A463" s="58"/>
      <c r="B463" s="58">
        <v>1</v>
      </c>
      <c r="C463" s="58" t="s">
        <v>20</v>
      </c>
      <c r="D463" s="59" t="s">
        <v>21</v>
      </c>
      <c r="E463" s="69">
        <f>'[1]per SKPD'!E3299</f>
        <v>10127990000</v>
      </c>
      <c r="F463" s="60">
        <f>'[1]Rekap SKPD'!O463</f>
        <v>4285432</v>
      </c>
      <c r="G463" s="60">
        <f>'[1]Rekap SKPD'!X463</f>
        <v>0</v>
      </c>
      <c r="H463" s="61">
        <f>E463+F463-G463</f>
        <v>10132275432</v>
      </c>
      <c r="I463" s="61"/>
      <c r="K463" s="12">
        <v>10132275432</v>
      </c>
      <c r="L463" s="56">
        <f t="shared" si="172"/>
        <v>0</v>
      </c>
    </row>
    <row r="464" spans="1:12">
      <c r="A464" s="58"/>
      <c r="B464" s="58">
        <v>2</v>
      </c>
      <c r="C464" s="58" t="s">
        <v>22</v>
      </c>
      <c r="D464" s="59" t="s">
        <v>23</v>
      </c>
      <c r="E464" s="69">
        <f>'[1]per SKPD'!E3301</f>
        <v>65371000</v>
      </c>
      <c r="F464" s="60">
        <f>'[1]Rekap SKPD'!O464</f>
        <v>10950000</v>
      </c>
      <c r="G464" s="60">
        <f>'[1]Rekap SKPD'!X464</f>
        <v>3800000</v>
      </c>
      <c r="H464" s="61">
        <f t="shared" ref="H464:H469" si="195">E464+F464-G464</f>
        <v>72521000</v>
      </c>
      <c r="I464" s="61"/>
      <c r="K464" s="12">
        <v>72521000</v>
      </c>
      <c r="L464" s="56">
        <f t="shared" si="172"/>
        <v>0</v>
      </c>
    </row>
    <row r="465" spans="1:12">
      <c r="A465" s="58"/>
      <c r="B465" s="58">
        <v>3</v>
      </c>
      <c r="C465" s="58" t="s">
        <v>24</v>
      </c>
      <c r="D465" s="59" t="s">
        <v>25</v>
      </c>
      <c r="E465" s="69">
        <f>'[1]per SKPD'!E3313</f>
        <v>742000000</v>
      </c>
      <c r="F465" s="60">
        <f>'[1]Rekap SKPD'!O465</f>
        <v>0</v>
      </c>
      <c r="G465" s="60">
        <f>'[1]Rekap SKPD'!X465</f>
        <v>0</v>
      </c>
      <c r="H465" s="61">
        <f t="shared" si="195"/>
        <v>742000000</v>
      </c>
      <c r="I465" s="61"/>
      <c r="K465" s="12">
        <v>742000000</v>
      </c>
      <c r="L465" s="56">
        <f t="shared" si="172"/>
        <v>0</v>
      </c>
    </row>
    <row r="466" spans="1:12">
      <c r="A466" s="58"/>
      <c r="B466" s="58">
        <v>4</v>
      </c>
      <c r="C466" s="58" t="s">
        <v>26</v>
      </c>
      <c r="D466" s="59" t="s">
        <v>27</v>
      </c>
      <c r="E466" s="69">
        <f>'[1]per SKPD'!E3314</f>
        <v>0</v>
      </c>
      <c r="F466" s="60">
        <f>'[1]Rekap SKPD'!O466</f>
        <v>3804700</v>
      </c>
      <c r="G466" s="60">
        <f>'[1]Rekap SKPD'!X466</f>
        <v>0</v>
      </c>
      <c r="H466" s="61">
        <f t="shared" si="195"/>
        <v>3804700</v>
      </c>
      <c r="I466" s="61"/>
      <c r="K466" s="12">
        <v>3804700</v>
      </c>
      <c r="L466" s="56">
        <f t="shared" si="172"/>
        <v>0</v>
      </c>
    </row>
    <row r="467" spans="1:12">
      <c r="A467" s="58"/>
      <c r="B467" s="58">
        <v>5</v>
      </c>
      <c r="C467" s="58" t="s">
        <v>28</v>
      </c>
      <c r="D467" s="59" t="s">
        <v>29</v>
      </c>
      <c r="E467" s="69">
        <f>'[1]per SKPD'!E3316</f>
        <v>276500</v>
      </c>
      <c r="F467" s="60">
        <f>'[1]Rekap SKPD'!O467</f>
        <v>2960000</v>
      </c>
      <c r="G467" s="60">
        <f>'[1]Rekap SKPD'!X467</f>
        <v>0</v>
      </c>
      <c r="H467" s="61">
        <f t="shared" si="195"/>
        <v>3236500</v>
      </c>
      <c r="I467" s="61"/>
      <c r="K467" s="12">
        <v>3236500</v>
      </c>
      <c r="L467" s="56">
        <f t="shared" si="172"/>
        <v>0</v>
      </c>
    </row>
    <row r="468" spans="1:12">
      <c r="A468" s="58"/>
      <c r="B468" s="58">
        <v>6</v>
      </c>
      <c r="C468" s="58" t="s">
        <v>30</v>
      </c>
      <c r="D468" s="59" t="s">
        <v>31</v>
      </c>
      <c r="E468" s="69">
        <f>'[1]per SKPD'!E3318</f>
        <v>0</v>
      </c>
      <c r="F468" s="60">
        <f>'[1]Rekap SKPD'!O468</f>
        <v>0</v>
      </c>
      <c r="G468" s="60">
        <f>'[1]Rekap SKPD'!X468</f>
        <v>0</v>
      </c>
      <c r="H468" s="61">
        <f t="shared" si="195"/>
        <v>0</v>
      </c>
      <c r="I468" s="61"/>
      <c r="K468" s="12">
        <v>0</v>
      </c>
      <c r="L468" s="56">
        <f t="shared" si="172"/>
        <v>0</v>
      </c>
    </row>
    <row r="469" spans="1:12" s="67" customFormat="1">
      <c r="A469" s="62"/>
      <c r="B469" s="62">
        <v>7</v>
      </c>
      <c r="C469" s="62"/>
      <c r="D469" s="63" t="s">
        <v>32</v>
      </c>
      <c r="E469" s="69">
        <f>'[1]per SKPD'!E3319</f>
        <v>0</v>
      </c>
      <c r="F469" s="60">
        <f>'[1]Rekap SKPD'!O469</f>
        <v>3800000</v>
      </c>
      <c r="G469" s="60">
        <f>'[1]Rekap SKPD'!X469</f>
        <v>3800000</v>
      </c>
      <c r="H469" s="61">
        <f t="shared" si="195"/>
        <v>0</v>
      </c>
      <c r="I469" s="64"/>
      <c r="J469" s="65"/>
      <c r="K469" s="66">
        <v>0</v>
      </c>
      <c r="L469" s="56">
        <f t="shared" si="172"/>
        <v>0</v>
      </c>
    </row>
    <row r="470" spans="1:12">
      <c r="A470" s="45"/>
      <c r="B470" s="45"/>
      <c r="C470" s="45"/>
      <c r="D470" s="68"/>
      <c r="E470" s="61"/>
      <c r="F470" s="48"/>
      <c r="G470" s="48"/>
      <c r="H470" s="47"/>
      <c r="I470" s="47"/>
      <c r="L470" s="56">
        <f t="shared" si="172"/>
        <v>0</v>
      </c>
    </row>
    <row r="471" spans="1:12" s="57" customFormat="1">
      <c r="A471" s="49">
        <v>52</v>
      </c>
      <c r="B471" s="50" t="s">
        <v>86</v>
      </c>
      <c r="C471" s="51"/>
      <c r="D471" s="52"/>
      <c r="E471" s="53">
        <f t="shared" ref="E471:G471" si="196">SUM(E472:E478)</f>
        <v>3620169500</v>
      </c>
      <c r="F471" s="53">
        <f t="shared" si="196"/>
        <v>4660000</v>
      </c>
      <c r="G471" s="53">
        <f t="shared" si="196"/>
        <v>1320000</v>
      </c>
      <c r="H471" s="53">
        <f>SUM(H472:H478)</f>
        <v>3623509500</v>
      </c>
      <c r="I471" s="54"/>
      <c r="J471" s="55"/>
      <c r="K471" s="53">
        <f t="shared" ref="K471" si="197">SUM(K472:K478)</f>
        <v>3623509500</v>
      </c>
      <c r="L471" s="56">
        <f t="shared" si="172"/>
        <v>0</v>
      </c>
    </row>
    <row r="472" spans="1:12">
      <c r="A472" s="58"/>
      <c r="B472" s="58">
        <v>1</v>
      </c>
      <c r="C472" s="58" t="s">
        <v>20</v>
      </c>
      <c r="D472" s="59" t="s">
        <v>21</v>
      </c>
      <c r="E472" s="69">
        <f>'[1]per SKPD'!E3331</f>
        <v>3568035000</v>
      </c>
      <c r="F472" s="60">
        <f>'[1]Rekap SKPD'!O472</f>
        <v>0</v>
      </c>
      <c r="G472" s="60">
        <f>'[1]Rekap SKPD'!X472</f>
        <v>0</v>
      </c>
      <c r="H472" s="61">
        <f>E472+F472-G472</f>
        <v>3568035000</v>
      </c>
      <c r="I472" s="61"/>
      <c r="K472" s="12">
        <v>3568035000</v>
      </c>
      <c r="L472" s="56">
        <f t="shared" ref="L472:L535" si="198">H472-K472</f>
        <v>0</v>
      </c>
    </row>
    <row r="473" spans="1:12">
      <c r="A473" s="58"/>
      <c r="B473" s="58">
        <v>2</v>
      </c>
      <c r="C473" s="58" t="s">
        <v>22</v>
      </c>
      <c r="D473" s="59" t="s">
        <v>23</v>
      </c>
      <c r="E473" s="69">
        <f>'[1]per SKPD'!E3332</f>
        <v>47043000</v>
      </c>
      <c r="F473" s="60">
        <f>'[1]Rekap SKPD'!O473</f>
        <v>4000000</v>
      </c>
      <c r="G473" s="60">
        <f>'[1]Rekap SKPD'!X473</f>
        <v>660000</v>
      </c>
      <c r="H473" s="61">
        <f t="shared" ref="H473:H478" si="199">E473+F473-G473</f>
        <v>50383000</v>
      </c>
      <c r="I473" s="61"/>
      <c r="K473" s="12">
        <v>50383000</v>
      </c>
      <c r="L473" s="56">
        <f t="shared" si="198"/>
        <v>0</v>
      </c>
    </row>
    <row r="474" spans="1:12">
      <c r="A474" s="58"/>
      <c r="B474" s="58">
        <v>3</v>
      </c>
      <c r="C474" s="58" t="s">
        <v>24</v>
      </c>
      <c r="D474" s="59" t="s">
        <v>25</v>
      </c>
      <c r="E474" s="69">
        <f>'[1]per SKPD'!E3340</f>
        <v>0</v>
      </c>
      <c r="F474" s="60">
        <f>'[1]Rekap SKPD'!O474</f>
        <v>0</v>
      </c>
      <c r="G474" s="60">
        <f>'[1]Rekap SKPD'!X474</f>
        <v>0</v>
      </c>
      <c r="H474" s="61">
        <f t="shared" si="199"/>
        <v>0</v>
      </c>
      <c r="I474" s="61"/>
      <c r="K474" s="12">
        <v>0</v>
      </c>
      <c r="L474" s="56">
        <f t="shared" si="198"/>
        <v>0</v>
      </c>
    </row>
    <row r="475" spans="1:12">
      <c r="A475" s="58"/>
      <c r="B475" s="58">
        <v>4</v>
      </c>
      <c r="C475" s="58" t="s">
        <v>26</v>
      </c>
      <c r="D475" s="59" t="s">
        <v>27</v>
      </c>
      <c r="E475" s="69">
        <f>'[1]per SKPD'!E3341</f>
        <v>0</v>
      </c>
      <c r="F475" s="60">
        <f>'[1]Rekap SKPD'!O475</f>
        <v>0</v>
      </c>
      <c r="G475" s="60">
        <f>'[1]Rekap SKPD'!X475</f>
        <v>0</v>
      </c>
      <c r="H475" s="61">
        <f t="shared" si="199"/>
        <v>0</v>
      </c>
      <c r="I475" s="61"/>
      <c r="K475" s="12">
        <v>0</v>
      </c>
      <c r="L475" s="56">
        <f t="shared" si="198"/>
        <v>0</v>
      </c>
    </row>
    <row r="476" spans="1:12">
      <c r="A476" s="58"/>
      <c r="B476" s="58">
        <v>5</v>
      </c>
      <c r="C476" s="58" t="s">
        <v>28</v>
      </c>
      <c r="D476" s="59" t="s">
        <v>29</v>
      </c>
      <c r="E476" s="69">
        <f>'[1]per SKPD'!E3342</f>
        <v>5091500</v>
      </c>
      <c r="F476" s="60">
        <f>'[1]Rekap SKPD'!O476</f>
        <v>0</v>
      </c>
      <c r="G476" s="60">
        <f>'[1]Rekap SKPD'!X476</f>
        <v>0</v>
      </c>
      <c r="H476" s="61">
        <f t="shared" si="199"/>
        <v>5091500</v>
      </c>
      <c r="I476" s="61"/>
      <c r="K476" s="12">
        <v>5091500</v>
      </c>
      <c r="L476" s="56">
        <f t="shared" si="198"/>
        <v>0</v>
      </c>
    </row>
    <row r="477" spans="1:12">
      <c r="A477" s="58"/>
      <c r="B477" s="58">
        <v>6</v>
      </c>
      <c r="C477" s="58" t="s">
        <v>30</v>
      </c>
      <c r="D477" s="59" t="s">
        <v>31</v>
      </c>
      <c r="E477" s="69">
        <f>'[1]per SKPD'!E3343</f>
        <v>0</v>
      </c>
      <c r="F477" s="60">
        <f>'[1]Rekap SKPD'!O477</f>
        <v>0</v>
      </c>
      <c r="G477" s="60">
        <f>'[1]Rekap SKPD'!X477</f>
        <v>0</v>
      </c>
      <c r="H477" s="61">
        <f t="shared" si="199"/>
        <v>0</v>
      </c>
      <c r="I477" s="61"/>
      <c r="K477" s="12">
        <v>0</v>
      </c>
      <c r="L477" s="56">
        <f t="shared" si="198"/>
        <v>0</v>
      </c>
    </row>
    <row r="478" spans="1:12" s="67" customFormat="1">
      <c r="A478" s="62"/>
      <c r="B478" s="62">
        <v>7</v>
      </c>
      <c r="C478" s="62"/>
      <c r="D478" s="63" t="s">
        <v>32</v>
      </c>
      <c r="E478" s="69">
        <f>'[1]per SKPD'!E3344</f>
        <v>0</v>
      </c>
      <c r="F478" s="60">
        <f>'[1]Rekap SKPD'!O478</f>
        <v>660000</v>
      </c>
      <c r="G478" s="60">
        <f>'[1]Rekap SKPD'!X478</f>
        <v>660000</v>
      </c>
      <c r="H478" s="61">
        <f t="shared" si="199"/>
        <v>0</v>
      </c>
      <c r="I478" s="64"/>
      <c r="J478" s="65"/>
      <c r="K478" s="66">
        <v>0</v>
      </c>
      <c r="L478" s="56">
        <f t="shared" si="198"/>
        <v>0</v>
      </c>
    </row>
    <row r="479" spans="1:12">
      <c r="A479" s="45"/>
      <c r="B479" s="45"/>
      <c r="C479" s="45"/>
      <c r="D479" s="68"/>
      <c r="E479" s="61"/>
      <c r="F479" s="48"/>
      <c r="G479" s="48"/>
      <c r="H479" s="47"/>
      <c r="I479" s="47"/>
      <c r="L479" s="56">
        <f t="shared" si="198"/>
        <v>0</v>
      </c>
    </row>
    <row r="480" spans="1:12" s="57" customFormat="1">
      <c r="A480" s="49">
        <v>53</v>
      </c>
      <c r="B480" s="50" t="s">
        <v>87</v>
      </c>
      <c r="C480" s="51"/>
      <c r="D480" s="52"/>
      <c r="E480" s="53">
        <f>SUM(E481:E487)</f>
        <v>9165732500</v>
      </c>
      <c r="F480" s="53">
        <f>SUM(F481:F487)</f>
        <v>124610000</v>
      </c>
      <c r="G480" s="53">
        <f t="shared" ref="G480:H480" si="200">SUM(G481:G487)</f>
        <v>1330000</v>
      </c>
      <c r="H480" s="53">
        <f t="shared" si="200"/>
        <v>9289012500</v>
      </c>
      <c r="I480" s="54"/>
      <c r="J480" s="55"/>
      <c r="K480" s="53">
        <f t="shared" ref="K480" si="201">SUM(K481:K487)</f>
        <v>9289012500</v>
      </c>
      <c r="L480" s="56">
        <f t="shared" si="198"/>
        <v>0</v>
      </c>
    </row>
    <row r="481" spans="1:12">
      <c r="A481" s="58"/>
      <c r="B481" s="58">
        <v>1</v>
      </c>
      <c r="C481" s="58" t="s">
        <v>20</v>
      </c>
      <c r="D481" s="59" t="s">
        <v>21</v>
      </c>
      <c r="E481" s="69">
        <f>'[1]per SKPD'!E3353</f>
        <v>9109700000</v>
      </c>
      <c r="F481" s="60">
        <f>'[1]Rekap SKPD'!O481</f>
        <v>0</v>
      </c>
      <c r="G481" s="60">
        <f>'[1]Rekap SKPD'!X481</f>
        <v>0</v>
      </c>
      <c r="H481" s="61">
        <f>E481+F481-G481</f>
        <v>9109700000</v>
      </c>
      <c r="I481" s="61"/>
      <c r="K481" s="12">
        <v>9109700000</v>
      </c>
      <c r="L481" s="56">
        <f t="shared" si="198"/>
        <v>0</v>
      </c>
    </row>
    <row r="482" spans="1:12">
      <c r="A482" s="58"/>
      <c r="B482" s="58">
        <v>2</v>
      </c>
      <c r="C482" s="58" t="s">
        <v>22</v>
      </c>
      <c r="D482" s="59" t="s">
        <v>23</v>
      </c>
      <c r="E482" s="69">
        <f>'[1]per SKPD'!E3354</f>
        <v>29636000</v>
      </c>
      <c r="F482" s="60">
        <f>'[1]Rekap SKPD'!O482</f>
        <v>14450000</v>
      </c>
      <c r="G482" s="60">
        <f>'[1]Rekap SKPD'!X482</f>
        <v>0</v>
      </c>
      <c r="H482" s="61">
        <f t="shared" ref="H482:H487" si="202">E482+F482-G482</f>
        <v>44086000</v>
      </c>
      <c r="I482" s="61"/>
      <c r="K482" s="12">
        <v>44086000</v>
      </c>
      <c r="L482" s="56">
        <f t="shared" si="198"/>
        <v>0</v>
      </c>
    </row>
    <row r="483" spans="1:12">
      <c r="A483" s="58"/>
      <c r="B483" s="58">
        <v>3</v>
      </c>
      <c r="C483" s="58" t="s">
        <v>24</v>
      </c>
      <c r="D483" s="59" t="s">
        <v>25</v>
      </c>
      <c r="E483" s="69">
        <f>'[1]per SKPD'!E3359</f>
        <v>25000000</v>
      </c>
      <c r="F483" s="60">
        <f>'[1]Rekap SKPD'!O483</f>
        <v>110160000</v>
      </c>
      <c r="G483" s="60">
        <f>'[1]Rekap SKPD'!X483</f>
        <v>0</v>
      </c>
      <c r="H483" s="61">
        <f t="shared" si="202"/>
        <v>135160000</v>
      </c>
      <c r="I483" s="61"/>
      <c r="K483" s="12">
        <v>135160000</v>
      </c>
      <c r="L483" s="56">
        <f t="shared" si="198"/>
        <v>0</v>
      </c>
    </row>
    <row r="484" spans="1:12">
      <c r="A484" s="58"/>
      <c r="B484" s="58">
        <v>4</v>
      </c>
      <c r="C484" s="58" t="s">
        <v>26</v>
      </c>
      <c r="D484" s="59" t="s">
        <v>27</v>
      </c>
      <c r="E484" s="69">
        <f>'[1]per SKPD'!E3361</f>
        <v>0</v>
      </c>
      <c r="F484" s="60">
        <f>'[1]Rekap SKPD'!O484</f>
        <v>0</v>
      </c>
      <c r="G484" s="60">
        <f>'[1]Rekap SKPD'!X484</f>
        <v>0</v>
      </c>
      <c r="H484" s="61">
        <f t="shared" si="202"/>
        <v>0</v>
      </c>
      <c r="I484" s="61"/>
      <c r="K484" s="12">
        <v>0</v>
      </c>
      <c r="L484" s="56">
        <f t="shared" si="198"/>
        <v>0</v>
      </c>
    </row>
    <row r="485" spans="1:12">
      <c r="A485" s="58"/>
      <c r="B485" s="58">
        <v>5</v>
      </c>
      <c r="C485" s="58" t="s">
        <v>28</v>
      </c>
      <c r="D485" s="59" t="s">
        <v>29</v>
      </c>
      <c r="E485" s="69">
        <f>'[1]per SKPD'!E3362</f>
        <v>66500</v>
      </c>
      <c r="F485" s="60">
        <f>'[1]Rekap SKPD'!O485</f>
        <v>0</v>
      </c>
      <c r="G485" s="60">
        <f>'[1]Rekap SKPD'!X485</f>
        <v>0</v>
      </c>
      <c r="H485" s="61">
        <f t="shared" si="202"/>
        <v>66500</v>
      </c>
      <c r="I485" s="61"/>
      <c r="K485" s="12">
        <v>66500</v>
      </c>
      <c r="L485" s="56">
        <f t="shared" si="198"/>
        <v>0</v>
      </c>
    </row>
    <row r="486" spans="1:12">
      <c r="A486" s="58"/>
      <c r="B486" s="58">
        <v>6</v>
      </c>
      <c r="C486" s="58" t="s">
        <v>30</v>
      </c>
      <c r="D486" s="59" t="s">
        <v>31</v>
      </c>
      <c r="E486" s="69">
        <f>'[1]per SKPD'!E3363</f>
        <v>0</v>
      </c>
      <c r="F486" s="60">
        <f>'[1]Rekap SKPD'!O486</f>
        <v>0</v>
      </c>
      <c r="G486" s="60">
        <f>'[1]Rekap SKPD'!X486</f>
        <v>0</v>
      </c>
      <c r="H486" s="61">
        <f t="shared" si="202"/>
        <v>0</v>
      </c>
      <c r="I486" s="61"/>
      <c r="K486" s="12">
        <v>0</v>
      </c>
      <c r="L486" s="56">
        <f t="shared" si="198"/>
        <v>0</v>
      </c>
    </row>
    <row r="487" spans="1:12" s="67" customFormat="1">
      <c r="A487" s="62"/>
      <c r="B487" s="62">
        <v>7</v>
      </c>
      <c r="C487" s="62"/>
      <c r="D487" s="63" t="s">
        <v>32</v>
      </c>
      <c r="E487" s="69">
        <f>'[1]per SKPD'!E3364</f>
        <v>1330000</v>
      </c>
      <c r="F487" s="60">
        <f>'[1]Rekap SKPD'!O487</f>
        <v>0</v>
      </c>
      <c r="G487" s="60">
        <f>'[1]Rekap SKPD'!X487</f>
        <v>1330000</v>
      </c>
      <c r="H487" s="61">
        <f t="shared" si="202"/>
        <v>0</v>
      </c>
      <c r="I487" s="64"/>
      <c r="J487" s="65"/>
      <c r="K487" s="66">
        <v>0</v>
      </c>
      <c r="L487" s="56">
        <f t="shared" si="198"/>
        <v>0</v>
      </c>
    </row>
    <row r="488" spans="1:12">
      <c r="A488" s="45"/>
      <c r="B488" s="45"/>
      <c r="C488" s="45"/>
      <c r="D488" s="68"/>
      <c r="E488" s="61"/>
      <c r="F488" s="48"/>
      <c r="G488" s="48"/>
      <c r="H488" s="47"/>
      <c r="I488" s="47"/>
      <c r="L488" s="56">
        <f t="shared" si="198"/>
        <v>0</v>
      </c>
    </row>
    <row r="489" spans="1:12" s="57" customFormat="1">
      <c r="A489" s="49">
        <v>54</v>
      </c>
      <c r="B489" s="50" t="s">
        <v>88</v>
      </c>
      <c r="C489" s="51"/>
      <c r="D489" s="52"/>
      <c r="E489" s="53">
        <f t="shared" ref="E489" si="203">SUM(E490:E496)</f>
        <v>2760112300</v>
      </c>
      <c r="F489" s="53">
        <f>SUM(F490:F496)</f>
        <v>209650544</v>
      </c>
      <c r="G489" s="53">
        <f t="shared" ref="G489" si="204">SUM(G490:G496)</f>
        <v>13571800</v>
      </c>
      <c r="H489" s="53">
        <f>SUM(H490:H496)</f>
        <v>2956191044</v>
      </c>
      <c r="I489" s="54" t="s">
        <v>41</v>
      </c>
      <c r="J489" s="55"/>
      <c r="K489" s="53">
        <f t="shared" ref="K489" si="205">SUM(K490:K496)</f>
        <v>2956191044</v>
      </c>
      <c r="L489" s="56">
        <f t="shared" si="198"/>
        <v>0</v>
      </c>
    </row>
    <row r="490" spans="1:12">
      <c r="A490" s="58"/>
      <c r="B490" s="58">
        <v>1</v>
      </c>
      <c r="C490" s="58" t="s">
        <v>20</v>
      </c>
      <c r="D490" s="59" t="s">
        <v>21</v>
      </c>
      <c r="E490" s="69">
        <f>'[1]per SKPD'!E3371</f>
        <v>2568185000</v>
      </c>
      <c r="F490" s="60">
        <f>'[1]Rekap SKPD'!O490</f>
        <v>145084644</v>
      </c>
      <c r="G490" s="60">
        <f>'[1]Rekap SKPD'!X490</f>
        <v>0</v>
      </c>
      <c r="H490" s="61">
        <f>E490+F490-G490</f>
        <v>2713269644</v>
      </c>
      <c r="I490" s="61"/>
      <c r="K490" s="12">
        <v>2713269644</v>
      </c>
      <c r="L490" s="56">
        <f t="shared" si="198"/>
        <v>0</v>
      </c>
    </row>
    <row r="491" spans="1:12">
      <c r="A491" s="58"/>
      <c r="B491" s="58">
        <v>2</v>
      </c>
      <c r="C491" s="58" t="s">
        <v>22</v>
      </c>
      <c r="D491" s="59" t="s">
        <v>23</v>
      </c>
      <c r="E491" s="69">
        <f>'[1]per SKPD'!E3376</f>
        <v>60575800</v>
      </c>
      <c r="F491" s="60">
        <f>'[1]Rekap SKPD'!O491</f>
        <v>4500000</v>
      </c>
      <c r="G491" s="60">
        <f>'[1]Rekap SKPD'!X491</f>
        <v>6260900</v>
      </c>
      <c r="H491" s="61">
        <f t="shared" ref="H491:H496" si="206">E491+F491-G491</f>
        <v>58814900</v>
      </c>
      <c r="I491" s="61"/>
      <c r="J491" s="95"/>
      <c r="K491" s="12">
        <v>58814900</v>
      </c>
      <c r="L491" s="56">
        <f t="shared" si="198"/>
        <v>0</v>
      </c>
    </row>
    <row r="492" spans="1:12">
      <c r="A492" s="58"/>
      <c r="B492" s="58">
        <v>3</v>
      </c>
      <c r="C492" s="58" t="s">
        <v>24</v>
      </c>
      <c r="D492" s="59" t="s">
        <v>25</v>
      </c>
      <c r="E492" s="69">
        <f>'[1]per SKPD'!E3385</f>
        <v>125000000</v>
      </c>
      <c r="F492" s="60">
        <f>'[1]Rekap SKPD'!O492</f>
        <v>53780000</v>
      </c>
      <c r="G492" s="60">
        <f>'[1]Rekap SKPD'!X492</f>
        <v>0</v>
      </c>
      <c r="H492" s="61">
        <f t="shared" si="206"/>
        <v>178780000</v>
      </c>
      <c r="I492" s="61"/>
      <c r="J492" s="94"/>
      <c r="K492" s="12">
        <v>178780000</v>
      </c>
      <c r="L492" s="56">
        <f t="shared" si="198"/>
        <v>0</v>
      </c>
    </row>
    <row r="493" spans="1:12">
      <c r="A493" s="58"/>
      <c r="B493" s="58">
        <v>4</v>
      </c>
      <c r="C493" s="58" t="s">
        <v>26</v>
      </c>
      <c r="D493" s="59" t="s">
        <v>27</v>
      </c>
      <c r="E493" s="69">
        <f>'[1]per SKPD'!E3388</f>
        <v>0</v>
      </c>
      <c r="F493" s="60">
        <f>'[1]Rekap SKPD'!O493</f>
        <v>0</v>
      </c>
      <c r="G493" s="60">
        <f>'[1]Rekap SKPD'!X493</f>
        <v>0</v>
      </c>
      <c r="H493" s="61">
        <f t="shared" si="206"/>
        <v>0</v>
      </c>
      <c r="I493" s="61"/>
      <c r="J493" s="94"/>
      <c r="K493" s="12">
        <v>0</v>
      </c>
      <c r="L493" s="56">
        <f t="shared" si="198"/>
        <v>0</v>
      </c>
    </row>
    <row r="494" spans="1:12">
      <c r="A494" s="58"/>
      <c r="B494" s="58">
        <v>5</v>
      </c>
      <c r="C494" s="58" t="s">
        <v>28</v>
      </c>
      <c r="D494" s="59" t="s">
        <v>29</v>
      </c>
      <c r="E494" s="69">
        <f>'[1]per SKPD'!E3389</f>
        <v>5351500</v>
      </c>
      <c r="F494" s="60">
        <f>'[1]Rekap SKPD'!O494</f>
        <v>0</v>
      </c>
      <c r="G494" s="60">
        <f>'[1]Rekap SKPD'!X494</f>
        <v>25000</v>
      </c>
      <c r="H494" s="61">
        <f t="shared" si="206"/>
        <v>5326500</v>
      </c>
      <c r="I494" s="61"/>
      <c r="J494" s="94"/>
      <c r="K494" s="12">
        <v>5326500</v>
      </c>
      <c r="L494" s="56">
        <f t="shared" si="198"/>
        <v>0</v>
      </c>
    </row>
    <row r="495" spans="1:12">
      <c r="A495" s="58"/>
      <c r="B495" s="58">
        <v>6</v>
      </c>
      <c r="C495" s="58" t="s">
        <v>30</v>
      </c>
      <c r="D495" s="59" t="s">
        <v>31</v>
      </c>
      <c r="E495" s="69">
        <f>'[1]per SKPD'!E3391</f>
        <v>0</v>
      </c>
      <c r="F495" s="60">
        <f>'[1]Rekap SKPD'!O495</f>
        <v>0</v>
      </c>
      <c r="G495" s="60">
        <f>'[1]Rekap SKPD'!X495</f>
        <v>0</v>
      </c>
      <c r="H495" s="61">
        <f t="shared" si="206"/>
        <v>0</v>
      </c>
      <c r="I495" s="61"/>
      <c r="J495" s="94"/>
      <c r="K495" s="12">
        <v>0</v>
      </c>
      <c r="L495" s="56">
        <f t="shared" si="198"/>
        <v>0</v>
      </c>
    </row>
    <row r="496" spans="1:12" s="67" customFormat="1">
      <c r="A496" s="62"/>
      <c r="B496" s="62">
        <v>7</v>
      </c>
      <c r="C496" s="62"/>
      <c r="D496" s="63" t="s">
        <v>32</v>
      </c>
      <c r="E496" s="69">
        <f>'[1]per SKPD'!E3392</f>
        <v>1000000</v>
      </c>
      <c r="F496" s="60">
        <f>'[1]Rekap SKPD'!O496</f>
        <v>6285900</v>
      </c>
      <c r="G496" s="60">
        <f>'[1]Rekap SKPD'!X496</f>
        <v>7285900</v>
      </c>
      <c r="H496" s="61">
        <f t="shared" si="206"/>
        <v>0</v>
      </c>
      <c r="I496" s="64"/>
      <c r="J496" s="94"/>
      <c r="K496" s="66">
        <v>0</v>
      </c>
      <c r="L496" s="56">
        <f t="shared" si="198"/>
        <v>0</v>
      </c>
    </row>
    <row r="497" spans="1:12">
      <c r="A497" s="45"/>
      <c r="B497" s="45"/>
      <c r="C497" s="45"/>
      <c r="D497" s="46"/>
      <c r="E497" s="61"/>
      <c r="F497" s="48"/>
      <c r="G497" s="48"/>
      <c r="H497" s="47"/>
      <c r="I497" s="47"/>
      <c r="J497" s="94"/>
      <c r="L497" s="56">
        <f t="shared" si="198"/>
        <v>0</v>
      </c>
    </row>
    <row r="498" spans="1:12" s="57" customFormat="1">
      <c r="A498" s="49">
        <v>55</v>
      </c>
      <c r="B498" s="50" t="s">
        <v>89</v>
      </c>
      <c r="C498" s="51"/>
      <c r="D498" s="52"/>
      <c r="E498" s="53">
        <f t="shared" ref="E498:H498" si="207">SUM(E499:E505)</f>
        <v>2699766500</v>
      </c>
      <c r="F498" s="53">
        <f t="shared" si="207"/>
        <v>34508936</v>
      </c>
      <c r="G498" s="53">
        <f t="shared" si="207"/>
        <v>25201000</v>
      </c>
      <c r="H498" s="53">
        <f t="shared" si="207"/>
        <v>2709074436</v>
      </c>
      <c r="I498" s="54"/>
      <c r="J498" s="55"/>
      <c r="K498" s="53">
        <f t="shared" ref="K498" si="208">SUM(K499:K505)</f>
        <v>2709074436</v>
      </c>
      <c r="L498" s="56">
        <f t="shared" si="198"/>
        <v>0</v>
      </c>
    </row>
    <row r="499" spans="1:12">
      <c r="A499" s="58"/>
      <c r="B499" s="58">
        <v>1</v>
      </c>
      <c r="C499" s="58" t="s">
        <v>20</v>
      </c>
      <c r="D499" s="59" t="s">
        <v>21</v>
      </c>
      <c r="E499" s="69">
        <f>'[1]per SKPD'!E3402</f>
        <v>2340685000</v>
      </c>
      <c r="F499" s="60">
        <f>'[1]Rekap SKPD'!O499</f>
        <v>28508936</v>
      </c>
      <c r="G499" s="60">
        <f>'[1]Rekap SKPD'!X499</f>
        <v>0</v>
      </c>
      <c r="H499" s="61">
        <f>E499+F499-G499</f>
        <v>2369193936</v>
      </c>
      <c r="I499" s="61"/>
      <c r="K499" s="12">
        <v>2369193936</v>
      </c>
      <c r="L499" s="56">
        <f t="shared" si="198"/>
        <v>0</v>
      </c>
    </row>
    <row r="500" spans="1:12">
      <c r="A500" s="58"/>
      <c r="B500" s="58">
        <v>2</v>
      </c>
      <c r="C500" s="58" t="s">
        <v>22</v>
      </c>
      <c r="D500" s="59" t="s">
        <v>23</v>
      </c>
      <c r="E500" s="69">
        <f>'[1]per SKPD'!E3404</f>
        <v>33189000</v>
      </c>
      <c r="F500" s="60">
        <f>'[1]Rekap SKPD'!O500</f>
        <v>6000000</v>
      </c>
      <c r="G500" s="60">
        <f>'[1]Rekap SKPD'!X500</f>
        <v>0</v>
      </c>
      <c r="H500" s="61">
        <f t="shared" ref="H500:H505" si="209">E500+F500-G500</f>
        <v>39189000</v>
      </c>
      <c r="I500" s="61"/>
      <c r="K500" s="12">
        <v>39189000</v>
      </c>
      <c r="L500" s="56">
        <f t="shared" si="198"/>
        <v>0</v>
      </c>
    </row>
    <row r="501" spans="1:12">
      <c r="A501" s="58"/>
      <c r="B501" s="58">
        <v>3</v>
      </c>
      <c r="C501" s="58" t="s">
        <v>24</v>
      </c>
      <c r="D501" s="59" t="s">
        <v>25</v>
      </c>
      <c r="E501" s="69">
        <f>'[1]per SKPD'!E3406</f>
        <v>300500000</v>
      </c>
      <c r="F501" s="60">
        <f>'[1]Rekap SKPD'!O501</f>
        <v>0</v>
      </c>
      <c r="G501" s="60">
        <f>'[1]Rekap SKPD'!X501</f>
        <v>0</v>
      </c>
      <c r="H501" s="61">
        <f t="shared" si="209"/>
        <v>300500000</v>
      </c>
      <c r="I501" s="61"/>
      <c r="K501" s="12">
        <v>300500000</v>
      </c>
      <c r="L501" s="56">
        <f t="shared" si="198"/>
        <v>0</v>
      </c>
    </row>
    <row r="502" spans="1:12">
      <c r="A502" s="58"/>
      <c r="B502" s="58">
        <v>4</v>
      </c>
      <c r="C502" s="58" t="s">
        <v>26</v>
      </c>
      <c r="D502" s="59" t="s">
        <v>27</v>
      </c>
      <c r="E502" s="69">
        <f>'[1]per SKPD'!E3407</f>
        <v>0</v>
      </c>
      <c r="F502" s="60">
        <f>'[1]Rekap SKPD'!O502</f>
        <v>0</v>
      </c>
      <c r="G502" s="60">
        <f>'[1]Rekap SKPD'!X502</f>
        <v>0</v>
      </c>
      <c r="H502" s="61">
        <f t="shared" si="209"/>
        <v>0</v>
      </c>
      <c r="I502" s="61"/>
      <c r="K502" s="12">
        <v>0</v>
      </c>
      <c r="L502" s="56">
        <f t="shared" si="198"/>
        <v>0</v>
      </c>
    </row>
    <row r="503" spans="1:12">
      <c r="A503" s="58"/>
      <c r="B503" s="58">
        <v>5</v>
      </c>
      <c r="C503" s="58" t="s">
        <v>28</v>
      </c>
      <c r="D503" s="59" t="s">
        <v>29</v>
      </c>
      <c r="E503" s="69">
        <f>'[1]per SKPD'!E3408</f>
        <v>191500</v>
      </c>
      <c r="F503" s="60">
        <f>'[1]Rekap SKPD'!O503</f>
        <v>0</v>
      </c>
      <c r="G503" s="60">
        <f>'[1]Rekap SKPD'!X503</f>
        <v>0</v>
      </c>
      <c r="H503" s="61">
        <f t="shared" si="209"/>
        <v>191500</v>
      </c>
      <c r="I503" s="61"/>
      <c r="K503" s="12">
        <v>191500</v>
      </c>
      <c r="L503" s="56">
        <f t="shared" si="198"/>
        <v>0</v>
      </c>
    </row>
    <row r="504" spans="1:12">
      <c r="A504" s="58"/>
      <c r="B504" s="58">
        <v>6</v>
      </c>
      <c r="C504" s="58" t="s">
        <v>30</v>
      </c>
      <c r="D504" s="59" t="s">
        <v>31</v>
      </c>
      <c r="E504" s="69">
        <f>'[1]per SKPD'!E3409</f>
        <v>0</v>
      </c>
      <c r="F504" s="60">
        <f>'[1]Rekap SKPD'!O504</f>
        <v>0</v>
      </c>
      <c r="G504" s="60">
        <f>'[1]Rekap SKPD'!X504</f>
        <v>0</v>
      </c>
      <c r="H504" s="61">
        <f t="shared" si="209"/>
        <v>0</v>
      </c>
      <c r="I504" s="61"/>
      <c r="K504" s="12">
        <v>0</v>
      </c>
      <c r="L504" s="56">
        <f t="shared" si="198"/>
        <v>0</v>
      </c>
    </row>
    <row r="505" spans="1:12" s="67" customFormat="1">
      <c r="A505" s="62"/>
      <c r="B505" s="62">
        <v>7</v>
      </c>
      <c r="C505" s="62"/>
      <c r="D505" s="63" t="s">
        <v>32</v>
      </c>
      <c r="E505" s="69">
        <f>'[1]per SKPD'!E3410</f>
        <v>25201000</v>
      </c>
      <c r="F505" s="60">
        <f>'[1]Rekap SKPD'!O505</f>
        <v>0</v>
      </c>
      <c r="G505" s="60">
        <f>'[1]Rekap SKPD'!X505</f>
        <v>25201000</v>
      </c>
      <c r="H505" s="61">
        <f t="shared" si="209"/>
        <v>0</v>
      </c>
      <c r="I505" s="64"/>
      <c r="J505" s="65"/>
      <c r="K505" s="66">
        <v>0</v>
      </c>
      <c r="L505" s="56">
        <f t="shared" si="198"/>
        <v>0</v>
      </c>
    </row>
    <row r="506" spans="1:12">
      <c r="A506" s="45"/>
      <c r="B506" s="45"/>
      <c r="C506" s="45"/>
      <c r="D506" s="68"/>
      <c r="E506" s="61"/>
      <c r="F506" s="48"/>
      <c r="G506" s="48"/>
      <c r="H506" s="47"/>
      <c r="I506" s="47"/>
      <c r="L506" s="56">
        <f t="shared" si="198"/>
        <v>0</v>
      </c>
    </row>
    <row r="507" spans="1:12" s="57" customFormat="1">
      <c r="A507" s="49">
        <v>56</v>
      </c>
      <c r="B507" s="50" t="s">
        <v>90</v>
      </c>
      <c r="C507" s="51"/>
      <c r="D507" s="52"/>
      <c r="E507" s="53">
        <f t="shared" ref="E507" si="210">SUM(E508:E514)</f>
        <v>7197072500</v>
      </c>
      <c r="F507" s="53">
        <f>SUM(F508:F514)</f>
        <v>7538616</v>
      </c>
      <c r="G507" s="53">
        <f t="shared" ref="G507" si="211">SUM(G508:G514)</f>
        <v>700400000</v>
      </c>
      <c r="H507" s="53">
        <f>SUM(H508:H514)</f>
        <v>6504211116</v>
      </c>
      <c r="I507" s="54"/>
      <c r="J507" s="55"/>
      <c r="K507" s="53">
        <f t="shared" ref="K507" si="212">SUM(K508:K514)</f>
        <v>6504211116</v>
      </c>
      <c r="L507" s="56">
        <f t="shared" si="198"/>
        <v>0</v>
      </c>
    </row>
    <row r="508" spans="1:12">
      <c r="A508" s="58"/>
      <c r="B508" s="58">
        <v>1</v>
      </c>
      <c r="C508" s="58" t="s">
        <v>20</v>
      </c>
      <c r="D508" s="59" t="s">
        <v>21</v>
      </c>
      <c r="E508" s="69">
        <f>'[1]per SKPD'!E3415</f>
        <v>6905100000</v>
      </c>
      <c r="F508" s="60">
        <f>'[1]Rekap SKPD'!O508</f>
        <v>2638616</v>
      </c>
      <c r="G508" s="60">
        <f>'[1]Rekap SKPD'!X508</f>
        <v>695500000</v>
      </c>
      <c r="H508" s="61">
        <f>E508+F508-G508</f>
        <v>6212238616</v>
      </c>
      <c r="I508" s="61"/>
      <c r="K508" s="12">
        <v>6212238616</v>
      </c>
      <c r="L508" s="56">
        <f t="shared" si="198"/>
        <v>0</v>
      </c>
    </row>
    <row r="509" spans="1:12">
      <c r="A509" s="58"/>
      <c r="B509" s="58">
        <v>2</v>
      </c>
      <c r="C509" s="58" t="s">
        <v>22</v>
      </c>
      <c r="D509" s="59" t="s">
        <v>23</v>
      </c>
      <c r="E509" s="69">
        <f>'[1]per SKPD'!E3419</f>
        <v>51651000</v>
      </c>
      <c r="F509" s="60">
        <f>'[1]Rekap SKPD'!O509</f>
        <v>4900000</v>
      </c>
      <c r="G509" s="60">
        <f>'[1]Rekap SKPD'!X509</f>
        <v>4900000</v>
      </c>
      <c r="H509" s="61">
        <f t="shared" ref="H509:H514" si="213">E509+F509-G509</f>
        <v>51651000</v>
      </c>
      <c r="I509" s="61"/>
      <c r="K509" s="12">
        <v>51651000</v>
      </c>
      <c r="L509" s="56">
        <f t="shared" si="198"/>
        <v>0</v>
      </c>
    </row>
    <row r="510" spans="1:12">
      <c r="A510" s="58"/>
      <c r="B510" s="58">
        <v>3</v>
      </c>
      <c r="C510" s="58" t="s">
        <v>24</v>
      </c>
      <c r="D510" s="59" t="s">
        <v>25</v>
      </c>
      <c r="E510" s="69">
        <f>'[1]per SKPD'!E3421</f>
        <v>240000000</v>
      </c>
      <c r="F510" s="60">
        <f>'[1]Rekap SKPD'!O510</f>
        <v>0</v>
      </c>
      <c r="G510" s="60">
        <f>'[1]Rekap SKPD'!X510</f>
        <v>0</v>
      </c>
      <c r="H510" s="61">
        <f t="shared" si="213"/>
        <v>240000000</v>
      </c>
      <c r="I510" s="61"/>
      <c r="K510" s="12">
        <v>240000000</v>
      </c>
      <c r="L510" s="56">
        <f t="shared" si="198"/>
        <v>0</v>
      </c>
    </row>
    <row r="511" spans="1:12">
      <c r="A511" s="58"/>
      <c r="B511" s="58">
        <v>4</v>
      </c>
      <c r="C511" s="58" t="s">
        <v>26</v>
      </c>
      <c r="D511" s="59" t="s">
        <v>27</v>
      </c>
      <c r="E511" s="69">
        <f>'[1]per SKPD'!E3422</f>
        <v>0</v>
      </c>
      <c r="F511" s="60">
        <f>'[1]Rekap SKPD'!O511</f>
        <v>0</v>
      </c>
      <c r="G511" s="60">
        <f>'[1]Rekap SKPD'!X511</f>
        <v>0</v>
      </c>
      <c r="H511" s="61">
        <f t="shared" si="213"/>
        <v>0</v>
      </c>
      <c r="I511" s="61"/>
      <c r="K511" s="12">
        <v>0</v>
      </c>
      <c r="L511" s="56">
        <f t="shared" si="198"/>
        <v>0</v>
      </c>
    </row>
    <row r="512" spans="1:12">
      <c r="A512" s="58"/>
      <c r="B512" s="58">
        <v>5</v>
      </c>
      <c r="C512" s="58" t="s">
        <v>28</v>
      </c>
      <c r="D512" s="59" t="s">
        <v>29</v>
      </c>
      <c r="E512" s="69">
        <f>'[1]per SKPD'!E3423</f>
        <v>321500</v>
      </c>
      <c r="F512" s="60">
        <f>'[1]Rekap SKPD'!O512</f>
        <v>0</v>
      </c>
      <c r="G512" s="60">
        <f>'[1]Rekap SKPD'!X512</f>
        <v>0</v>
      </c>
      <c r="H512" s="61">
        <f t="shared" si="213"/>
        <v>321500</v>
      </c>
      <c r="I512" s="61"/>
      <c r="K512" s="12">
        <v>321500</v>
      </c>
      <c r="L512" s="56">
        <f t="shared" si="198"/>
        <v>0</v>
      </c>
    </row>
    <row r="513" spans="1:12">
      <c r="A513" s="58"/>
      <c r="B513" s="58">
        <v>6</v>
      </c>
      <c r="C513" s="58" t="s">
        <v>30</v>
      </c>
      <c r="D513" s="59" t="s">
        <v>31</v>
      </c>
      <c r="E513" s="69">
        <f>'[1]per SKPD'!E3424</f>
        <v>0</v>
      </c>
      <c r="F513" s="60">
        <f>'[1]Rekap SKPD'!O513</f>
        <v>0</v>
      </c>
      <c r="G513" s="60">
        <f>'[1]Rekap SKPD'!X513</f>
        <v>0</v>
      </c>
      <c r="H513" s="61">
        <f t="shared" si="213"/>
        <v>0</v>
      </c>
      <c r="I513" s="61"/>
      <c r="K513" s="12">
        <v>0</v>
      </c>
      <c r="L513" s="56">
        <f t="shared" si="198"/>
        <v>0</v>
      </c>
    </row>
    <row r="514" spans="1:12" s="67" customFormat="1">
      <c r="A514" s="62"/>
      <c r="B514" s="62">
        <v>7</v>
      </c>
      <c r="C514" s="62"/>
      <c r="D514" s="63" t="s">
        <v>32</v>
      </c>
      <c r="E514" s="69">
        <f>'[1]per SKPD'!E3425</f>
        <v>0</v>
      </c>
      <c r="F514" s="60">
        <f>'[1]Rekap SKPD'!O514</f>
        <v>0</v>
      </c>
      <c r="G514" s="60">
        <f>'[1]Rekap SKPD'!X514</f>
        <v>0</v>
      </c>
      <c r="H514" s="61">
        <f t="shared" si="213"/>
        <v>0</v>
      </c>
      <c r="I514" s="64"/>
      <c r="J514" s="65"/>
      <c r="K514" s="66">
        <v>0</v>
      </c>
      <c r="L514" s="56">
        <f t="shared" si="198"/>
        <v>0</v>
      </c>
    </row>
    <row r="515" spans="1:12">
      <c r="A515" s="45"/>
      <c r="B515" s="45"/>
      <c r="C515" s="45"/>
      <c r="D515" s="68"/>
      <c r="E515" s="61"/>
      <c r="F515" s="48"/>
      <c r="G515" s="48"/>
      <c r="H515" s="47"/>
      <c r="I515" s="47"/>
      <c r="L515" s="56">
        <f t="shared" si="198"/>
        <v>0</v>
      </c>
    </row>
    <row r="516" spans="1:12" s="57" customFormat="1">
      <c r="A516" s="49">
        <v>57</v>
      </c>
      <c r="B516" s="50" t="s">
        <v>91</v>
      </c>
      <c r="C516" s="51"/>
      <c r="D516" s="52"/>
      <c r="E516" s="53">
        <f t="shared" ref="E516" si="214">SUM(E517:E523)</f>
        <v>4455653850</v>
      </c>
      <c r="F516" s="53">
        <f>SUM(F517:F523)</f>
        <v>15595024</v>
      </c>
      <c r="G516" s="53">
        <f t="shared" ref="G516:H516" si="215">SUM(G517:G523)</f>
        <v>3170000</v>
      </c>
      <c r="H516" s="53">
        <f t="shared" si="215"/>
        <v>4468078874</v>
      </c>
      <c r="I516" s="54" t="s">
        <v>41</v>
      </c>
      <c r="J516" s="55"/>
      <c r="K516" s="53">
        <f t="shared" ref="K516" si="216">SUM(K517:K523)</f>
        <v>4468078874</v>
      </c>
      <c r="L516" s="56">
        <f t="shared" si="198"/>
        <v>0</v>
      </c>
    </row>
    <row r="517" spans="1:12" s="100" customFormat="1">
      <c r="A517" s="96"/>
      <c r="B517" s="96">
        <v>1</v>
      </c>
      <c r="C517" s="96" t="s">
        <v>20</v>
      </c>
      <c r="D517" s="96" t="s">
        <v>21</v>
      </c>
      <c r="E517" s="69">
        <f>'[1]per SKPD'!E3428</f>
        <v>3889918000</v>
      </c>
      <c r="F517" s="60">
        <f>'[1]Rekap SKPD'!O517</f>
        <v>9925024</v>
      </c>
      <c r="G517" s="60">
        <f>'[1]Rekap SKPD'!X517</f>
        <v>0</v>
      </c>
      <c r="H517" s="61">
        <f>E517+F517-G517</f>
        <v>3899843024</v>
      </c>
      <c r="I517" s="97"/>
      <c r="J517" s="98"/>
      <c r="K517" s="99">
        <v>3899843024</v>
      </c>
      <c r="L517" s="56">
        <f t="shared" si="198"/>
        <v>0</v>
      </c>
    </row>
    <row r="518" spans="1:12" s="100" customFormat="1">
      <c r="A518" s="96"/>
      <c r="B518" s="96">
        <v>2</v>
      </c>
      <c r="C518" s="96" t="s">
        <v>22</v>
      </c>
      <c r="D518" s="96" t="s">
        <v>23</v>
      </c>
      <c r="E518" s="69">
        <f>'[1]per SKPD'!E3430</f>
        <v>58427500</v>
      </c>
      <c r="F518" s="60">
        <f>'[1]Rekap SKPD'!O518</f>
        <v>4000000</v>
      </c>
      <c r="G518" s="60">
        <f>'[1]Rekap SKPD'!X518</f>
        <v>1670000</v>
      </c>
      <c r="H518" s="61">
        <f t="shared" ref="H518:H523" si="217">E518+F518-G518</f>
        <v>60757500</v>
      </c>
      <c r="I518" s="97"/>
      <c r="J518" s="98"/>
      <c r="K518" s="99">
        <v>60757500</v>
      </c>
      <c r="L518" s="56">
        <f t="shared" si="198"/>
        <v>0</v>
      </c>
    </row>
    <row r="519" spans="1:12" s="100" customFormat="1">
      <c r="A519" s="96"/>
      <c r="B519" s="96">
        <v>3</v>
      </c>
      <c r="C519" s="96" t="s">
        <v>24</v>
      </c>
      <c r="D519" s="96" t="s">
        <v>25</v>
      </c>
      <c r="E519" s="69">
        <f>'[1]per SKPD'!E3435</f>
        <v>502877850</v>
      </c>
      <c r="F519" s="60">
        <f>'[1]Rekap SKPD'!O519</f>
        <v>0</v>
      </c>
      <c r="G519" s="60">
        <f>'[1]Rekap SKPD'!X519</f>
        <v>0</v>
      </c>
      <c r="H519" s="61">
        <f t="shared" si="217"/>
        <v>502877850</v>
      </c>
      <c r="I519" s="97"/>
      <c r="J519" s="98"/>
      <c r="K519" s="99">
        <v>502877850</v>
      </c>
      <c r="L519" s="56">
        <f t="shared" si="198"/>
        <v>0</v>
      </c>
    </row>
    <row r="520" spans="1:12" s="100" customFormat="1">
      <c r="A520" s="96"/>
      <c r="B520" s="96">
        <v>4</v>
      </c>
      <c r="C520" s="96" t="s">
        <v>26</v>
      </c>
      <c r="D520" s="96" t="s">
        <v>27</v>
      </c>
      <c r="E520" s="69">
        <f>'[1]per SKPD'!E3436</f>
        <v>0</v>
      </c>
      <c r="F520" s="60">
        <f>'[1]Rekap SKPD'!O520</f>
        <v>0</v>
      </c>
      <c r="G520" s="60">
        <f>'[1]Rekap SKPD'!X520</f>
        <v>0</v>
      </c>
      <c r="H520" s="61">
        <f t="shared" si="217"/>
        <v>0</v>
      </c>
      <c r="I520" s="97"/>
      <c r="J520" s="98"/>
      <c r="K520" s="99">
        <v>0</v>
      </c>
      <c r="L520" s="56">
        <f t="shared" si="198"/>
        <v>0</v>
      </c>
    </row>
    <row r="521" spans="1:12" s="100" customFormat="1">
      <c r="A521" s="96"/>
      <c r="B521" s="96">
        <v>5</v>
      </c>
      <c r="C521" s="96" t="s">
        <v>28</v>
      </c>
      <c r="D521" s="96" t="s">
        <v>29</v>
      </c>
      <c r="E521" s="69">
        <f>'[1]per SKPD'!E3437</f>
        <v>4430500</v>
      </c>
      <c r="F521" s="60">
        <f>'[1]Rekap SKPD'!O521</f>
        <v>170000</v>
      </c>
      <c r="G521" s="60">
        <f>'[1]Rekap SKPD'!X521</f>
        <v>0</v>
      </c>
      <c r="H521" s="61">
        <f t="shared" si="217"/>
        <v>4600500</v>
      </c>
      <c r="I521" s="97"/>
      <c r="J521" s="98"/>
      <c r="K521" s="99">
        <v>4600500</v>
      </c>
      <c r="L521" s="56">
        <f t="shared" si="198"/>
        <v>0</v>
      </c>
    </row>
    <row r="522" spans="1:12" s="100" customFormat="1">
      <c r="A522" s="96"/>
      <c r="B522" s="96">
        <v>6</v>
      </c>
      <c r="C522" s="96" t="s">
        <v>30</v>
      </c>
      <c r="D522" s="96" t="s">
        <v>31</v>
      </c>
      <c r="E522" s="69">
        <f>'[1]per SKPD'!E3440</f>
        <v>0</v>
      </c>
      <c r="F522" s="60">
        <f>'[1]Rekap SKPD'!O522</f>
        <v>0</v>
      </c>
      <c r="G522" s="60">
        <f>'[1]Rekap SKPD'!X522</f>
        <v>0</v>
      </c>
      <c r="H522" s="61">
        <f t="shared" si="217"/>
        <v>0</v>
      </c>
      <c r="I522" s="97"/>
      <c r="J522" s="98"/>
      <c r="K522" s="99">
        <v>0</v>
      </c>
      <c r="L522" s="56">
        <f t="shared" si="198"/>
        <v>0</v>
      </c>
    </row>
    <row r="523" spans="1:12" s="67" customFormat="1">
      <c r="A523" s="62"/>
      <c r="B523" s="62">
        <v>7</v>
      </c>
      <c r="C523" s="62"/>
      <c r="D523" s="63" t="s">
        <v>32</v>
      </c>
      <c r="E523" s="69">
        <f>'[1]per SKPD'!E3441</f>
        <v>0</v>
      </c>
      <c r="F523" s="60">
        <f>'[1]Rekap SKPD'!O523</f>
        <v>1500000</v>
      </c>
      <c r="G523" s="60">
        <f>'[1]Rekap SKPD'!X523</f>
        <v>1500000</v>
      </c>
      <c r="H523" s="61">
        <f t="shared" si="217"/>
        <v>0</v>
      </c>
      <c r="I523" s="64"/>
      <c r="J523" s="65"/>
      <c r="K523" s="66">
        <v>0</v>
      </c>
      <c r="L523" s="56">
        <f t="shared" si="198"/>
        <v>0</v>
      </c>
    </row>
    <row r="524" spans="1:12">
      <c r="A524" s="45"/>
      <c r="B524" s="45"/>
      <c r="C524" s="45"/>
      <c r="D524" s="68"/>
      <c r="E524" s="61"/>
      <c r="F524" s="48"/>
      <c r="G524" s="48"/>
      <c r="H524" s="47"/>
      <c r="I524" s="47"/>
      <c r="L524" s="56">
        <f t="shared" si="198"/>
        <v>0</v>
      </c>
    </row>
    <row r="525" spans="1:12" s="57" customFormat="1">
      <c r="A525" s="49">
        <v>58</v>
      </c>
      <c r="B525" s="50" t="s">
        <v>92</v>
      </c>
      <c r="C525" s="51"/>
      <c r="D525" s="52"/>
      <c r="E525" s="53">
        <f t="shared" ref="E525:G525" si="218">SUM(E526:E532)</f>
        <v>3361929750</v>
      </c>
      <c r="F525" s="53">
        <f t="shared" si="218"/>
        <v>10180000</v>
      </c>
      <c r="G525" s="53">
        <f t="shared" si="218"/>
        <v>2210000</v>
      </c>
      <c r="H525" s="53">
        <f>SUM(H526:H532)</f>
        <v>3369899750</v>
      </c>
      <c r="I525" s="54"/>
      <c r="J525" s="55"/>
      <c r="K525" s="53">
        <f t="shared" ref="K525" si="219">SUM(K526:K532)</f>
        <v>3369899750</v>
      </c>
      <c r="L525" s="56">
        <f t="shared" si="198"/>
        <v>0</v>
      </c>
    </row>
    <row r="526" spans="1:12">
      <c r="A526" s="58"/>
      <c r="B526" s="58">
        <v>1</v>
      </c>
      <c r="C526" s="58" t="s">
        <v>20</v>
      </c>
      <c r="D526" s="59" t="s">
        <v>21</v>
      </c>
      <c r="E526" s="69">
        <f>'[1]per SKPD'!E3445</f>
        <v>2657280250</v>
      </c>
      <c r="F526" s="60">
        <f>'[1]Rekap SKPD'!O526</f>
        <v>0</v>
      </c>
      <c r="G526" s="60">
        <f>'[1]Rekap SKPD'!X526</f>
        <v>0</v>
      </c>
      <c r="H526" s="61">
        <f>E526+F526-G526</f>
        <v>2657280250</v>
      </c>
      <c r="I526" s="61"/>
      <c r="K526" s="12">
        <v>2657280250</v>
      </c>
      <c r="L526" s="56">
        <f t="shared" si="198"/>
        <v>0</v>
      </c>
    </row>
    <row r="527" spans="1:12">
      <c r="A527" s="58"/>
      <c r="B527" s="58">
        <v>2</v>
      </c>
      <c r="C527" s="58" t="s">
        <v>22</v>
      </c>
      <c r="D527" s="59" t="s">
        <v>23</v>
      </c>
      <c r="E527" s="69">
        <f>'[1]per SKPD'!E3446</f>
        <v>80149000</v>
      </c>
      <c r="F527" s="60">
        <f>'[1]Rekap SKPD'!O527</f>
        <v>9480000</v>
      </c>
      <c r="G527" s="60">
        <f>'[1]Rekap SKPD'!X527</f>
        <v>700000</v>
      </c>
      <c r="H527" s="61">
        <f t="shared" ref="H527:H532" si="220">E527+F527-G527</f>
        <v>88929000</v>
      </c>
      <c r="I527" s="61"/>
      <c r="K527" s="12">
        <v>88929000</v>
      </c>
      <c r="L527" s="56">
        <f t="shared" si="198"/>
        <v>0</v>
      </c>
    </row>
    <row r="528" spans="1:12">
      <c r="A528" s="58"/>
      <c r="B528" s="58">
        <v>3</v>
      </c>
      <c r="C528" s="58" t="s">
        <v>24</v>
      </c>
      <c r="D528" s="59" t="s">
        <v>25</v>
      </c>
      <c r="E528" s="69">
        <f>'[1]per SKPD'!E3454</f>
        <v>621804000</v>
      </c>
      <c r="F528" s="60">
        <f>'[1]Rekap SKPD'!O528</f>
        <v>0</v>
      </c>
      <c r="G528" s="60">
        <f>'[1]Rekap SKPD'!X528</f>
        <v>0</v>
      </c>
      <c r="H528" s="61">
        <f t="shared" si="220"/>
        <v>621804000</v>
      </c>
      <c r="I528" s="61"/>
      <c r="K528" s="12">
        <v>621804000</v>
      </c>
      <c r="L528" s="56">
        <f t="shared" si="198"/>
        <v>0</v>
      </c>
    </row>
    <row r="529" spans="1:12">
      <c r="A529" s="58"/>
      <c r="B529" s="58">
        <v>4</v>
      </c>
      <c r="C529" s="58" t="s">
        <v>26</v>
      </c>
      <c r="D529" s="59" t="s">
        <v>27</v>
      </c>
      <c r="E529" s="69">
        <f>'[1]per SKPD'!E3455</f>
        <v>0</v>
      </c>
      <c r="F529" s="60">
        <f>'[1]Rekap SKPD'!O529</f>
        <v>0</v>
      </c>
      <c r="G529" s="60">
        <f>'[1]Rekap SKPD'!X529</f>
        <v>0</v>
      </c>
      <c r="H529" s="61">
        <f t="shared" si="220"/>
        <v>0</v>
      </c>
      <c r="I529" s="61"/>
      <c r="K529" s="12">
        <v>0</v>
      </c>
      <c r="L529" s="56">
        <f t="shared" si="198"/>
        <v>0</v>
      </c>
    </row>
    <row r="530" spans="1:12">
      <c r="A530" s="58"/>
      <c r="B530" s="58">
        <v>5</v>
      </c>
      <c r="C530" s="58" t="s">
        <v>28</v>
      </c>
      <c r="D530" s="59" t="s">
        <v>29</v>
      </c>
      <c r="E530" s="69">
        <f>'[1]per SKPD'!E3456</f>
        <v>1886500</v>
      </c>
      <c r="F530" s="60">
        <f>'[1]Rekap SKPD'!O530</f>
        <v>0</v>
      </c>
      <c r="G530" s="60">
        <f>'[1]Rekap SKPD'!X530</f>
        <v>0</v>
      </c>
      <c r="H530" s="61">
        <f t="shared" si="220"/>
        <v>1886500</v>
      </c>
      <c r="I530" s="61"/>
      <c r="K530" s="12">
        <v>1886500</v>
      </c>
      <c r="L530" s="56">
        <f t="shared" si="198"/>
        <v>0</v>
      </c>
    </row>
    <row r="531" spans="1:12">
      <c r="A531" s="58"/>
      <c r="B531" s="58">
        <v>6</v>
      </c>
      <c r="C531" s="58" t="s">
        <v>30</v>
      </c>
      <c r="D531" s="59" t="s">
        <v>31</v>
      </c>
      <c r="E531" s="69">
        <f>'[1]per SKPD'!E3457</f>
        <v>0</v>
      </c>
      <c r="F531" s="60">
        <f>'[1]Rekap SKPD'!O531</f>
        <v>0</v>
      </c>
      <c r="G531" s="60">
        <f>'[1]Rekap SKPD'!X531</f>
        <v>0</v>
      </c>
      <c r="H531" s="61">
        <f t="shared" si="220"/>
        <v>0</v>
      </c>
      <c r="I531" s="61"/>
      <c r="K531" s="12">
        <v>0</v>
      </c>
      <c r="L531" s="56">
        <f t="shared" si="198"/>
        <v>0</v>
      </c>
    </row>
    <row r="532" spans="1:12" s="67" customFormat="1">
      <c r="A532" s="62"/>
      <c r="B532" s="62">
        <v>7</v>
      </c>
      <c r="C532" s="62"/>
      <c r="D532" s="63" t="s">
        <v>32</v>
      </c>
      <c r="E532" s="69">
        <f>'[1]per SKPD'!E3458</f>
        <v>810000</v>
      </c>
      <c r="F532" s="60">
        <f>'[1]Rekap SKPD'!O532</f>
        <v>700000</v>
      </c>
      <c r="G532" s="60">
        <f>'[1]Rekap SKPD'!X532</f>
        <v>1510000</v>
      </c>
      <c r="H532" s="61">
        <f t="shared" si="220"/>
        <v>0</v>
      </c>
      <c r="I532" s="64"/>
      <c r="J532" s="65"/>
      <c r="K532" s="66">
        <v>0</v>
      </c>
      <c r="L532" s="56">
        <f t="shared" si="198"/>
        <v>0</v>
      </c>
    </row>
    <row r="533" spans="1:12">
      <c r="A533" s="45"/>
      <c r="B533" s="45"/>
      <c r="C533" s="45"/>
      <c r="D533" s="46"/>
      <c r="E533" s="61"/>
      <c r="F533" s="48"/>
      <c r="G533" s="48"/>
      <c r="H533" s="47"/>
      <c r="I533" s="47"/>
      <c r="L533" s="56">
        <f t="shared" si="198"/>
        <v>0</v>
      </c>
    </row>
    <row r="534" spans="1:12" s="57" customFormat="1">
      <c r="A534" s="49">
        <v>59</v>
      </c>
      <c r="B534" s="50" t="s">
        <v>93</v>
      </c>
      <c r="C534" s="51"/>
      <c r="D534" s="52"/>
      <c r="E534" s="53">
        <f t="shared" ref="E534" si="221">SUM(E535:E541)</f>
        <v>3033135500</v>
      </c>
      <c r="F534" s="53">
        <f>SUM(F535:F541)</f>
        <v>3000000</v>
      </c>
      <c r="G534" s="53">
        <f t="shared" ref="G534:H534" si="222">SUM(G535:G541)</f>
        <v>0</v>
      </c>
      <c r="H534" s="53">
        <f t="shared" si="222"/>
        <v>3036135500</v>
      </c>
      <c r="I534" s="54"/>
      <c r="J534" s="55"/>
      <c r="K534" s="53">
        <f t="shared" ref="K534" si="223">SUM(K535:K541)</f>
        <v>3036135500</v>
      </c>
      <c r="L534" s="56">
        <f t="shared" si="198"/>
        <v>0</v>
      </c>
    </row>
    <row r="535" spans="1:12">
      <c r="A535" s="58"/>
      <c r="B535" s="58">
        <v>1</v>
      </c>
      <c r="C535" s="58" t="s">
        <v>20</v>
      </c>
      <c r="D535" s="59" t="s">
        <v>21</v>
      </c>
      <c r="E535" s="69">
        <f>'[1]per SKPD'!E3468</f>
        <v>2942348000</v>
      </c>
      <c r="F535" s="60">
        <f>'[1]Rekap SKPD'!O535</f>
        <v>0</v>
      </c>
      <c r="G535" s="60">
        <f>'[1]Rekap SKPD'!X535</f>
        <v>0</v>
      </c>
      <c r="H535" s="61">
        <f>E535+F535-G535</f>
        <v>2942348000</v>
      </c>
      <c r="I535" s="61"/>
      <c r="K535" s="12">
        <v>2942348000</v>
      </c>
      <c r="L535" s="56">
        <f t="shared" si="198"/>
        <v>0</v>
      </c>
    </row>
    <row r="536" spans="1:12">
      <c r="A536" s="58"/>
      <c r="B536" s="58">
        <v>2</v>
      </c>
      <c r="C536" s="58" t="s">
        <v>22</v>
      </c>
      <c r="D536" s="59" t="s">
        <v>23</v>
      </c>
      <c r="E536" s="69">
        <f>'[1]per SKPD'!E3469</f>
        <v>72271000</v>
      </c>
      <c r="F536" s="60">
        <f>'[1]Rekap SKPD'!O536</f>
        <v>3000000</v>
      </c>
      <c r="G536" s="60">
        <f>'[1]Rekap SKPD'!X536</f>
        <v>0</v>
      </c>
      <c r="H536" s="61">
        <f t="shared" ref="H536:H541" si="224">E536+F536-G536</f>
        <v>75271000</v>
      </c>
      <c r="I536" s="61"/>
      <c r="K536" s="12">
        <v>75271000</v>
      </c>
      <c r="L536" s="56">
        <f t="shared" ref="L536:L599" si="225">H536-K536</f>
        <v>0</v>
      </c>
    </row>
    <row r="537" spans="1:12">
      <c r="A537" s="58"/>
      <c r="B537" s="58">
        <v>3</v>
      </c>
      <c r="C537" s="58" t="s">
        <v>24</v>
      </c>
      <c r="D537" s="59" t="s">
        <v>25</v>
      </c>
      <c r="E537" s="69">
        <f>'[1]per SKPD'!E3471</f>
        <v>16500000</v>
      </c>
      <c r="F537" s="60">
        <f>'[1]Rekap SKPD'!O537</f>
        <v>0</v>
      </c>
      <c r="G537" s="60">
        <f>'[1]Rekap SKPD'!X537</f>
        <v>0</v>
      </c>
      <c r="H537" s="61">
        <f t="shared" si="224"/>
        <v>16500000</v>
      </c>
      <c r="I537" s="61"/>
      <c r="K537" s="12">
        <v>16500000</v>
      </c>
      <c r="L537" s="56">
        <f t="shared" si="225"/>
        <v>0</v>
      </c>
    </row>
    <row r="538" spans="1:12">
      <c r="A538" s="58"/>
      <c r="B538" s="58">
        <v>4</v>
      </c>
      <c r="C538" s="58" t="s">
        <v>26</v>
      </c>
      <c r="D538" s="59" t="s">
        <v>27</v>
      </c>
      <c r="E538" s="69">
        <f>'[1]per SKPD'!E3472</f>
        <v>0</v>
      </c>
      <c r="F538" s="60">
        <f>'[1]Rekap SKPD'!O538</f>
        <v>0</v>
      </c>
      <c r="G538" s="60">
        <f>'[1]Rekap SKPD'!X538</f>
        <v>0</v>
      </c>
      <c r="H538" s="61">
        <f t="shared" si="224"/>
        <v>0</v>
      </c>
      <c r="I538" s="61"/>
      <c r="K538" s="12">
        <v>0</v>
      </c>
      <c r="L538" s="56">
        <f t="shared" si="225"/>
        <v>0</v>
      </c>
    </row>
    <row r="539" spans="1:12">
      <c r="A539" s="58"/>
      <c r="B539" s="58">
        <v>5</v>
      </c>
      <c r="C539" s="58" t="s">
        <v>28</v>
      </c>
      <c r="D539" s="59" t="s">
        <v>29</v>
      </c>
      <c r="E539" s="69">
        <f>'[1]per SKPD'!E3473</f>
        <v>2016500</v>
      </c>
      <c r="F539" s="60">
        <f>'[1]Rekap SKPD'!O539</f>
        <v>0</v>
      </c>
      <c r="G539" s="60">
        <f>'[1]Rekap SKPD'!X539</f>
        <v>0</v>
      </c>
      <c r="H539" s="61">
        <f t="shared" si="224"/>
        <v>2016500</v>
      </c>
      <c r="I539" s="61"/>
      <c r="K539" s="12">
        <v>2016500</v>
      </c>
      <c r="L539" s="56">
        <f t="shared" si="225"/>
        <v>0</v>
      </c>
    </row>
    <row r="540" spans="1:12">
      <c r="A540" s="58"/>
      <c r="B540" s="58">
        <v>6</v>
      </c>
      <c r="C540" s="58" t="s">
        <v>30</v>
      </c>
      <c r="D540" s="59" t="s">
        <v>31</v>
      </c>
      <c r="E540" s="69">
        <f>'[1]per SKPD'!E3474</f>
        <v>0</v>
      </c>
      <c r="F540" s="60">
        <f>'[1]Rekap SKPD'!O540</f>
        <v>0</v>
      </c>
      <c r="G540" s="60">
        <f>'[1]Rekap SKPD'!X540</f>
        <v>0</v>
      </c>
      <c r="H540" s="61">
        <f t="shared" si="224"/>
        <v>0</v>
      </c>
      <c r="I540" s="61"/>
      <c r="K540" s="12">
        <v>0</v>
      </c>
      <c r="L540" s="56">
        <f t="shared" si="225"/>
        <v>0</v>
      </c>
    </row>
    <row r="541" spans="1:12" s="67" customFormat="1">
      <c r="A541" s="62"/>
      <c r="B541" s="62">
        <v>7</v>
      </c>
      <c r="C541" s="62"/>
      <c r="D541" s="63" t="s">
        <v>32</v>
      </c>
      <c r="E541" s="69">
        <f>'[1]per SKPD'!E3475</f>
        <v>0</v>
      </c>
      <c r="F541" s="60">
        <f>'[1]Rekap SKPD'!O541</f>
        <v>0</v>
      </c>
      <c r="G541" s="60">
        <f>'[1]Rekap SKPD'!X541</f>
        <v>0</v>
      </c>
      <c r="H541" s="61">
        <f t="shared" si="224"/>
        <v>0</v>
      </c>
      <c r="I541" s="64"/>
      <c r="J541" s="65"/>
      <c r="K541" s="66">
        <v>0</v>
      </c>
      <c r="L541" s="56">
        <f t="shared" si="225"/>
        <v>0</v>
      </c>
    </row>
    <row r="542" spans="1:12">
      <c r="A542" s="45"/>
      <c r="B542" s="45"/>
      <c r="C542" s="45"/>
      <c r="D542" s="68"/>
      <c r="E542" s="61"/>
      <c r="F542" s="48"/>
      <c r="G542" s="48"/>
      <c r="H542" s="47"/>
      <c r="I542" s="47"/>
      <c r="L542" s="56">
        <f t="shared" si="225"/>
        <v>0</v>
      </c>
    </row>
    <row r="543" spans="1:12" s="57" customFormat="1">
      <c r="A543" s="49">
        <v>60</v>
      </c>
      <c r="B543" s="50" t="s">
        <v>94</v>
      </c>
      <c r="C543" s="51"/>
      <c r="D543" s="52"/>
      <c r="E543" s="53">
        <f t="shared" ref="E543" si="226">SUM(E544:E550)</f>
        <v>8463572500</v>
      </c>
      <c r="F543" s="53">
        <f>SUM(F544:F550)</f>
        <v>46272368</v>
      </c>
      <c r="G543" s="53">
        <f t="shared" ref="G543" si="227">SUM(G544:G550)</f>
        <v>0</v>
      </c>
      <c r="H543" s="53">
        <f>SUM(H544:H550)</f>
        <v>8509844868</v>
      </c>
      <c r="I543" s="54"/>
      <c r="J543" s="55"/>
      <c r="K543" s="53">
        <f t="shared" ref="K543" si="228">SUM(K544:K550)</f>
        <v>8509844868</v>
      </c>
      <c r="L543" s="56">
        <f t="shared" si="225"/>
        <v>0</v>
      </c>
    </row>
    <row r="544" spans="1:12">
      <c r="A544" s="58"/>
      <c r="B544" s="58">
        <v>1</v>
      </c>
      <c r="C544" s="58" t="s">
        <v>20</v>
      </c>
      <c r="D544" s="59" t="s">
        <v>21</v>
      </c>
      <c r="E544" s="69">
        <f>'[1]per SKPD'!E3478</f>
        <v>2664050000</v>
      </c>
      <c r="F544" s="60">
        <f>'[1]Rekap SKPD'!O544</f>
        <v>39272368</v>
      </c>
      <c r="G544" s="60">
        <f>'[1]Rekap SKPD'!X544</f>
        <v>0</v>
      </c>
      <c r="H544" s="61">
        <f>E544+F544-G544</f>
        <v>2703322368</v>
      </c>
      <c r="I544" s="61"/>
      <c r="K544" s="12">
        <v>2703322368</v>
      </c>
      <c r="L544" s="56">
        <f t="shared" si="225"/>
        <v>0</v>
      </c>
    </row>
    <row r="545" spans="1:12">
      <c r="A545" s="58"/>
      <c r="B545" s="58">
        <v>2</v>
      </c>
      <c r="C545" s="58" t="s">
        <v>22</v>
      </c>
      <c r="D545" s="59" t="s">
        <v>23</v>
      </c>
      <c r="E545" s="69">
        <f>'[1]per SKPD'!E3500</f>
        <v>48910000</v>
      </c>
      <c r="F545" s="60">
        <f>'[1]Rekap SKPD'!O545</f>
        <v>7000000</v>
      </c>
      <c r="G545" s="60">
        <f>'[1]Rekap SKPD'!X545</f>
        <v>0</v>
      </c>
      <c r="H545" s="61">
        <f t="shared" ref="H545:H550" si="229">E545+F545-G545</f>
        <v>55910000</v>
      </c>
      <c r="I545" s="61"/>
      <c r="K545" s="12">
        <v>55910000</v>
      </c>
      <c r="L545" s="56">
        <f t="shared" si="225"/>
        <v>0</v>
      </c>
    </row>
    <row r="546" spans="1:12">
      <c r="A546" s="58"/>
      <c r="B546" s="58">
        <v>3</v>
      </c>
      <c r="C546" s="58" t="s">
        <v>24</v>
      </c>
      <c r="D546" s="59" t="s">
        <v>25</v>
      </c>
      <c r="E546" s="69">
        <f>'[1]per SKPD'!E3503</f>
        <v>4250000000</v>
      </c>
      <c r="F546" s="60">
        <f>'[1]Rekap SKPD'!O546</f>
        <v>0</v>
      </c>
      <c r="G546" s="60">
        <f>'[1]Rekap SKPD'!X546</f>
        <v>0</v>
      </c>
      <c r="H546" s="61">
        <f t="shared" si="229"/>
        <v>4250000000</v>
      </c>
      <c r="I546" s="61"/>
      <c r="K546" s="12">
        <v>4250000000</v>
      </c>
      <c r="L546" s="56">
        <f t="shared" si="225"/>
        <v>0</v>
      </c>
    </row>
    <row r="547" spans="1:12">
      <c r="A547" s="58"/>
      <c r="B547" s="58">
        <v>4</v>
      </c>
      <c r="C547" s="58" t="s">
        <v>26</v>
      </c>
      <c r="D547" s="59" t="s">
        <v>27</v>
      </c>
      <c r="E547" s="69">
        <f>'[1]per SKPD'!E3504</f>
        <v>1489000000</v>
      </c>
      <c r="F547" s="60">
        <f>'[1]Rekap SKPD'!O547</f>
        <v>0</v>
      </c>
      <c r="G547" s="60">
        <f>'[1]Rekap SKPD'!X547</f>
        <v>0</v>
      </c>
      <c r="H547" s="61">
        <f t="shared" si="229"/>
        <v>1489000000</v>
      </c>
      <c r="I547" s="61"/>
      <c r="K547" s="12">
        <v>1489000000</v>
      </c>
      <c r="L547" s="56">
        <f t="shared" si="225"/>
        <v>0</v>
      </c>
    </row>
    <row r="548" spans="1:12">
      <c r="A548" s="58"/>
      <c r="B548" s="58">
        <v>5</v>
      </c>
      <c r="C548" s="58" t="s">
        <v>28</v>
      </c>
      <c r="D548" s="59" t="s">
        <v>29</v>
      </c>
      <c r="E548" s="69">
        <f>'[1]per SKPD'!E3505</f>
        <v>336500</v>
      </c>
      <c r="F548" s="60">
        <f>'[1]Rekap SKPD'!O548</f>
        <v>0</v>
      </c>
      <c r="G548" s="60">
        <f>'[1]Rekap SKPD'!X548</f>
        <v>0</v>
      </c>
      <c r="H548" s="61">
        <f t="shared" si="229"/>
        <v>336500</v>
      </c>
      <c r="I548" s="61"/>
      <c r="K548" s="12">
        <v>336500</v>
      </c>
      <c r="L548" s="56">
        <f t="shared" si="225"/>
        <v>0</v>
      </c>
    </row>
    <row r="549" spans="1:12">
      <c r="A549" s="58"/>
      <c r="B549" s="58">
        <v>6</v>
      </c>
      <c r="C549" s="58" t="s">
        <v>30</v>
      </c>
      <c r="D549" s="59" t="s">
        <v>31</v>
      </c>
      <c r="E549" s="69">
        <f>'[1]per SKPD'!E3506</f>
        <v>0</v>
      </c>
      <c r="F549" s="60">
        <f>'[1]Rekap SKPD'!O549</f>
        <v>0</v>
      </c>
      <c r="G549" s="60">
        <f>'[1]Rekap SKPD'!X549</f>
        <v>0</v>
      </c>
      <c r="H549" s="61">
        <f t="shared" si="229"/>
        <v>0</v>
      </c>
      <c r="I549" s="61"/>
      <c r="K549" s="12">
        <v>0</v>
      </c>
      <c r="L549" s="56">
        <f t="shared" si="225"/>
        <v>0</v>
      </c>
    </row>
    <row r="550" spans="1:12" s="67" customFormat="1">
      <c r="A550" s="62"/>
      <c r="B550" s="62">
        <v>7</v>
      </c>
      <c r="C550" s="62"/>
      <c r="D550" s="63" t="s">
        <v>32</v>
      </c>
      <c r="E550" s="69">
        <f>'[1]per SKPD'!E3507</f>
        <v>11276000</v>
      </c>
      <c r="F550" s="60">
        <f>'[1]Rekap SKPD'!O550</f>
        <v>0</v>
      </c>
      <c r="G550" s="60">
        <f>'[1]Rekap SKPD'!X550</f>
        <v>0</v>
      </c>
      <c r="H550" s="61">
        <f t="shared" si="229"/>
        <v>11276000</v>
      </c>
      <c r="I550" s="64"/>
      <c r="J550" s="65"/>
      <c r="K550" s="66">
        <v>11276000</v>
      </c>
      <c r="L550" s="56">
        <f t="shared" si="225"/>
        <v>0</v>
      </c>
    </row>
    <row r="551" spans="1:12">
      <c r="A551" s="45"/>
      <c r="B551" s="45"/>
      <c r="C551" s="45"/>
      <c r="D551" s="68"/>
      <c r="E551" s="61"/>
      <c r="F551" s="48"/>
      <c r="G551" s="48"/>
      <c r="H551" s="47"/>
      <c r="I551" s="47"/>
      <c r="L551" s="56">
        <f t="shared" si="225"/>
        <v>0</v>
      </c>
    </row>
    <row r="552" spans="1:12" s="57" customFormat="1">
      <c r="A552" s="49">
        <v>61</v>
      </c>
      <c r="B552" s="50" t="s">
        <v>95</v>
      </c>
      <c r="C552" s="51"/>
      <c r="D552" s="52"/>
      <c r="E552" s="53">
        <f t="shared" ref="E552:H552" si="230">SUM(E553:E559)</f>
        <v>6360643000</v>
      </c>
      <c r="F552" s="53">
        <f t="shared" si="230"/>
        <v>80614842</v>
      </c>
      <c r="G552" s="53">
        <f t="shared" si="230"/>
        <v>5193000</v>
      </c>
      <c r="H552" s="53">
        <f t="shared" si="230"/>
        <v>6436064842</v>
      </c>
      <c r="I552" s="54"/>
      <c r="J552" s="55"/>
      <c r="K552" s="53">
        <f t="shared" ref="K552" si="231">SUM(K553:K559)</f>
        <v>6436064842</v>
      </c>
      <c r="L552" s="56">
        <f t="shared" si="225"/>
        <v>0</v>
      </c>
    </row>
    <row r="553" spans="1:12">
      <c r="A553" s="58"/>
      <c r="B553" s="58">
        <v>1</v>
      </c>
      <c r="C553" s="58" t="s">
        <v>20</v>
      </c>
      <c r="D553" s="59" t="s">
        <v>21</v>
      </c>
      <c r="E553" s="69">
        <f>'[1]per SKPD'!E3510</f>
        <v>5684725000</v>
      </c>
      <c r="F553" s="60">
        <f>'[1]Rekap SKPD'!O553</f>
        <v>71018342</v>
      </c>
      <c r="G553" s="60">
        <f>'[1]Rekap SKPD'!X553</f>
        <v>0</v>
      </c>
      <c r="H553" s="61">
        <f>E553+F553-G553</f>
        <v>5755743342</v>
      </c>
      <c r="I553" s="61"/>
      <c r="K553" s="12">
        <v>5755743342</v>
      </c>
      <c r="L553" s="56">
        <f t="shared" si="225"/>
        <v>0</v>
      </c>
    </row>
    <row r="554" spans="1:12">
      <c r="A554" s="58"/>
      <c r="B554" s="58">
        <v>2</v>
      </c>
      <c r="C554" s="58" t="s">
        <v>22</v>
      </c>
      <c r="D554" s="59" t="s">
        <v>23</v>
      </c>
      <c r="E554" s="69">
        <f>'[1]per SKPD'!E3512</f>
        <v>45096500</v>
      </c>
      <c r="F554" s="60">
        <f>'[1]Rekap SKPD'!O554</f>
        <v>7000000</v>
      </c>
      <c r="G554" s="60">
        <f>'[1]Rekap SKPD'!X554</f>
        <v>2586500</v>
      </c>
      <c r="H554" s="61">
        <f t="shared" ref="H554:H559" si="232">E554+F554-G554</f>
        <v>49510000</v>
      </c>
      <c r="I554" s="61"/>
      <c r="K554" s="12">
        <v>49510000</v>
      </c>
      <c r="L554" s="56">
        <f t="shared" si="225"/>
        <v>0</v>
      </c>
    </row>
    <row r="555" spans="1:12">
      <c r="A555" s="58"/>
      <c r="B555" s="58">
        <v>3</v>
      </c>
      <c r="C555" s="58" t="s">
        <v>24</v>
      </c>
      <c r="D555" s="59" t="s">
        <v>25</v>
      </c>
      <c r="E555" s="69">
        <f>'[1]per SKPD'!E3532</f>
        <v>625000000</v>
      </c>
      <c r="F555" s="60">
        <f>'[1]Rekap SKPD'!O555</f>
        <v>0</v>
      </c>
      <c r="G555" s="60">
        <f>'[1]Rekap SKPD'!X555</f>
        <v>0</v>
      </c>
      <c r="H555" s="61">
        <f t="shared" si="232"/>
        <v>625000000</v>
      </c>
      <c r="I555" s="61"/>
      <c r="K555" s="12">
        <v>625000000</v>
      </c>
      <c r="L555" s="56">
        <f t="shared" si="225"/>
        <v>0</v>
      </c>
    </row>
    <row r="556" spans="1:12">
      <c r="A556" s="58"/>
      <c r="B556" s="58">
        <v>4</v>
      </c>
      <c r="C556" s="58" t="s">
        <v>26</v>
      </c>
      <c r="D556" s="59" t="s">
        <v>27</v>
      </c>
      <c r="E556" s="69">
        <f>'[1]per SKPD'!E3533</f>
        <v>0</v>
      </c>
      <c r="F556" s="60">
        <f>'[1]Rekap SKPD'!O556</f>
        <v>0</v>
      </c>
      <c r="G556" s="60">
        <f>'[1]Rekap SKPD'!X556</f>
        <v>0</v>
      </c>
      <c r="H556" s="61">
        <f t="shared" si="232"/>
        <v>0</v>
      </c>
      <c r="I556" s="61"/>
      <c r="K556" s="12">
        <v>0</v>
      </c>
      <c r="L556" s="56">
        <f t="shared" si="225"/>
        <v>0</v>
      </c>
    </row>
    <row r="557" spans="1:12">
      <c r="A557" s="58"/>
      <c r="B557" s="58">
        <v>5</v>
      </c>
      <c r="C557" s="58" t="s">
        <v>28</v>
      </c>
      <c r="D557" s="59" t="s">
        <v>29</v>
      </c>
      <c r="E557" s="69">
        <f>'[1]per SKPD'!E3534</f>
        <v>5821500</v>
      </c>
      <c r="F557" s="60">
        <f>'[1]Rekap SKPD'!O557</f>
        <v>0</v>
      </c>
      <c r="G557" s="60">
        <f>'[1]Rekap SKPD'!X557</f>
        <v>10000</v>
      </c>
      <c r="H557" s="61">
        <f t="shared" si="232"/>
        <v>5811500</v>
      </c>
      <c r="I557" s="61"/>
      <c r="K557" s="12">
        <v>5811500</v>
      </c>
      <c r="L557" s="56">
        <f t="shared" si="225"/>
        <v>0</v>
      </c>
    </row>
    <row r="558" spans="1:12">
      <c r="A558" s="58"/>
      <c r="B558" s="58">
        <v>6</v>
      </c>
      <c r="C558" s="58" t="s">
        <v>30</v>
      </c>
      <c r="D558" s="59" t="s">
        <v>31</v>
      </c>
      <c r="E558" s="69">
        <f>'[1]per SKPD'!E3536</f>
        <v>0</v>
      </c>
      <c r="F558" s="60">
        <f>'[1]Rekap SKPD'!O558</f>
        <v>0</v>
      </c>
      <c r="G558" s="60">
        <f>'[1]Rekap SKPD'!X558</f>
        <v>0</v>
      </c>
      <c r="H558" s="61">
        <f t="shared" si="232"/>
        <v>0</v>
      </c>
      <c r="I558" s="61"/>
      <c r="K558" s="12">
        <v>0</v>
      </c>
      <c r="L558" s="56">
        <f t="shared" si="225"/>
        <v>0</v>
      </c>
    </row>
    <row r="559" spans="1:12" s="67" customFormat="1">
      <c r="A559" s="62"/>
      <c r="B559" s="62">
        <v>7</v>
      </c>
      <c r="C559" s="62"/>
      <c r="D559" s="63" t="s">
        <v>32</v>
      </c>
      <c r="E559" s="69">
        <f>'[1]per SKPD'!E3537</f>
        <v>0</v>
      </c>
      <c r="F559" s="60">
        <f>'[1]Rekap SKPD'!O559</f>
        <v>2596500</v>
      </c>
      <c r="G559" s="60">
        <f>'[1]Rekap SKPD'!X559</f>
        <v>2596500</v>
      </c>
      <c r="H559" s="61">
        <f t="shared" si="232"/>
        <v>0</v>
      </c>
      <c r="I559" s="64"/>
      <c r="J559" s="65"/>
      <c r="K559" s="66">
        <v>0</v>
      </c>
      <c r="L559" s="56">
        <f t="shared" si="225"/>
        <v>0</v>
      </c>
    </row>
    <row r="560" spans="1:12">
      <c r="A560" s="45"/>
      <c r="B560" s="45"/>
      <c r="C560" s="45"/>
      <c r="D560" s="68"/>
      <c r="E560" s="61"/>
      <c r="F560" s="48"/>
      <c r="G560" s="48"/>
      <c r="H560" s="47"/>
      <c r="I560" s="47"/>
      <c r="L560" s="56">
        <f t="shared" si="225"/>
        <v>0</v>
      </c>
    </row>
    <row r="561" spans="1:12" s="57" customFormat="1">
      <c r="A561" s="49">
        <v>62</v>
      </c>
      <c r="B561" s="50" t="s">
        <v>96</v>
      </c>
      <c r="C561" s="51"/>
      <c r="D561" s="52"/>
      <c r="E561" s="53">
        <f t="shared" ref="E561" si="233">SUM(E562:E568)</f>
        <v>16371387500</v>
      </c>
      <c r="F561" s="53">
        <f>SUM(F562:F568)</f>
        <v>138606861</v>
      </c>
      <c r="G561" s="53">
        <f t="shared" ref="G561" si="234">SUM(G562:G568)</f>
        <v>23000000</v>
      </c>
      <c r="H561" s="53">
        <f>SUM(H562:H568)</f>
        <v>16486994361</v>
      </c>
      <c r="I561" s="54"/>
      <c r="J561" s="55"/>
      <c r="K561" s="53">
        <f t="shared" ref="K561" si="235">SUM(K562:K568)</f>
        <v>16486994361</v>
      </c>
      <c r="L561" s="56">
        <f t="shared" si="225"/>
        <v>0</v>
      </c>
    </row>
    <row r="562" spans="1:12">
      <c r="A562" s="58"/>
      <c r="B562" s="58">
        <v>1</v>
      </c>
      <c r="C562" s="58" t="s">
        <v>20</v>
      </c>
      <c r="D562" s="59" t="s">
        <v>21</v>
      </c>
      <c r="E562" s="69">
        <f>'[1]per SKPD'!E3558</f>
        <v>16239622000</v>
      </c>
      <c r="F562" s="60">
        <f>'[1]Rekap SKPD'!O562</f>
        <v>129695861</v>
      </c>
      <c r="G562" s="60">
        <f>'[1]Rekap SKPD'!X562</f>
        <v>23000000</v>
      </c>
      <c r="H562" s="61">
        <f>E562+F562-G562</f>
        <v>16346317861</v>
      </c>
      <c r="I562" s="61"/>
      <c r="K562" s="12">
        <v>16346317861</v>
      </c>
      <c r="L562" s="56">
        <f t="shared" si="225"/>
        <v>0</v>
      </c>
    </row>
    <row r="563" spans="1:12">
      <c r="A563" s="58"/>
      <c r="B563" s="58">
        <v>2</v>
      </c>
      <c r="C563" s="58" t="s">
        <v>22</v>
      </c>
      <c r="D563" s="59" t="s">
        <v>23</v>
      </c>
      <c r="E563" s="69">
        <f>'[1]per SKPD'!E3561</f>
        <v>49472000</v>
      </c>
      <c r="F563" s="60">
        <f>'[1]Rekap SKPD'!O563</f>
        <v>8911000</v>
      </c>
      <c r="G563" s="60">
        <f>'[1]Rekap SKPD'!X563</f>
        <v>0</v>
      </c>
      <c r="H563" s="61">
        <f t="shared" ref="H563:H568" si="236">E563+F563-G563</f>
        <v>58383000</v>
      </c>
      <c r="I563" s="61"/>
      <c r="K563" s="12">
        <v>58383000</v>
      </c>
      <c r="L563" s="56">
        <f t="shared" si="225"/>
        <v>0</v>
      </c>
    </row>
    <row r="564" spans="1:12">
      <c r="A564" s="58"/>
      <c r="B564" s="58">
        <v>3</v>
      </c>
      <c r="C564" s="58" t="s">
        <v>24</v>
      </c>
      <c r="D564" s="59" t="s">
        <v>25</v>
      </c>
      <c r="E564" s="69">
        <f>'[1]per SKPD'!E3564</f>
        <v>81000000</v>
      </c>
      <c r="F564" s="60">
        <f>'[1]Rekap SKPD'!O564</f>
        <v>0</v>
      </c>
      <c r="G564" s="60">
        <f>'[1]Rekap SKPD'!X564</f>
        <v>0</v>
      </c>
      <c r="H564" s="61">
        <f t="shared" si="236"/>
        <v>81000000</v>
      </c>
      <c r="I564" s="61"/>
      <c r="K564" s="12">
        <v>81000000</v>
      </c>
      <c r="L564" s="56">
        <f t="shared" si="225"/>
        <v>0</v>
      </c>
    </row>
    <row r="565" spans="1:12">
      <c r="A565" s="58"/>
      <c r="B565" s="58">
        <v>4</v>
      </c>
      <c r="C565" s="58" t="s">
        <v>26</v>
      </c>
      <c r="D565" s="59" t="s">
        <v>27</v>
      </c>
      <c r="E565" s="69">
        <f>'[1]per SKPD'!E3565</f>
        <v>0</v>
      </c>
      <c r="F565" s="60">
        <f>'[1]Rekap SKPD'!O565</f>
        <v>0</v>
      </c>
      <c r="G565" s="60">
        <f>'[1]Rekap SKPD'!X565</f>
        <v>0</v>
      </c>
      <c r="H565" s="61">
        <f t="shared" si="236"/>
        <v>0</v>
      </c>
      <c r="I565" s="61"/>
      <c r="K565" s="12">
        <v>0</v>
      </c>
      <c r="L565" s="56">
        <f t="shared" si="225"/>
        <v>0</v>
      </c>
    </row>
    <row r="566" spans="1:12">
      <c r="A566" s="58"/>
      <c r="B566" s="58">
        <v>5</v>
      </c>
      <c r="C566" s="58" t="s">
        <v>28</v>
      </c>
      <c r="D566" s="59" t="s">
        <v>29</v>
      </c>
      <c r="E566" s="69">
        <f>'[1]per SKPD'!E3566</f>
        <v>1293500</v>
      </c>
      <c r="F566" s="60">
        <f>'[1]Rekap SKPD'!O566</f>
        <v>0</v>
      </c>
      <c r="G566" s="60">
        <f>'[1]Rekap SKPD'!X566</f>
        <v>0</v>
      </c>
      <c r="H566" s="61">
        <f t="shared" si="236"/>
        <v>1293500</v>
      </c>
      <c r="I566" s="61"/>
      <c r="K566" s="12">
        <v>1293500</v>
      </c>
      <c r="L566" s="56">
        <f t="shared" si="225"/>
        <v>0</v>
      </c>
    </row>
    <row r="567" spans="1:12">
      <c r="A567" s="58"/>
      <c r="B567" s="58">
        <v>6</v>
      </c>
      <c r="C567" s="58" t="s">
        <v>30</v>
      </c>
      <c r="D567" s="59" t="s">
        <v>31</v>
      </c>
      <c r="E567" s="69">
        <f>'[1]per SKPD'!E3567</f>
        <v>0</v>
      </c>
      <c r="F567" s="60">
        <f>'[1]Rekap SKPD'!O567</f>
        <v>0</v>
      </c>
      <c r="G567" s="60">
        <f>'[1]Rekap SKPD'!X567</f>
        <v>0</v>
      </c>
      <c r="H567" s="61">
        <f t="shared" si="236"/>
        <v>0</v>
      </c>
      <c r="I567" s="61"/>
      <c r="K567" s="12">
        <v>0</v>
      </c>
      <c r="L567" s="56">
        <f t="shared" si="225"/>
        <v>0</v>
      </c>
    </row>
    <row r="568" spans="1:12" s="67" customFormat="1">
      <c r="A568" s="62"/>
      <c r="B568" s="62">
        <v>7</v>
      </c>
      <c r="C568" s="62"/>
      <c r="D568" s="63" t="s">
        <v>32</v>
      </c>
      <c r="E568" s="69">
        <f>'[1]per SKPD'!E3568</f>
        <v>0</v>
      </c>
      <c r="F568" s="60">
        <f>'[1]Rekap SKPD'!O568</f>
        <v>0</v>
      </c>
      <c r="G568" s="60">
        <f>'[1]Rekap SKPD'!X568</f>
        <v>0</v>
      </c>
      <c r="H568" s="61">
        <f t="shared" si="236"/>
        <v>0</v>
      </c>
      <c r="I568" s="64"/>
      <c r="J568" s="65"/>
      <c r="K568" s="66">
        <v>0</v>
      </c>
      <c r="L568" s="56">
        <f t="shared" si="225"/>
        <v>0</v>
      </c>
    </row>
    <row r="569" spans="1:12">
      <c r="A569" s="45"/>
      <c r="B569" s="45"/>
      <c r="C569" s="45"/>
      <c r="D569" s="46"/>
      <c r="E569" s="61"/>
      <c r="F569" s="48"/>
      <c r="G569" s="48"/>
      <c r="H569" s="47"/>
      <c r="I569" s="47"/>
      <c r="L569" s="56">
        <f t="shared" si="225"/>
        <v>0</v>
      </c>
    </row>
    <row r="570" spans="1:12" s="57" customFormat="1">
      <c r="A570" s="49">
        <v>63</v>
      </c>
      <c r="B570" s="50" t="s">
        <v>97</v>
      </c>
      <c r="C570" s="51"/>
      <c r="D570" s="52"/>
      <c r="E570" s="53">
        <f t="shared" ref="E570" si="237">SUM(E571:E577)</f>
        <v>5360981500</v>
      </c>
      <c r="F570" s="53">
        <f>SUM(F571:F577)</f>
        <v>3000000</v>
      </c>
      <c r="G570" s="53">
        <f t="shared" ref="G570:H570" si="238">SUM(G571:G577)</f>
        <v>0</v>
      </c>
      <c r="H570" s="53">
        <f t="shared" si="238"/>
        <v>5363981500</v>
      </c>
      <c r="I570" s="54"/>
      <c r="J570" s="55"/>
      <c r="K570" s="53">
        <f t="shared" ref="K570" si="239">SUM(K571:K577)</f>
        <v>5363981500</v>
      </c>
      <c r="L570" s="56">
        <f t="shared" si="225"/>
        <v>0</v>
      </c>
    </row>
    <row r="571" spans="1:12">
      <c r="A571" s="58"/>
      <c r="B571" s="58">
        <v>1</v>
      </c>
      <c r="C571" s="58" t="s">
        <v>20</v>
      </c>
      <c r="D571" s="59" t="s">
        <v>21</v>
      </c>
      <c r="E571" s="69">
        <f>'[1]per SKPD'!E3571</f>
        <v>2825000000</v>
      </c>
      <c r="F571" s="60">
        <f>'[1]Rekap SKPD'!O571</f>
        <v>0</v>
      </c>
      <c r="G571" s="60">
        <f>'[1]Rekap SKPD'!X571</f>
        <v>0</v>
      </c>
      <c r="H571" s="61">
        <f>E571+F571-G571</f>
        <v>2825000000</v>
      </c>
      <c r="I571" s="61"/>
      <c r="K571" s="12">
        <v>2825000000</v>
      </c>
      <c r="L571" s="56">
        <f t="shared" si="225"/>
        <v>0</v>
      </c>
    </row>
    <row r="572" spans="1:12">
      <c r="A572" s="58"/>
      <c r="B572" s="58">
        <v>2</v>
      </c>
      <c r="C572" s="58" t="s">
        <v>22</v>
      </c>
      <c r="D572" s="59" t="s">
        <v>23</v>
      </c>
      <c r="E572" s="69">
        <f>'[1]per SKPD'!E3572</f>
        <v>43265000</v>
      </c>
      <c r="F572" s="60">
        <f>'[1]Rekap SKPD'!O572</f>
        <v>3000000</v>
      </c>
      <c r="G572" s="60">
        <f>'[1]Rekap SKPD'!X572</f>
        <v>0</v>
      </c>
      <c r="H572" s="61">
        <f t="shared" ref="H572:H577" si="240">E572+F572-G572</f>
        <v>46265000</v>
      </c>
      <c r="I572" s="61"/>
      <c r="K572" s="12">
        <v>46265000</v>
      </c>
      <c r="L572" s="56">
        <f t="shared" si="225"/>
        <v>0</v>
      </c>
    </row>
    <row r="573" spans="1:12">
      <c r="A573" s="58"/>
      <c r="B573" s="58">
        <v>3</v>
      </c>
      <c r="C573" s="58" t="s">
        <v>24</v>
      </c>
      <c r="D573" s="59" t="s">
        <v>25</v>
      </c>
      <c r="E573" s="69">
        <f>'[1]per SKPD'!E3574</f>
        <v>2492500000</v>
      </c>
      <c r="F573" s="60">
        <f>'[1]Rekap SKPD'!O573</f>
        <v>0</v>
      </c>
      <c r="G573" s="60">
        <f>'[1]Rekap SKPD'!X573</f>
        <v>0</v>
      </c>
      <c r="H573" s="61">
        <f t="shared" si="240"/>
        <v>2492500000</v>
      </c>
      <c r="I573" s="61"/>
      <c r="K573" s="12">
        <v>2492500000</v>
      </c>
      <c r="L573" s="56">
        <f t="shared" si="225"/>
        <v>0</v>
      </c>
    </row>
    <row r="574" spans="1:12">
      <c r="A574" s="58"/>
      <c r="B574" s="58">
        <v>4</v>
      </c>
      <c r="C574" s="58" t="s">
        <v>26</v>
      </c>
      <c r="D574" s="59" t="s">
        <v>27</v>
      </c>
      <c r="E574" s="69">
        <f>'[1]per SKPD'!E3575</f>
        <v>0</v>
      </c>
      <c r="F574" s="60">
        <f>'[1]Rekap SKPD'!O574</f>
        <v>0</v>
      </c>
      <c r="G574" s="60">
        <f>'[1]Rekap SKPD'!X574</f>
        <v>0</v>
      </c>
      <c r="H574" s="61">
        <f t="shared" si="240"/>
        <v>0</v>
      </c>
      <c r="I574" s="61"/>
      <c r="K574" s="12">
        <v>0</v>
      </c>
      <c r="L574" s="56">
        <f t="shared" si="225"/>
        <v>0</v>
      </c>
    </row>
    <row r="575" spans="1:12">
      <c r="A575" s="58"/>
      <c r="B575" s="58">
        <v>5</v>
      </c>
      <c r="C575" s="58" t="s">
        <v>28</v>
      </c>
      <c r="D575" s="59" t="s">
        <v>29</v>
      </c>
      <c r="E575" s="69">
        <f>'[1]per SKPD'!E3576</f>
        <v>216500</v>
      </c>
      <c r="F575" s="60">
        <f>'[1]Rekap SKPD'!O575</f>
        <v>0</v>
      </c>
      <c r="G575" s="60">
        <f>'[1]Rekap SKPD'!X575</f>
        <v>0</v>
      </c>
      <c r="H575" s="61">
        <f t="shared" si="240"/>
        <v>216500</v>
      </c>
      <c r="I575" s="61"/>
      <c r="K575" s="12">
        <v>216500</v>
      </c>
      <c r="L575" s="56">
        <f t="shared" si="225"/>
        <v>0</v>
      </c>
    </row>
    <row r="576" spans="1:12">
      <c r="A576" s="58"/>
      <c r="B576" s="58">
        <v>6</v>
      </c>
      <c r="C576" s="58" t="s">
        <v>30</v>
      </c>
      <c r="D576" s="59" t="s">
        <v>31</v>
      </c>
      <c r="E576" s="69">
        <f>'[1]per SKPD'!E3577</f>
        <v>0</v>
      </c>
      <c r="F576" s="60">
        <f>'[1]Rekap SKPD'!O576</f>
        <v>0</v>
      </c>
      <c r="G576" s="60">
        <f>'[1]Rekap SKPD'!X576</f>
        <v>0</v>
      </c>
      <c r="H576" s="61">
        <f t="shared" si="240"/>
        <v>0</v>
      </c>
      <c r="I576" s="61"/>
      <c r="K576" s="12">
        <v>0</v>
      </c>
      <c r="L576" s="56">
        <f t="shared" si="225"/>
        <v>0</v>
      </c>
    </row>
    <row r="577" spans="1:12" s="67" customFormat="1">
      <c r="A577" s="62"/>
      <c r="B577" s="62">
        <v>7</v>
      </c>
      <c r="C577" s="62"/>
      <c r="D577" s="63" t="s">
        <v>32</v>
      </c>
      <c r="E577" s="69">
        <f>'[1]per SKPD'!E3578</f>
        <v>0</v>
      </c>
      <c r="F577" s="60">
        <f>'[1]Rekap SKPD'!O577</f>
        <v>0</v>
      </c>
      <c r="G577" s="60">
        <f>'[1]Rekap SKPD'!X577</f>
        <v>0</v>
      </c>
      <c r="H577" s="61">
        <f t="shared" si="240"/>
        <v>0</v>
      </c>
      <c r="I577" s="64"/>
      <c r="J577" s="65"/>
      <c r="K577" s="66">
        <v>0</v>
      </c>
      <c r="L577" s="56">
        <f t="shared" si="225"/>
        <v>0</v>
      </c>
    </row>
    <row r="578" spans="1:12">
      <c r="A578" s="45"/>
      <c r="B578" s="45"/>
      <c r="C578" s="45"/>
      <c r="D578" s="68"/>
      <c r="E578" s="61"/>
      <c r="F578" s="48"/>
      <c r="G578" s="48"/>
      <c r="H578" s="47"/>
      <c r="I578" s="47"/>
      <c r="L578" s="56">
        <f t="shared" si="225"/>
        <v>0</v>
      </c>
    </row>
    <row r="579" spans="1:12" s="57" customFormat="1">
      <c r="A579" s="49">
        <v>64</v>
      </c>
      <c r="B579" s="50" t="s">
        <v>98</v>
      </c>
      <c r="C579" s="51"/>
      <c r="D579" s="52"/>
      <c r="E579" s="53">
        <f t="shared" ref="E579:G579" si="241">SUM(E580:E586)</f>
        <v>0</v>
      </c>
      <c r="F579" s="53">
        <f t="shared" si="241"/>
        <v>910763050</v>
      </c>
      <c r="G579" s="53">
        <f t="shared" si="241"/>
        <v>18468250</v>
      </c>
      <c r="H579" s="53">
        <f>SUM(H580:H586)</f>
        <v>892294800</v>
      </c>
      <c r="I579" s="54"/>
      <c r="J579" s="55"/>
      <c r="K579" s="53">
        <f t="shared" ref="K579" si="242">SUM(K580:K586)</f>
        <v>892294800</v>
      </c>
      <c r="L579" s="56">
        <f t="shared" si="225"/>
        <v>0</v>
      </c>
    </row>
    <row r="580" spans="1:12">
      <c r="A580" s="58"/>
      <c r="B580" s="58">
        <v>1</v>
      </c>
      <c r="C580" s="58" t="s">
        <v>20</v>
      </c>
      <c r="D580" s="59" t="s">
        <v>21</v>
      </c>
      <c r="E580" s="69">
        <f>'[1]per SKPD'!E3581</f>
        <v>0</v>
      </c>
      <c r="F580" s="60">
        <f>'[1]Rekap SKPD'!O580</f>
        <v>102600000</v>
      </c>
      <c r="G580" s="60">
        <f>'[1]Rekap SKPD'!X580</f>
        <v>0</v>
      </c>
      <c r="H580" s="61">
        <f>E580+F580-G580</f>
        <v>102600000</v>
      </c>
      <c r="I580" s="61"/>
      <c r="K580" s="12">
        <v>102600000</v>
      </c>
      <c r="L580" s="56">
        <f t="shared" si="225"/>
        <v>0</v>
      </c>
    </row>
    <row r="581" spans="1:12">
      <c r="A581" s="58"/>
      <c r="B581" s="58">
        <v>2</v>
      </c>
      <c r="C581" s="58" t="s">
        <v>22</v>
      </c>
      <c r="D581" s="59" t="s">
        <v>23</v>
      </c>
      <c r="E581" s="69">
        <f>'[1]per SKPD'!E3583</f>
        <v>0</v>
      </c>
      <c r="F581" s="60">
        <f>'[1]Rekap SKPD'!O581</f>
        <v>604224750</v>
      </c>
      <c r="G581" s="60">
        <f>'[1]Rekap SKPD'!X581</f>
        <v>18468250</v>
      </c>
      <c r="H581" s="61">
        <f t="shared" ref="H581:H586" si="243">E581+F581-G581</f>
        <v>585756500</v>
      </c>
      <c r="I581" s="61"/>
      <c r="K581" s="12">
        <v>585756500</v>
      </c>
      <c r="L581" s="56">
        <f t="shared" si="225"/>
        <v>0</v>
      </c>
    </row>
    <row r="582" spans="1:12">
      <c r="A582" s="58"/>
      <c r="B582" s="58">
        <v>3</v>
      </c>
      <c r="C582" s="58" t="s">
        <v>24</v>
      </c>
      <c r="D582" s="59" t="s">
        <v>25</v>
      </c>
      <c r="E582" s="69">
        <f>'[1]per SKPD'!E3626</f>
        <v>0</v>
      </c>
      <c r="F582" s="60">
        <f>'[1]Rekap SKPD'!O582</f>
        <v>199452500</v>
      </c>
      <c r="G582" s="60">
        <f>'[1]Rekap SKPD'!X582</f>
        <v>0</v>
      </c>
      <c r="H582" s="61">
        <f t="shared" si="243"/>
        <v>199452500</v>
      </c>
      <c r="I582" s="61"/>
      <c r="K582" s="12">
        <v>199452500</v>
      </c>
      <c r="L582" s="56">
        <f t="shared" si="225"/>
        <v>0</v>
      </c>
    </row>
    <row r="583" spans="1:12">
      <c r="A583" s="58"/>
      <c r="B583" s="58">
        <v>4</v>
      </c>
      <c r="C583" s="58" t="s">
        <v>26</v>
      </c>
      <c r="D583" s="59" t="s">
        <v>27</v>
      </c>
      <c r="E583" s="69">
        <f>'[1]per SKPD'!E3636</f>
        <v>0</v>
      </c>
      <c r="F583" s="60">
        <f>'[1]Rekap SKPD'!O583</f>
        <v>4485800</v>
      </c>
      <c r="G583" s="60">
        <f>'[1]Rekap SKPD'!X583</f>
        <v>0</v>
      </c>
      <c r="H583" s="61">
        <f t="shared" si="243"/>
        <v>4485800</v>
      </c>
      <c r="I583" s="61"/>
      <c r="K583" s="12">
        <v>4485800</v>
      </c>
      <c r="L583" s="56">
        <f t="shared" si="225"/>
        <v>0</v>
      </c>
    </row>
    <row r="584" spans="1:12">
      <c r="A584" s="58"/>
      <c r="B584" s="58">
        <v>5</v>
      </c>
      <c r="C584" s="58" t="s">
        <v>28</v>
      </c>
      <c r="D584" s="59" t="s">
        <v>29</v>
      </c>
      <c r="E584" s="69">
        <f>'[1]per SKPD'!E3638</f>
        <v>0</v>
      </c>
      <c r="F584" s="60">
        <f>'[1]Rekap SKPD'!O584</f>
        <v>0</v>
      </c>
      <c r="G584" s="60">
        <f>'[1]Rekap SKPD'!X584</f>
        <v>0</v>
      </c>
      <c r="H584" s="61">
        <f t="shared" si="243"/>
        <v>0</v>
      </c>
      <c r="I584" s="61"/>
      <c r="K584" s="12">
        <v>0</v>
      </c>
      <c r="L584" s="56">
        <f t="shared" si="225"/>
        <v>0</v>
      </c>
    </row>
    <row r="585" spans="1:12">
      <c r="A585" s="58"/>
      <c r="B585" s="58">
        <v>6</v>
      </c>
      <c r="C585" s="58" t="s">
        <v>30</v>
      </c>
      <c r="D585" s="59" t="s">
        <v>31</v>
      </c>
      <c r="E585" s="69">
        <f>'[1]per SKPD'!E3639</f>
        <v>0</v>
      </c>
      <c r="F585" s="60">
        <f>'[1]Rekap SKPD'!O585</f>
        <v>0</v>
      </c>
      <c r="G585" s="60">
        <f>'[1]Rekap SKPD'!X585</f>
        <v>0</v>
      </c>
      <c r="H585" s="61">
        <f t="shared" si="243"/>
        <v>0</v>
      </c>
      <c r="I585" s="61"/>
      <c r="K585" s="12">
        <v>0</v>
      </c>
      <c r="L585" s="56">
        <f t="shared" si="225"/>
        <v>0</v>
      </c>
    </row>
    <row r="586" spans="1:12" s="67" customFormat="1">
      <c r="A586" s="62"/>
      <c r="B586" s="62">
        <v>7</v>
      </c>
      <c r="C586" s="62"/>
      <c r="D586" s="63" t="s">
        <v>32</v>
      </c>
      <c r="E586" s="69">
        <f>'[1]per SKPD'!E3640</f>
        <v>0</v>
      </c>
      <c r="F586" s="60">
        <f>'[1]Rekap SKPD'!O586</f>
        <v>0</v>
      </c>
      <c r="G586" s="60">
        <f>'[1]Rekap SKPD'!X586</f>
        <v>0</v>
      </c>
      <c r="H586" s="61">
        <f t="shared" si="243"/>
        <v>0</v>
      </c>
      <c r="I586" s="64"/>
      <c r="J586" s="65"/>
      <c r="K586" s="66">
        <v>0</v>
      </c>
      <c r="L586" s="56">
        <f t="shared" si="225"/>
        <v>0</v>
      </c>
    </row>
    <row r="587" spans="1:12">
      <c r="A587" s="45"/>
      <c r="B587" s="45"/>
      <c r="C587" s="45"/>
      <c r="D587" s="68"/>
      <c r="E587" s="61"/>
      <c r="F587" s="48"/>
      <c r="G587" s="48"/>
      <c r="H587" s="47"/>
      <c r="I587" s="47"/>
      <c r="L587" s="56">
        <f t="shared" si="225"/>
        <v>0</v>
      </c>
    </row>
    <row r="588" spans="1:12" s="57" customFormat="1">
      <c r="A588" s="49">
        <v>65</v>
      </c>
      <c r="B588" s="50" t="s">
        <v>99</v>
      </c>
      <c r="C588" s="51"/>
      <c r="D588" s="52"/>
      <c r="E588" s="53">
        <f t="shared" ref="E588" si="244">SUM(E589:E595)</f>
        <v>550467000</v>
      </c>
      <c r="F588" s="53">
        <f>SUM(F589:F595)</f>
        <v>365325808</v>
      </c>
      <c r="G588" s="53">
        <f t="shared" ref="G588:H588" si="245">SUM(G589:G595)</f>
        <v>34500000</v>
      </c>
      <c r="H588" s="53">
        <f t="shared" si="245"/>
        <v>881292808</v>
      </c>
      <c r="I588" s="54"/>
      <c r="J588" s="55"/>
      <c r="K588" s="53">
        <f t="shared" ref="K588" si="246">SUM(K589:K595)</f>
        <v>881292808</v>
      </c>
      <c r="L588" s="56">
        <f t="shared" si="225"/>
        <v>0</v>
      </c>
    </row>
    <row r="589" spans="1:12">
      <c r="A589" s="58"/>
      <c r="B589" s="58">
        <v>1</v>
      </c>
      <c r="C589" s="58" t="s">
        <v>20</v>
      </c>
      <c r="D589" s="59" t="s">
        <v>21</v>
      </c>
      <c r="E589" s="69">
        <f>'[1]per SKPD'!E3643</f>
        <v>0</v>
      </c>
      <c r="F589" s="60">
        <f>'[1]Rekap SKPD'!O589</f>
        <v>0</v>
      </c>
      <c r="G589" s="60">
        <f>'[1]Rekap SKPD'!X589</f>
        <v>0</v>
      </c>
      <c r="H589" s="61">
        <f>E589+F589-G589</f>
        <v>0</v>
      </c>
      <c r="I589" s="61"/>
      <c r="K589" s="12">
        <v>0</v>
      </c>
      <c r="L589" s="56">
        <f t="shared" si="225"/>
        <v>0</v>
      </c>
    </row>
    <row r="590" spans="1:12">
      <c r="A590" s="58"/>
      <c r="B590" s="58">
        <v>2</v>
      </c>
      <c r="C590" s="58" t="s">
        <v>22</v>
      </c>
      <c r="D590" s="59" t="s">
        <v>23</v>
      </c>
      <c r="E590" s="69">
        <f>'[1]per SKPD'!E3644</f>
        <v>151359000</v>
      </c>
      <c r="F590" s="60">
        <f>'[1]Rekap SKPD'!O590</f>
        <v>173963032</v>
      </c>
      <c r="G590" s="60">
        <f>'[1]Rekap SKPD'!X590</f>
        <v>34500000</v>
      </c>
      <c r="H590" s="61">
        <f t="shared" ref="H590:H595" si="247">E590+F590-G590</f>
        <v>290822032</v>
      </c>
      <c r="I590" s="61"/>
      <c r="K590" s="12">
        <v>290822032</v>
      </c>
      <c r="L590" s="56">
        <f t="shared" si="225"/>
        <v>0</v>
      </c>
    </row>
    <row r="591" spans="1:12">
      <c r="A591" s="58"/>
      <c r="B591" s="58">
        <v>3</v>
      </c>
      <c r="C591" s="58" t="s">
        <v>24</v>
      </c>
      <c r="D591" s="59" t="s">
        <v>25</v>
      </c>
      <c r="E591" s="69">
        <f>'[1]per SKPD'!E3649</f>
        <v>399041500</v>
      </c>
      <c r="F591" s="60">
        <f>'[1]Rekap SKPD'!O591</f>
        <v>191362776</v>
      </c>
      <c r="G591" s="60">
        <f>'[1]Rekap SKPD'!X591</f>
        <v>0</v>
      </c>
      <c r="H591" s="61">
        <f t="shared" si="247"/>
        <v>590404276</v>
      </c>
      <c r="I591" s="61"/>
      <c r="K591" s="12">
        <v>590404276</v>
      </c>
      <c r="L591" s="56">
        <f t="shared" si="225"/>
        <v>0</v>
      </c>
    </row>
    <row r="592" spans="1:12">
      <c r="A592" s="58"/>
      <c r="B592" s="58">
        <v>4</v>
      </c>
      <c r="C592" s="58" t="s">
        <v>26</v>
      </c>
      <c r="D592" s="59" t="s">
        <v>27</v>
      </c>
      <c r="E592" s="69">
        <f>'[1]per SKPD'!E3651</f>
        <v>0</v>
      </c>
      <c r="F592" s="60">
        <f>'[1]Rekap SKPD'!O592</f>
        <v>0</v>
      </c>
      <c r="G592" s="60">
        <f>'[1]Rekap SKPD'!X592</f>
        <v>0</v>
      </c>
      <c r="H592" s="61">
        <f t="shared" si="247"/>
        <v>0</v>
      </c>
      <c r="I592" s="61"/>
      <c r="K592" s="12">
        <v>0</v>
      </c>
      <c r="L592" s="56">
        <f t="shared" si="225"/>
        <v>0</v>
      </c>
    </row>
    <row r="593" spans="1:118">
      <c r="A593" s="58"/>
      <c r="B593" s="58">
        <v>5</v>
      </c>
      <c r="C593" s="58" t="s">
        <v>28</v>
      </c>
      <c r="D593" s="59" t="s">
        <v>29</v>
      </c>
      <c r="E593" s="69">
        <f>'[1]per SKPD'!E3652</f>
        <v>66500</v>
      </c>
      <c r="F593" s="60">
        <f>'[1]Rekap SKPD'!O593</f>
        <v>0</v>
      </c>
      <c r="G593" s="60">
        <f>'[1]Rekap SKPD'!X593</f>
        <v>0</v>
      </c>
      <c r="H593" s="61">
        <f t="shared" si="247"/>
        <v>66500</v>
      </c>
      <c r="I593" s="61"/>
      <c r="K593" s="12">
        <v>66500</v>
      </c>
      <c r="L593" s="56">
        <f t="shared" si="225"/>
        <v>0</v>
      </c>
    </row>
    <row r="594" spans="1:118">
      <c r="A594" s="58"/>
      <c r="B594" s="58">
        <v>6</v>
      </c>
      <c r="C594" s="58" t="s">
        <v>30</v>
      </c>
      <c r="D594" s="59" t="s">
        <v>31</v>
      </c>
      <c r="E594" s="69">
        <f>'[1]per SKPD'!E3653</f>
        <v>0</v>
      </c>
      <c r="F594" s="60">
        <f>'[1]Rekap SKPD'!O594</f>
        <v>0</v>
      </c>
      <c r="G594" s="60">
        <f>'[1]Rekap SKPD'!X594</f>
        <v>0</v>
      </c>
      <c r="H594" s="61">
        <f t="shared" si="247"/>
        <v>0</v>
      </c>
      <c r="I594" s="61"/>
      <c r="K594" s="12">
        <v>0</v>
      </c>
      <c r="L594" s="56">
        <f t="shared" si="225"/>
        <v>0</v>
      </c>
    </row>
    <row r="595" spans="1:118" s="67" customFormat="1">
      <c r="A595" s="62"/>
      <c r="B595" s="62">
        <v>7</v>
      </c>
      <c r="C595" s="62"/>
      <c r="D595" s="63" t="s">
        <v>32</v>
      </c>
      <c r="E595" s="69">
        <f>'[1]per SKPD'!E3654</f>
        <v>0</v>
      </c>
      <c r="F595" s="60">
        <f>'[1]Rekap SKPD'!O595</f>
        <v>0</v>
      </c>
      <c r="G595" s="60">
        <f>'[1]Rekap SKPD'!X595</f>
        <v>0</v>
      </c>
      <c r="H595" s="61">
        <f t="shared" si="247"/>
        <v>0</v>
      </c>
      <c r="I595" s="64"/>
      <c r="J595" s="65"/>
      <c r="K595" s="66">
        <v>0</v>
      </c>
      <c r="L595" s="56">
        <f t="shared" si="225"/>
        <v>0</v>
      </c>
    </row>
    <row r="596" spans="1:118">
      <c r="A596" s="45"/>
      <c r="B596" s="45"/>
      <c r="C596" s="45"/>
      <c r="D596" s="68"/>
      <c r="E596" s="61"/>
      <c r="F596" s="48"/>
      <c r="G596" s="48"/>
      <c r="H596" s="47"/>
      <c r="I596" s="47"/>
      <c r="L596" s="56">
        <f t="shared" si="225"/>
        <v>0</v>
      </c>
    </row>
    <row r="597" spans="1:118" s="57" customFormat="1">
      <c r="A597" s="49">
        <v>66</v>
      </c>
      <c r="B597" s="50" t="s">
        <v>100</v>
      </c>
      <c r="C597" s="51"/>
      <c r="D597" s="52"/>
      <c r="E597" s="53">
        <f t="shared" ref="E597" si="248">SUM(E598:E604)</f>
        <v>1527088750</v>
      </c>
      <c r="F597" s="53">
        <f>SUM(F598:F604)</f>
        <v>263079500</v>
      </c>
      <c r="G597" s="53">
        <f t="shared" ref="G597" si="249">SUM(G598:G604)</f>
        <v>12054000</v>
      </c>
      <c r="H597" s="53">
        <f>SUM(H598:H604)</f>
        <v>1778114250</v>
      </c>
      <c r="I597" s="54"/>
      <c r="J597" s="55"/>
      <c r="K597" s="53">
        <f t="shared" ref="K597" si="250">SUM(K598:K604)</f>
        <v>1778114250</v>
      </c>
      <c r="L597" s="56">
        <f t="shared" si="225"/>
        <v>0</v>
      </c>
    </row>
    <row r="598" spans="1:118">
      <c r="A598" s="58"/>
      <c r="B598" s="58">
        <v>1</v>
      </c>
      <c r="C598" s="58" t="s">
        <v>20</v>
      </c>
      <c r="D598" s="59" t="s">
        <v>21</v>
      </c>
      <c r="E598" s="69">
        <f>'[1]per SKPD'!E3657</f>
        <v>0</v>
      </c>
      <c r="F598" s="60">
        <f>'[1]Rekap SKPD'!O598</f>
        <v>0</v>
      </c>
      <c r="G598" s="60">
        <f>'[1]Rekap SKPD'!X598</f>
        <v>0</v>
      </c>
      <c r="H598" s="61">
        <f>E598+F598-G598</f>
        <v>0</v>
      </c>
      <c r="I598" s="61"/>
      <c r="K598" s="12">
        <v>0</v>
      </c>
      <c r="L598" s="56">
        <f t="shared" si="225"/>
        <v>0</v>
      </c>
    </row>
    <row r="599" spans="1:118">
      <c r="A599" s="58"/>
      <c r="B599" s="58">
        <v>2</v>
      </c>
      <c r="C599" s="58" t="s">
        <v>22</v>
      </c>
      <c r="D599" s="59" t="s">
        <v>23</v>
      </c>
      <c r="E599" s="69">
        <f>'[1]per SKPD'!E3658</f>
        <v>815543250</v>
      </c>
      <c r="F599" s="60">
        <f>'[1]Rekap SKPD'!O599</f>
        <v>249079500</v>
      </c>
      <c r="G599" s="60">
        <f>'[1]Rekap SKPD'!X599</f>
        <v>0</v>
      </c>
      <c r="H599" s="61">
        <f t="shared" ref="H599:H604" si="251">E599+F599-G599</f>
        <v>1064622750</v>
      </c>
      <c r="I599" s="61"/>
      <c r="K599" s="12">
        <v>1064622750</v>
      </c>
      <c r="L599" s="56">
        <f t="shared" si="225"/>
        <v>0</v>
      </c>
    </row>
    <row r="600" spans="1:118">
      <c r="A600" s="58"/>
      <c r="B600" s="58">
        <v>3</v>
      </c>
      <c r="C600" s="58" t="s">
        <v>24</v>
      </c>
      <c r="D600" s="59" t="s">
        <v>25</v>
      </c>
      <c r="E600" s="69">
        <f>'[1]per SKPD'!E3676</f>
        <v>430000000</v>
      </c>
      <c r="F600" s="60">
        <f>'[1]Rekap SKPD'!O600</f>
        <v>14000000</v>
      </c>
      <c r="G600" s="60">
        <f>'[1]Rekap SKPD'!X600</f>
        <v>0</v>
      </c>
      <c r="H600" s="61">
        <f t="shared" si="251"/>
        <v>444000000</v>
      </c>
      <c r="I600" s="61"/>
      <c r="K600" s="12">
        <v>444000000</v>
      </c>
      <c r="L600" s="56">
        <f t="shared" ref="L600:L658" si="252">H600-K600</f>
        <v>0</v>
      </c>
    </row>
    <row r="601" spans="1:118">
      <c r="A601" s="58"/>
      <c r="B601" s="58">
        <v>4</v>
      </c>
      <c r="C601" s="58" t="s">
        <v>26</v>
      </c>
      <c r="D601" s="59" t="s">
        <v>27</v>
      </c>
      <c r="E601" s="69">
        <f>'[1]per SKPD'!E3679</f>
        <v>10775000</v>
      </c>
      <c r="F601" s="60">
        <f>'[1]Rekap SKPD'!O601</f>
        <v>0</v>
      </c>
      <c r="G601" s="60">
        <f>'[1]Rekap SKPD'!X601</f>
        <v>0</v>
      </c>
      <c r="H601" s="61">
        <f t="shared" si="251"/>
        <v>10775000</v>
      </c>
      <c r="I601" s="61"/>
      <c r="K601" s="12">
        <v>10775000</v>
      </c>
      <c r="L601" s="56">
        <f t="shared" si="252"/>
        <v>0</v>
      </c>
    </row>
    <row r="602" spans="1:118">
      <c r="A602" s="58"/>
      <c r="B602" s="58">
        <v>5</v>
      </c>
      <c r="C602" s="58" t="s">
        <v>28</v>
      </c>
      <c r="D602" s="59" t="s">
        <v>29</v>
      </c>
      <c r="E602" s="69">
        <f>'[1]per SKPD'!E3680</f>
        <v>5516500</v>
      </c>
      <c r="F602" s="60">
        <f>'[1]Rekap SKPD'!O602</f>
        <v>0</v>
      </c>
      <c r="G602" s="60">
        <f>'[1]Rekap SKPD'!X602</f>
        <v>0</v>
      </c>
      <c r="H602" s="61">
        <f t="shared" si="251"/>
        <v>5516500</v>
      </c>
      <c r="I602" s="61"/>
      <c r="K602" s="12">
        <v>5516500</v>
      </c>
      <c r="L602" s="56">
        <f t="shared" si="252"/>
        <v>0</v>
      </c>
    </row>
    <row r="603" spans="1:118">
      <c r="A603" s="58"/>
      <c r="B603" s="58">
        <v>6</v>
      </c>
      <c r="C603" s="58" t="s">
        <v>30</v>
      </c>
      <c r="D603" s="59" t="s">
        <v>31</v>
      </c>
      <c r="E603" s="69">
        <f>'[1]per SKPD'!E3681</f>
        <v>0</v>
      </c>
      <c r="F603" s="60">
        <f>'[1]Rekap SKPD'!O603</f>
        <v>0</v>
      </c>
      <c r="G603" s="60">
        <f>'[1]Rekap SKPD'!X603</f>
        <v>0</v>
      </c>
      <c r="H603" s="61">
        <f t="shared" si="251"/>
        <v>0</v>
      </c>
      <c r="I603" s="61"/>
      <c r="K603" s="12">
        <v>0</v>
      </c>
      <c r="L603" s="56">
        <f t="shared" si="252"/>
        <v>0</v>
      </c>
    </row>
    <row r="604" spans="1:118" s="67" customFormat="1">
      <c r="A604" s="62"/>
      <c r="B604" s="62">
        <v>7</v>
      </c>
      <c r="C604" s="62"/>
      <c r="D604" s="63" t="s">
        <v>32</v>
      </c>
      <c r="E604" s="69">
        <f>'[1]per SKPD'!E3682</f>
        <v>265254000</v>
      </c>
      <c r="F604" s="60">
        <f>'[1]Rekap SKPD'!O604</f>
        <v>0</v>
      </c>
      <c r="G604" s="60">
        <f>'[1]Rekap SKPD'!X604</f>
        <v>12054000</v>
      </c>
      <c r="H604" s="61">
        <f t="shared" si="251"/>
        <v>253200000</v>
      </c>
      <c r="I604" s="64"/>
      <c r="J604" s="65"/>
      <c r="K604" s="66">
        <v>253200000</v>
      </c>
      <c r="L604" s="56">
        <f t="shared" si="252"/>
        <v>0</v>
      </c>
    </row>
    <row r="605" spans="1:118">
      <c r="A605" s="45"/>
      <c r="B605" s="45"/>
      <c r="C605" s="45"/>
      <c r="D605" s="46"/>
      <c r="E605" s="61"/>
      <c r="F605" s="48"/>
      <c r="G605" s="48"/>
      <c r="H605" s="47"/>
      <c r="I605" s="47"/>
      <c r="L605" s="56">
        <f t="shared" si="252"/>
        <v>0</v>
      </c>
    </row>
    <row r="606" spans="1:118" s="57" customFormat="1">
      <c r="A606" s="49">
        <v>67</v>
      </c>
      <c r="B606" s="50" t="s">
        <v>101</v>
      </c>
      <c r="C606" s="51"/>
      <c r="D606" s="52"/>
      <c r="E606" s="53">
        <f t="shared" ref="E606" si="253">SUM(E607:E613)</f>
        <v>3826305783</v>
      </c>
      <c r="F606" s="53">
        <f>SUM(F607:F613)</f>
        <v>603132999</v>
      </c>
      <c r="G606" s="53">
        <f t="shared" ref="G606:H606" si="254">SUM(G607:G613)</f>
        <v>0</v>
      </c>
      <c r="H606" s="53">
        <f t="shared" si="254"/>
        <v>4429438782</v>
      </c>
      <c r="I606" s="54"/>
      <c r="J606" s="55"/>
      <c r="K606" s="53">
        <f t="shared" ref="K606" si="255">SUM(K607:K613)</f>
        <v>4429438782</v>
      </c>
      <c r="L606" s="56">
        <f t="shared" si="252"/>
        <v>0</v>
      </c>
    </row>
    <row r="607" spans="1:118">
      <c r="A607" s="58"/>
      <c r="B607" s="58">
        <v>1</v>
      </c>
      <c r="C607" s="58" t="s">
        <v>20</v>
      </c>
      <c r="D607" s="59" t="s">
        <v>21</v>
      </c>
      <c r="E607" s="69">
        <f>'[1]per SKPD'!E3713</f>
        <v>545000000</v>
      </c>
      <c r="F607" s="60">
        <f>'[1]Rekap SKPD'!O607</f>
        <v>0</v>
      </c>
      <c r="G607" s="60">
        <f>'[1]Rekap SKPD'!X607</f>
        <v>0</v>
      </c>
      <c r="H607" s="61">
        <f>E607+F607-G607</f>
        <v>545000000</v>
      </c>
      <c r="I607" s="61"/>
      <c r="K607" s="12">
        <v>545000000</v>
      </c>
      <c r="L607" s="56">
        <f t="shared" si="252"/>
        <v>0</v>
      </c>
      <c r="DN607" s="101">
        <f>SUM(E607:E613)</f>
        <v>3826305783</v>
      </c>
    </row>
    <row r="608" spans="1:118">
      <c r="A608" s="58"/>
      <c r="B608" s="58">
        <v>2</v>
      </c>
      <c r="C608" s="58" t="s">
        <v>22</v>
      </c>
      <c r="D608" s="59" t="s">
        <v>23</v>
      </c>
      <c r="E608" s="69">
        <f>'[1]per SKPD'!E3714</f>
        <v>1746452605</v>
      </c>
      <c r="F608" s="60">
        <f>'[1]Rekap SKPD'!O608</f>
        <v>32610000</v>
      </c>
      <c r="G608" s="60">
        <f>'[1]Rekap SKPD'!X608</f>
        <v>0</v>
      </c>
      <c r="H608" s="61">
        <f t="shared" ref="H608:H613" si="256">E608+F608-G608</f>
        <v>1779062605</v>
      </c>
      <c r="I608" s="61"/>
      <c r="K608" s="12">
        <v>1779062605</v>
      </c>
      <c r="L608" s="56">
        <f t="shared" si="252"/>
        <v>0</v>
      </c>
    </row>
    <row r="609" spans="1:12">
      <c r="A609" s="58"/>
      <c r="B609" s="58">
        <v>3</v>
      </c>
      <c r="C609" s="58" t="s">
        <v>24</v>
      </c>
      <c r="D609" s="59" t="s">
        <v>25</v>
      </c>
      <c r="E609" s="69">
        <f>'[1]per SKPD'!E3724</f>
        <v>499000000</v>
      </c>
      <c r="F609" s="60">
        <f>'[1]Rekap SKPD'!O609</f>
        <v>469249000</v>
      </c>
      <c r="G609" s="60">
        <f>'[1]Rekap SKPD'!X609</f>
        <v>0</v>
      </c>
      <c r="H609" s="61">
        <f t="shared" si="256"/>
        <v>968249000</v>
      </c>
      <c r="I609" s="61"/>
      <c r="K609" s="12">
        <v>968249000</v>
      </c>
      <c r="L609" s="56">
        <f t="shared" si="252"/>
        <v>0</v>
      </c>
    </row>
    <row r="610" spans="1:12">
      <c r="A610" s="58"/>
      <c r="B610" s="58">
        <v>4</v>
      </c>
      <c r="C610" s="58" t="s">
        <v>26</v>
      </c>
      <c r="D610" s="59" t="s">
        <v>27</v>
      </c>
      <c r="E610" s="69">
        <f>'[1]per SKPD'!E3726</f>
        <v>44359850</v>
      </c>
      <c r="F610" s="60">
        <f>'[1]Rekap SKPD'!O610</f>
        <v>0</v>
      </c>
      <c r="G610" s="60">
        <f>'[1]Rekap SKPD'!X610</f>
        <v>0</v>
      </c>
      <c r="H610" s="61">
        <f t="shared" si="256"/>
        <v>44359850</v>
      </c>
      <c r="I610" s="61"/>
      <c r="K610" s="12">
        <v>44359850</v>
      </c>
      <c r="L610" s="56">
        <f t="shared" si="252"/>
        <v>0</v>
      </c>
    </row>
    <row r="611" spans="1:12">
      <c r="A611" s="58"/>
      <c r="B611" s="58">
        <v>5</v>
      </c>
      <c r="C611" s="58" t="s">
        <v>28</v>
      </c>
      <c r="D611" s="59" t="s">
        <v>29</v>
      </c>
      <c r="E611" s="69">
        <f>'[1]per SKPD'!E3727</f>
        <v>963820168</v>
      </c>
      <c r="F611" s="60">
        <f>'[1]Rekap SKPD'!O611</f>
        <v>101273999</v>
      </c>
      <c r="G611" s="60">
        <f>'[1]Rekap SKPD'!X611</f>
        <v>0</v>
      </c>
      <c r="H611" s="61">
        <f t="shared" si="256"/>
        <v>1065094167</v>
      </c>
      <c r="I611" s="61"/>
      <c r="K611" s="12">
        <v>1065094167</v>
      </c>
      <c r="L611" s="56">
        <f t="shared" si="252"/>
        <v>0</v>
      </c>
    </row>
    <row r="612" spans="1:12">
      <c r="A612" s="58"/>
      <c r="B612" s="58">
        <v>6</v>
      </c>
      <c r="C612" s="58" t="s">
        <v>30</v>
      </c>
      <c r="D612" s="59" t="s">
        <v>31</v>
      </c>
      <c r="E612" s="69">
        <f>'[1]per SKPD'!E3741</f>
        <v>0</v>
      </c>
      <c r="F612" s="60">
        <f>'[1]Rekap SKPD'!O612</f>
        <v>0</v>
      </c>
      <c r="G612" s="60">
        <f>'[1]Rekap SKPD'!X612</f>
        <v>0</v>
      </c>
      <c r="H612" s="61">
        <f t="shared" si="256"/>
        <v>0</v>
      </c>
      <c r="I612" s="61"/>
      <c r="K612" s="12">
        <v>0</v>
      </c>
      <c r="L612" s="56">
        <f t="shared" si="252"/>
        <v>0</v>
      </c>
    </row>
    <row r="613" spans="1:12" s="67" customFormat="1">
      <c r="A613" s="62"/>
      <c r="B613" s="62">
        <v>7</v>
      </c>
      <c r="C613" s="62"/>
      <c r="D613" s="63" t="s">
        <v>32</v>
      </c>
      <c r="E613" s="69">
        <f>'[1]per SKPD'!E3742</f>
        <v>27673160</v>
      </c>
      <c r="F613" s="60">
        <f>'[1]Rekap SKPD'!O613</f>
        <v>0</v>
      </c>
      <c r="G613" s="60">
        <f>'[1]Rekap SKPD'!X613</f>
        <v>0</v>
      </c>
      <c r="H613" s="61">
        <f t="shared" si="256"/>
        <v>27673160</v>
      </c>
      <c r="I613" s="64"/>
      <c r="J613" s="65"/>
      <c r="K613" s="66">
        <v>27673160</v>
      </c>
      <c r="L613" s="56">
        <f t="shared" si="252"/>
        <v>0</v>
      </c>
    </row>
    <row r="614" spans="1:12">
      <c r="A614" s="45"/>
      <c r="B614" s="45"/>
      <c r="C614" s="45"/>
      <c r="D614" s="68"/>
      <c r="E614" s="61"/>
      <c r="F614" s="48"/>
      <c r="G614" s="48"/>
      <c r="H614" s="47"/>
      <c r="I614" s="47"/>
      <c r="L614" s="56">
        <f t="shared" si="252"/>
        <v>0</v>
      </c>
    </row>
    <row r="615" spans="1:12" s="57" customFormat="1">
      <c r="A615" s="49">
        <v>68</v>
      </c>
      <c r="B615" s="50" t="s">
        <v>102</v>
      </c>
      <c r="C615" s="51"/>
      <c r="D615" s="52"/>
      <c r="E615" s="53">
        <f t="shared" ref="E615" si="257">SUM(E616:E622)</f>
        <v>9842201357</v>
      </c>
      <c r="F615" s="53">
        <f>SUM(F616:F622)</f>
        <v>2248502804</v>
      </c>
      <c r="G615" s="53">
        <f t="shared" ref="G615" si="258">SUM(G616:G622)</f>
        <v>1449380810</v>
      </c>
      <c r="H615" s="53">
        <f>SUM(H616:H622)</f>
        <v>10641323351</v>
      </c>
      <c r="I615" s="54"/>
      <c r="J615" s="55"/>
      <c r="K615" s="53">
        <f t="shared" ref="K615" si="259">SUM(K616:K622)</f>
        <v>10641323351</v>
      </c>
      <c r="L615" s="56">
        <f t="shared" si="252"/>
        <v>0</v>
      </c>
    </row>
    <row r="616" spans="1:12">
      <c r="A616" s="58"/>
      <c r="B616" s="58">
        <v>1</v>
      </c>
      <c r="C616" s="58" t="s">
        <v>20</v>
      </c>
      <c r="D616" s="59" t="s">
        <v>21</v>
      </c>
      <c r="E616" s="69">
        <f>'[1]per SKPD'!E3745</f>
        <v>2202875000</v>
      </c>
      <c r="F616" s="60">
        <f>'[1]Rekap SKPD'!O616</f>
        <v>0</v>
      </c>
      <c r="G616" s="60">
        <f>'[1]Rekap SKPD'!X616</f>
        <v>0</v>
      </c>
      <c r="H616" s="61">
        <f>E616+F616-G616</f>
        <v>2202875000</v>
      </c>
      <c r="I616" s="61"/>
      <c r="K616" s="12">
        <v>2202875000</v>
      </c>
      <c r="L616" s="56">
        <f t="shared" si="252"/>
        <v>0</v>
      </c>
    </row>
    <row r="617" spans="1:12">
      <c r="A617" s="58"/>
      <c r="B617" s="58">
        <v>2</v>
      </c>
      <c r="C617" s="58" t="s">
        <v>22</v>
      </c>
      <c r="D617" s="59" t="s">
        <v>23</v>
      </c>
      <c r="E617" s="69">
        <f>'[1]per SKPD'!E3746</f>
        <v>2958778690</v>
      </c>
      <c r="F617" s="60">
        <f>'[1]Rekap SKPD'!O617</f>
        <v>584496000</v>
      </c>
      <c r="G617" s="60">
        <f>'[1]Rekap SKPD'!X617</f>
        <v>4841900</v>
      </c>
      <c r="H617" s="61">
        <f t="shared" ref="H617:H622" si="260">E617+F617-G617</f>
        <v>3538432790</v>
      </c>
      <c r="I617" s="61"/>
      <c r="K617" s="12">
        <v>3538432790</v>
      </c>
      <c r="L617" s="56">
        <f t="shared" si="252"/>
        <v>0</v>
      </c>
    </row>
    <row r="618" spans="1:12">
      <c r="A618" s="58"/>
      <c r="B618" s="58">
        <v>3</v>
      </c>
      <c r="C618" s="58" t="s">
        <v>24</v>
      </c>
      <c r="D618" s="59" t="s">
        <v>25</v>
      </c>
      <c r="E618" s="69">
        <f>'[1]per SKPD'!E3787</f>
        <v>4664007177</v>
      </c>
      <c r="F618" s="60">
        <f>'[1]Rekap SKPD'!O618</f>
        <v>1660069904</v>
      </c>
      <c r="G618" s="60">
        <f>'[1]Rekap SKPD'!X618</f>
        <v>1440602010</v>
      </c>
      <c r="H618" s="61">
        <f t="shared" si="260"/>
        <v>4883475071</v>
      </c>
      <c r="I618" s="61"/>
      <c r="K618" s="12">
        <v>4883475071</v>
      </c>
      <c r="L618" s="56">
        <f t="shared" si="252"/>
        <v>0</v>
      </c>
    </row>
    <row r="619" spans="1:12">
      <c r="A619" s="58"/>
      <c r="B619" s="58">
        <v>4</v>
      </c>
      <c r="C619" s="58" t="s">
        <v>26</v>
      </c>
      <c r="D619" s="59" t="s">
        <v>27</v>
      </c>
      <c r="E619" s="69">
        <f>'[1]per SKPD'!E3800</f>
        <v>8700000</v>
      </c>
      <c r="F619" s="60">
        <f>'[1]Rekap SKPD'!O619</f>
        <v>0</v>
      </c>
      <c r="G619" s="60">
        <f>'[1]Rekap SKPD'!X619</f>
        <v>0</v>
      </c>
      <c r="H619" s="61">
        <f t="shared" si="260"/>
        <v>8700000</v>
      </c>
      <c r="I619" s="61"/>
      <c r="K619" s="12">
        <v>8700000</v>
      </c>
      <c r="L619" s="56">
        <f t="shared" si="252"/>
        <v>0</v>
      </c>
    </row>
    <row r="620" spans="1:12">
      <c r="A620" s="58"/>
      <c r="B620" s="58">
        <v>5</v>
      </c>
      <c r="C620" s="58" t="s">
        <v>28</v>
      </c>
      <c r="D620" s="59" t="s">
        <v>29</v>
      </c>
      <c r="E620" s="69">
        <f>'[1]per SKPD'!E3801</f>
        <v>7840490</v>
      </c>
      <c r="F620" s="60">
        <f>'[1]Rekap SKPD'!O620</f>
        <v>0</v>
      </c>
      <c r="G620" s="60">
        <f>'[1]Rekap SKPD'!X620</f>
        <v>0</v>
      </c>
      <c r="H620" s="61">
        <f t="shared" si="260"/>
        <v>7840490</v>
      </c>
      <c r="I620" s="61"/>
      <c r="K620" s="12">
        <v>7840490</v>
      </c>
      <c r="L620" s="56">
        <f t="shared" si="252"/>
        <v>0</v>
      </c>
    </row>
    <row r="621" spans="1:12">
      <c r="A621" s="58"/>
      <c r="B621" s="58">
        <v>6</v>
      </c>
      <c r="C621" s="58" t="s">
        <v>30</v>
      </c>
      <c r="D621" s="59" t="s">
        <v>31</v>
      </c>
      <c r="E621" s="69">
        <f>'[1]per SKPD'!E3802</f>
        <v>0</v>
      </c>
      <c r="F621" s="60">
        <f>'[1]Rekap SKPD'!O621</f>
        <v>0</v>
      </c>
      <c r="G621" s="60">
        <f>'[1]Rekap SKPD'!X621</f>
        <v>0</v>
      </c>
      <c r="H621" s="61">
        <f t="shared" si="260"/>
        <v>0</v>
      </c>
      <c r="I621" s="61"/>
      <c r="K621" s="12">
        <v>0</v>
      </c>
      <c r="L621" s="56">
        <f t="shared" si="252"/>
        <v>0</v>
      </c>
    </row>
    <row r="622" spans="1:12" s="67" customFormat="1">
      <c r="A622" s="62"/>
      <c r="B622" s="62">
        <v>7</v>
      </c>
      <c r="C622" s="62"/>
      <c r="D622" s="63" t="s">
        <v>32</v>
      </c>
      <c r="E622" s="69">
        <f>'[1]per SKPD'!E3803</f>
        <v>0</v>
      </c>
      <c r="F622" s="60">
        <f>'[1]Rekap SKPD'!O622</f>
        <v>3936900</v>
      </c>
      <c r="G622" s="60">
        <f>'[1]Rekap SKPD'!X622</f>
        <v>3936900</v>
      </c>
      <c r="H622" s="61">
        <f t="shared" si="260"/>
        <v>0</v>
      </c>
      <c r="I622" s="64"/>
      <c r="J622" s="65"/>
      <c r="K622" s="66">
        <v>0</v>
      </c>
      <c r="L622" s="56">
        <f t="shared" si="252"/>
        <v>0</v>
      </c>
    </row>
    <row r="623" spans="1:12">
      <c r="A623" s="45"/>
      <c r="B623" s="45"/>
      <c r="C623" s="45"/>
      <c r="D623" s="68"/>
      <c r="E623" s="61"/>
      <c r="F623" s="48"/>
      <c r="G623" s="48"/>
      <c r="H623" s="47"/>
      <c r="I623" s="47"/>
      <c r="L623" s="56">
        <f t="shared" si="252"/>
        <v>0</v>
      </c>
    </row>
    <row r="624" spans="1:12" s="57" customFormat="1">
      <c r="A624" s="49">
        <v>69</v>
      </c>
      <c r="B624" s="50" t="s">
        <v>103</v>
      </c>
      <c r="C624" s="51"/>
      <c r="D624" s="52"/>
      <c r="E624" s="53">
        <f t="shared" ref="E624" si="261">SUM(E625:E631)</f>
        <v>16427139971</v>
      </c>
      <c r="F624" s="53">
        <f>SUM(F625:F631)</f>
        <v>412827287.44999999</v>
      </c>
      <c r="G624" s="53">
        <f t="shared" ref="G624:H624" si="262">SUM(G625:G631)</f>
        <v>131894000</v>
      </c>
      <c r="H624" s="53">
        <f t="shared" si="262"/>
        <v>16708073258.450001</v>
      </c>
      <c r="I624" s="54"/>
      <c r="J624" s="55"/>
      <c r="K624" s="53">
        <f t="shared" ref="K624" si="263">SUM(K625:K631)</f>
        <v>16708073258.450001</v>
      </c>
      <c r="L624" s="56">
        <f t="shared" si="252"/>
        <v>0</v>
      </c>
    </row>
    <row r="625" spans="1:12">
      <c r="A625" s="58"/>
      <c r="B625" s="58">
        <v>1</v>
      </c>
      <c r="C625" s="58" t="s">
        <v>20</v>
      </c>
      <c r="D625" s="59" t="s">
        <v>21</v>
      </c>
      <c r="E625" s="69">
        <f>'[1]per SKPD'!E3814</f>
        <v>3744400000</v>
      </c>
      <c r="F625" s="60">
        <f>'[1]Rekap SKPD'!O625</f>
        <v>0</v>
      </c>
      <c r="G625" s="60">
        <f>'[1]Rekap SKPD'!X625</f>
        <v>0</v>
      </c>
      <c r="H625" s="61">
        <f>E625+F625-G625</f>
        <v>3744400000</v>
      </c>
      <c r="I625" s="61"/>
      <c r="K625" s="12">
        <v>3744400000</v>
      </c>
      <c r="L625" s="56">
        <f t="shared" si="252"/>
        <v>0</v>
      </c>
    </row>
    <row r="626" spans="1:12">
      <c r="A626" s="58"/>
      <c r="B626" s="58">
        <v>2</v>
      </c>
      <c r="C626" s="58" t="s">
        <v>22</v>
      </c>
      <c r="D626" s="59" t="s">
        <v>23</v>
      </c>
      <c r="E626" s="69">
        <f>'[1]per SKPD'!E3815</f>
        <v>2570547648</v>
      </c>
      <c r="F626" s="60">
        <f>'[1]Rekap SKPD'!O626</f>
        <v>120751796</v>
      </c>
      <c r="G626" s="60">
        <f>'[1]Rekap SKPD'!X626</f>
        <v>50031850</v>
      </c>
      <c r="H626" s="61">
        <f t="shared" ref="H626:H631" si="264">E626+F626-G626</f>
        <v>2641267594</v>
      </c>
      <c r="I626" s="61"/>
      <c r="K626" s="12">
        <v>2641267594</v>
      </c>
      <c r="L626" s="56">
        <f t="shared" si="252"/>
        <v>0</v>
      </c>
    </row>
    <row r="627" spans="1:12">
      <c r="A627" s="58"/>
      <c r="B627" s="58">
        <v>3</v>
      </c>
      <c r="C627" s="58" t="s">
        <v>24</v>
      </c>
      <c r="D627" s="59" t="s">
        <v>25</v>
      </c>
      <c r="E627" s="69">
        <f>'[1]per SKPD'!E3894</f>
        <v>9918518023</v>
      </c>
      <c r="F627" s="60">
        <f>'[1]Rekap SKPD'!O627</f>
        <v>186717641.44999999</v>
      </c>
      <c r="G627" s="60">
        <f>'[1]Rekap SKPD'!X627</f>
        <v>0</v>
      </c>
      <c r="H627" s="61">
        <f t="shared" si="264"/>
        <v>10105235664.450001</v>
      </c>
      <c r="I627" s="61"/>
      <c r="K627" s="12">
        <v>10105235664.450001</v>
      </c>
      <c r="L627" s="56">
        <f t="shared" si="252"/>
        <v>0</v>
      </c>
    </row>
    <row r="628" spans="1:12">
      <c r="A628" s="58"/>
      <c r="B628" s="58">
        <v>4</v>
      </c>
      <c r="C628" s="58" t="s">
        <v>26</v>
      </c>
      <c r="D628" s="59" t="s">
        <v>27</v>
      </c>
      <c r="E628" s="69">
        <f>'[1]per SKPD'!E3899</f>
        <v>122550000</v>
      </c>
      <c r="F628" s="60">
        <f>'[1]Rekap SKPD'!O628</f>
        <v>0</v>
      </c>
      <c r="G628" s="60">
        <f>'[1]Rekap SKPD'!X628</f>
        <v>0</v>
      </c>
      <c r="H628" s="61">
        <f t="shared" si="264"/>
        <v>122550000</v>
      </c>
      <c r="I628" s="61"/>
      <c r="K628" s="12">
        <v>122550000</v>
      </c>
      <c r="L628" s="56">
        <f t="shared" si="252"/>
        <v>0</v>
      </c>
    </row>
    <row r="629" spans="1:12">
      <c r="A629" s="58"/>
      <c r="B629" s="58">
        <v>5</v>
      </c>
      <c r="C629" s="58" t="s">
        <v>28</v>
      </c>
      <c r="D629" s="59" t="s">
        <v>29</v>
      </c>
      <c r="E629" s="69">
        <f>'[1]per SKPD'!E3900</f>
        <v>39294000</v>
      </c>
      <c r="F629" s="60">
        <f>'[1]Rekap SKPD'!O629</f>
        <v>0</v>
      </c>
      <c r="G629" s="60">
        <f>'[1]Rekap SKPD'!X629</f>
        <v>0</v>
      </c>
      <c r="H629" s="61">
        <f t="shared" si="264"/>
        <v>39294000</v>
      </c>
      <c r="I629" s="61"/>
      <c r="K629" s="12">
        <v>39294000</v>
      </c>
      <c r="L629" s="56">
        <f t="shared" si="252"/>
        <v>0</v>
      </c>
    </row>
    <row r="630" spans="1:12">
      <c r="A630" s="58"/>
      <c r="B630" s="58">
        <v>6</v>
      </c>
      <c r="C630" s="58" t="s">
        <v>30</v>
      </c>
      <c r="D630" s="59" t="s">
        <v>31</v>
      </c>
      <c r="E630" s="69">
        <f>'[1]per SKPD'!E3901</f>
        <v>0</v>
      </c>
      <c r="F630" s="60">
        <f>'[1]Rekap SKPD'!O630</f>
        <v>0</v>
      </c>
      <c r="G630" s="60">
        <f>'[1]Rekap SKPD'!X630</f>
        <v>0</v>
      </c>
      <c r="H630" s="61">
        <f t="shared" si="264"/>
        <v>0</v>
      </c>
      <c r="I630" s="61"/>
      <c r="K630" s="12">
        <v>0</v>
      </c>
      <c r="L630" s="56">
        <f t="shared" si="252"/>
        <v>0</v>
      </c>
    </row>
    <row r="631" spans="1:12" s="67" customFormat="1">
      <c r="A631" s="62"/>
      <c r="B631" s="62">
        <v>7</v>
      </c>
      <c r="C631" s="62"/>
      <c r="D631" s="63" t="s">
        <v>32</v>
      </c>
      <c r="E631" s="69">
        <f>'[1]per SKPD'!E3902</f>
        <v>31830300</v>
      </c>
      <c r="F631" s="60">
        <f>'[1]Rekap SKPD'!O631</f>
        <v>105357850</v>
      </c>
      <c r="G631" s="60">
        <f>'[1]Rekap SKPD'!X631</f>
        <v>81862150</v>
      </c>
      <c r="H631" s="61">
        <f t="shared" si="264"/>
        <v>55326000</v>
      </c>
      <c r="I631" s="64"/>
      <c r="J631" s="65"/>
      <c r="K631" s="66">
        <v>55326000</v>
      </c>
      <c r="L631" s="56">
        <f t="shared" si="252"/>
        <v>0</v>
      </c>
    </row>
    <row r="632" spans="1:12" s="106" customFormat="1">
      <c r="A632" s="102"/>
      <c r="B632" s="102"/>
      <c r="C632" s="102"/>
      <c r="D632" s="103"/>
      <c r="E632" s="104"/>
      <c r="F632" s="48"/>
      <c r="G632" s="48"/>
      <c r="H632" s="47"/>
      <c r="I632" s="105"/>
      <c r="J632" s="11"/>
      <c r="K632" s="11"/>
      <c r="L632" s="56">
        <f t="shared" si="252"/>
        <v>0</v>
      </c>
    </row>
    <row r="633" spans="1:12" s="57" customFormat="1">
      <c r="A633" s="49">
        <v>70</v>
      </c>
      <c r="B633" s="50" t="s">
        <v>104</v>
      </c>
      <c r="C633" s="51"/>
      <c r="D633" s="52"/>
      <c r="E633" s="53">
        <f t="shared" ref="E633" si="265">E634+E635+E636+E637+E638+E639+E640</f>
        <v>10183442448</v>
      </c>
      <c r="F633" s="53">
        <f>SUM(F634:F640)</f>
        <v>1511702113</v>
      </c>
      <c r="G633" s="53">
        <f t="shared" ref="G633" si="266">SUM(G634:G640)</f>
        <v>17103966</v>
      </c>
      <c r="H633" s="53">
        <f>SUM(H634:H640)</f>
        <v>11678040595</v>
      </c>
      <c r="I633" s="54"/>
      <c r="J633" s="55"/>
      <c r="K633" s="53">
        <f t="shared" ref="K633" si="267">SUM(K634:K640)</f>
        <v>11678040595</v>
      </c>
      <c r="L633" s="56">
        <f t="shared" si="252"/>
        <v>0</v>
      </c>
    </row>
    <row r="634" spans="1:12" s="106" customFormat="1">
      <c r="A634" s="107"/>
      <c r="B634" s="107">
        <v>1</v>
      </c>
      <c r="C634" s="107" t="s">
        <v>20</v>
      </c>
      <c r="D634" s="108" t="s">
        <v>21</v>
      </c>
      <c r="E634" s="109">
        <f>'[1]per SKPD'!E3959</f>
        <v>5900875000</v>
      </c>
      <c r="F634" s="60">
        <f>'[1]Rekap SKPD'!O634</f>
        <v>267500696</v>
      </c>
      <c r="G634" s="60">
        <f>'[1]Rekap SKPD'!X634</f>
        <v>0</v>
      </c>
      <c r="H634" s="61">
        <f>E634+F634-G634</f>
        <v>6168375696</v>
      </c>
      <c r="I634" s="104"/>
      <c r="J634" s="11"/>
      <c r="K634" s="11">
        <v>6168375696</v>
      </c>
      <c r="L634" s="56">
        <f t="shared" si="252"/>
        <v>0</v>
      </c>
    </row>
    <row r="635" spans="1:12" s="106" customFormat="1">
      <c r="A635" s="107"/>
      <c r="B635" s="107">
        <v>2</v>
      </c>
      <c r="C635" s="107" t="s">
        <v>22</v>
      </c>
      <c r="D635" s="108" t="s">
        <v>23</v>
      </c>
      <c r="E635" s="109">
        <f>'[1]per SKPD'!E3962</f>
        <v>1085830750</v>
      </c>
      <c r="F635" s="60">
        <f>'[1]Rekap SKPD'!O635</f>
        <v>80605000</v>
      </c>
      <c r="G635" s="60">
        <f>'[1]Rekap SKPD'!X635</f>
        <v>8551983</v>
      </c>
      <c r="H635" s="61">
        <f t="shared" ref="H635:H640" si="268">E635+F635-G635</f>
        <v>1157883767</v>
      </c>
      <c r="I635" s="104"/>
      <c r="J635" s="11"/>
      <c r="K635" s="11">
        <v>1157883767</v>
      </c>
      <c r="L635" s="56">
        <f t="shared" si="252"/>
        <v>0</v>
      </c>
    </row>
    <row r="636" spans="1:12" s="106" customFormat="1">
      <c r="A636" s="107"/>
      <c r="B636" s="107">
        <v>3</v>
      </c>
      <c r="C636" s="107" t="s">
        <v>24</v>
      </c>
      <c r="D636" s="108" t="s">
        <v>25</v>
      </c>
      <c r="E636" s="109">
        <f>'[1]per SKPD'!E3976</f>
        <v>3195870198</v>
      </c>
      <c r="F636" s="60">
        <f>'[1]Rekap SKPD'!O636</f>
        <v>1151915234</v>
      </c>
      <c r="G636" s="60">
        <f>'[1]Rekap SKPD'!X636</f>
        <v>0</v>
      </c>
      <c r="H636" s="61">
        <f t="shared" si="268"/>
        <v>4347785432</v>
      </c>
      <c r="I636" s="104"/>
      <c r="J636" s="11"/>
      <c r="K636" s="11">
        <v>4347785432</v>
      </c>
      <c r="L636" s="56">
        <f t="shared" si="252"/>
        <v>0</v>
      </c>
    </row>
    <row r="637" spans="1:12" s="106" customFormat="1">
      <c r="A637" s="107"/>
      <c r="B637" s="107">
        <v>4</v>
      </c>
      <c r="C637" s="107" t="s">
        <v>26</v>
      </c>
      <c r="D637" s="108" t="s">
        <v>27</v>
      </c>
      <c r="E637" s="109">
        <f>'[1]per SKPD'!E3981</f>
        <v>800000</v>
      </c>
      <c r="F637" s="60">
        <f>'[1]Rekap SKPD'!O637</f>
        <v>3129200</v>
      </c>
      <c r="G637" s="60">
        <f>'[1]Rekap SKPD'!X637</f>
        <v>0</v>
      </c>
      <c r="H637" s="61">
        <f t="shared" si="268"/>
        <v>3929200</v>
      </c>
      <c r="I637" s="104"/>
      <c r="J637" s="11"/>
      <c r="K637" s="11">
        <v>3929200</v>
      </c>
      <c r="L637" s="56">
        <f t="shared" si="252"/>
        <v>0</v>
      </c>
    </row>
    <row r="638" spans="1:12" s="106" customFormat="1">
      <c r="A638" s="107"/>
      <c r="B638" s="107">
        <v>5</v>
      </c>
      <c r="C638" s="107" t="s">
        <v>28</v>
      </c>
      <c r="D638" s="108" t="s">
        <v>29</v>
      </c>
      <c r="E638" s="109">
        <f>'[1]per SKPD'!E3983</f>
        <v>66500</v>
      </c>
      <c r="F638" s="60">
        <f>'[1]Rekap SKPD'!O638</f>
        <v>0</v>
      </c>
      <c r="G638" s="60">
        <f>'[1]Rekap SKPD'!X638</f>
        <v>0</v>
      </c>
      <c r="H638" s="61">
        <f t="shared" si="268"/>
        <v>66500</v>
      </c>
      <c r="I638" s="104"/>
      <c r="J638" s="11"/>
      <c r="K638" s="11">
        <v>66500</v>
      </c>
      <c r="L638" s="56">
        <f t="shared" si="252"/>
        <v>0</v>
      </c>
    </row>
    <row r="639" spans="1:12" s="106" customFormat="1">
      <c r="A639" s="107"/>
      <c r="B639" s="107">
        <v>6</v>
      </c>
      <c r="C639" s="107" t="s">
        <v>30</v>
      </c>
      <c r="D639" s="108" t="s">
        <v>31</v>
      </c>
      <c r="E639" s="109">
        <f>'[1]per SKPD'!E3984</f>
        <v>0</v>
      </c>
      <c r="F639" s="60">
        <f>'[1]Rekap SKPD'!O639</f>
        <v>0</v>
      </c>
      <c r="G639" s="60">
        <f>'[1]Rekap SKPD'!X639</f>
        <v>0</v>
      </c>
      <c r="H639" s="61">
        <f t="shared" si="268"/>
        <v>0</v>
      </c>
      <c r="I639" s="104"/>
      <c r="J639" s="11"/>
      <c r="K639" s="11">
        <v>0</v>
      </c>
      <c r="L639" s="56">
        <f t="shared" si="252"/>
        <v>0</v>
      </c>
    </row>
    <row r="640" spans="1:12" s="113" customFormat="1">
      <c r="A640" s="110"/>
      <c r="B640" s="110">
        <v>7</v>
      </c>
      <c r="C640" s="110"/>
      <c r="D640" s="111" t="s">
        <v>32</v>
      </c>
      <c r="E640" s="109">
        <f>'[1]per SKPD'!E3985</f>
        <v>0</v>
      </c>
      <c r="F640" s="60">
        <f>'[1]Rekap SKPD'!O640</f>
        <v>8551983</v>
      </c>
      <c r="G640" s="60">
        <f>'[1]Rekap SKPD'!X640</f>
        <v>8551983</v>
      </c>
      <c r="H640" s="61">
        <f t="shared" si="268"/>
        <v>0</v>
      </c>
      <c r="I640" s="112"/>
      <c r="J640" s="65"/>
      <c r="K640" s="65">
        <v>0</v>
      </c>
      <c r="L640" s="56">
        <f t="shared" si="252"/>
        <v>0</v>
      </c>
    </row>
    <row r="641" spans="1:12" s="113" customFormat="1">
      <c r="A641" s="114"/>
      <c r="B641" s="115"/>
      <c r="C641" s="116"/>
      <c r="D641" s="117"/>
      <c r="E641" s="118"/>
      <c r="F641" s="119"/>
      <c r="G641" s="48"/>
      <c r="H641" s="47"/>
      <c r="I641" s="120"/>
      <c r="J641" s="65"/>
      <c r="K641" s="65"/>
      <c r="L641" s="56">
        <f t="shared" si="252"/>
        <v>0</v>
      </c>
    </row>
    <row r="642" spans="1:12" s="57" customFormat="1">
      <c r="A642" s="49">
        <v>71</v>
      </c>
      <c r="B642" s="50" t="s">
        <v>105</v>
      </c>
      <c r="C642" s="51"/>
      <c r="D642" s="52"/>
      <c r="E642" s="53">
        <f t="shared" ref="E642" si="269">SUM(E643:E649)</f>
        <v>80447262759</v>
      </c>
      <c r="F642" s="53">
        <f>SUM(F643:F649)</f>
        <v>6553130668</v>
      </c>
      <c r="G642" s="53">
        <f t="shared" ref="G642:H642" si="270">SUM(G643:G649)</f>
        <v>2955871049</v>
      </c>
      <c r="H642" s="53">
        <f t="shared" si="270"/>
        <v>84044522378</v>
      </c>
      <c r="I642" s="54"/>
      <c r="J642" s="55"/>
      <c r="K642" s="53">
        <f t="shared" ref="K642" si="271">SUM(K643:K649)</f>
        <v>84044522378</v>
      </c>
      <c r="L642" s="56">
        <f t="shared" si="252"/>
        <v>0</v>
      </c>
    </row>
    <row r="643" spans="1:12">
      <c r="A643" s="58"/>
      <c r="B643" s="58">
        <v>1</v>
      </c>
      <c r="C643" s="58" t="s">
        <v>20</v>
      </c>
      <c r="D643" s="59" t="s">
        <v>21</v>
      </c>
      <c r="E643" s="69">
        <f>'[1]per SKPD'!E3992</f>
        <v>15796885000</v>
      </c>
      <c r="F643" s="60">
        <f>'[1]Rekap SKPD'!O643</f>
        <v>137781000</v>
      </c>
      <c r="G643" s="60">
        <f>'[1]Rekap SKPD'!X643</f>
        <v>1114764000</v>
      </c>
      <c r="H643" s="61">
        <f>E643+F643-G643</f>
        <v>14819902000</v>
      </c>
      <c r="I643" s="61"/>
      <c r="K643" s="12">
        <v>14819902000</v>
      </c>
      <c r="L643" s="56">
        <f t="shared" si="252"/>
        <v>0</v>
      </c>
    </row>
    <row r="644" spans="1:12">
      <c r="A644" s="58"/>
      <c r="B644" s="58">
        <v>2</v>
      </c>
      <c r="C644" s="58" t="s">
        <v>22</v>
      </c>
      <c r="D644" s="59" t="s">
        <v>23</v>
      </c>
      <c r="E644" s="69">
        <f>'[1]per SKPD'!E3999</f>
        <v>905794429</v>
      </c>
      <c r="F644" s="60">
        <f>'[1]Rekap SKPD'!O644</f>
        <v>702502932</v>
      </c>
      <c r="G644" s="60">
        <f>'[1]Rekap SKPD'!X644</f>
        <v>12240000</v>
      </c>
      <c r="H644" s="61">
        <f t="shared" ref="H644:H649" si="272">E644+F644-G644</f>
        <v>1596057361</v>
      </c>
      <c r="I644" s="61"/>
      <c r="K644" s="12">
        <v>1596057361</v>
      </c>
      <c r="L644" s="56">
        <f t="shared" si="252"/>
        <v>0</v>
      </c>
    </row>
    <row r="645" spans="1:12">
      <c r="A645" s="58"/>
      <c r="B645" s="58">
        <v>3</v>
      </c>
      <c r="C645" s="58" t="s">
        <v>24</v>
      </c>
      <c r="D645" s="59" t="s">
        <v>25</v>
      </c>
      <c r="E645" s="69">
        <f>'[1]per SKPD'!E4023</f>
        <v>62483611755</v>
      </c>
      <c r="F645" s="60">
        <f>'[1]Rekap SKPD'!O645</f>
        <v>5193216536</v>
      </c>
      <c r="G645" s="60">
        <f>'[1]Rekap SKPD'!X645</f>
        <v>584018149</v>
      </c>
      <c r="H645" s="61">
        <f t="shared" si="272"/>
        <v>67092810142</v>
      </c>
      <c r="I645" s="61"/>
      <c r="K645" s="12">
        <v>67092810142</v>
      </c>
      <c r="L645" s="56">
        <f t="shared" si="252"/>
        <v>0</v>
      </c>
    </row>
    <row r="646" spans="1:12">
      <c r="A646" s="58"/>
      <c r="B646" s="58">
        <v>4</v>
      </c>
      <c r="C646" s="58" t="s">
        <v>26</v>
      </c>
      <c r="D646" s="59" t="s">
        <v>27</v>
      </c>
      <c r="E646" s="69">
        <f>'[1]per SKPD'!E4046</f>
        <v>0</v>
      </c>
      <c r="F646" s="60">
        <f>'[1]Rekap SKPD'!O646</f>
        <v>384090000</v>
      </c>
      <c r="G646" s="60">
        <f>'[1]Rekap SKPD'!X646</f>
        <v>0</v>
      </c>
      <c r="H646" s="61">
        <f t="shared" si="272"/>
        <v>384090000</v>
      </c>
      <c r="I646" s="61"/>
      <c r="K646" s="12">
        <v>384090000</v>
      </c>
      <c r="L646" s="56">
        <f t="shared" si="252"/>
        <v>0</v>
      </c>
    </row>
    <row r="647" spans="1:12">
      <c r="A647" s="58"/>
      <c r="B647" s="58">
        <v>5</v>
      </c>
      <c r="C647" s="58" t="s">
        <v>28</v>
      </c>
      <c r="D647" s="59" t="s">
        <v>29</v>
      </c>
      <c r="E647" s="69">
        <f>'[1]per SKPD'!E4048</f>
        <v>16122675</v>
      </c>
      <c r="F647" s="60">
        <f>'[1]Rekap SKPD'!O647</f>
        <v>0</v>
      </c>
      <c r="G647" s="60">
        <f>'[1]Rekap SKPD'!X647</f>
        <v>0</v>
      </c>
      <c r="H647" s="61">
        <f t="shared" si="272"/>
        <v>16122675</v>
      </c>
      <c r="I647" s="61"/>
      <c r="K647" s="12">
        <v>16122675</v>
      </c>
      <c r="L647" s="56">
        <f t="shared" si="252"/>
        <v>0</v>
      </c>
    </row>
    <row r="648" spans="1:12">
      <c r="A648" s="58"/>
      <c r="B648" s="58">
        <v>6</v>
      </c>
      <c r="C648" s="58" t="s">
        <v>30</v>
      </c>
      <c r="D648" s="59" t="s">
        <v>31</v>
      </c>
      <c r="E648" s="69">
        <f>'[1]per SKPD'!E4049</f>
        <v>0</v>
      </c>
      <c r="F648" s="60">
        <f>'[1]Rekap SKPD'!O648</f>
        <v>0</v>
      </c>
      <c r="G648" s="60">
        <f>'[1]Rekap SKPD'!X648</f>
        <v>0</v>
      </c>
      <c r="H648" s="61">
        <f t="shared" si="272"/>
        <v>0</v>
      </c>
      <c r="I648" s="61"/>
      <c r="K648" s="12">
        <v>0</v>
      </c>
      <c r="L648" s="56">
        <f t="shared" si="252"/>
        <v>0</v>
      </c>
    </row>
    <row r="649" spans="1:12" s="67" customFormat="1">
      <c r="A649" s="62"/>
      <c r="B649" s="62">
        <v>7</v>
      </c>
      <c r="C649" s="62"/>
      <c r="D649" s="63" t="s">
        <v>32</v>
      </c>
      <c r="E649" s="69">
        <f>'[1]per SKPD'!E4050</f>
        <v>1244848900</v>
      </c>
      <c r="F649" s="60">
        <f>'[1]Rekap SKPD'!O649</f>
        <v>135540200</v>
      </c>
      <c r="G649" s="60">
        <f>'[1]Rekap SKPD'!X649</f>
        <v>1244848900</v>
      </c>
      <c r="H649" s="61">
        <f t="shared" si="272"/>
        <v>135540200</v>
      </c>
      <c r="I649" s="64"/>
      <c r="J649" s="65"/>
      <c r="K649" s="66">
        <v>135540200</v>
      </c>
      <c r="L649" s="56">
        <f t="shared" si="252"/>
        <v>0</v>
      </c>
    </row>
    <row r="650" spans="1:12">
      <c r="A650" s="45"/>
      <c r="B650" s="45"/>
      <c r="C650" s="45"/>
      <c r="D650" s="68"/>
      <c r="E650" s="61"/>
      <c r="F650" s="48"/>
      <c r="G650" s="48"/>
      <c r="H650" s="47"/>
      <c r="I650" s="47"/>
      <c r="L650" s="56">
        <f t="shared" si="252"/>
        <v>0</v>
      </c>
    </row>
    <row r="651" spans="1:12" s="57" customFormat="1">
      <c r="A651" s="49">
        <v>72</v>
      </c>
      <c r="B651" s="50" t="s">
        <v>106</v>
      </c>
      <c r="C651" s="51"/>
      <c r="D651" s="52"/>
      <c r="E651" s="53">
        <f t="shared" ref="E651" si="273">SUM(E652:E658)</f>
        <v>31858105167</v>
      </c>
      <c r="F651" s="53">
        <f>SUM(F652:F658)</f>
        <v>22249998426</v>
      </c>
      <c r="G651" s="53">
        <f t="shared" ref="G651" si="274">SUM(G652:G658)</f>
        <v>6912210210</v>
      </c>
      <c r="H651" s="53">
        <f>SUM(H652:H658)</f>
        <v>47195893383</v>
      </c>
      <c r="I651" s="54"/>
      <c r="J651" s="55"/>
      <c r="K651" s="53">
        <f t="shared" ref="K651" si="275">SUM(K652:K658)</f>
        <v>47195893383</v>
      </c>
      <c r="L651" s="56">
        <f t="shared" si="252"/>
        <v>0</v>
      </c>
    </row>
    <row r="652" spans="1:12">
      <c r="A652" s="58"/>
      <c r="B652" s="58">
        <v>1</v>
      </c>
      <c r="C652" s="58" t="s">
        <v>20</v>
      </c>
      <c r="D652" s="59" t="s">
        <v>21</v>
      </c>
      <c r="E652" s="69">
        <f>'[1]per SKPD'!E4147</f>
        <v>31201345167</v>
      </c>
      <c r="F652" s="60">
        <f>'[1]Rekap SKPD'!O652</f>
        <v>5701310440</v>
      </c>
      <c r="G652" s="60">
        <f>'[1]Rekap SKPD'!X652</f>
        <v>6364672200</v>
      </c>
      <c r="H652" s="61">
        <f>E652+F652-G652</f>
        <v>30537983407</v>
      </c>
      <c r="I652" s="61"/>
      <c r="K652" s="12">
        <v>30537983407</v>
      </c>
      <c r="L652" s="56">
        <f t="shared" si="252"/>
        <v>0</v>
      </c>
    </row>
    <row r="653" spans="1:12">
      <c r="A653" s="58"/>
      <c r="B653" s="58">
        <v>2</v>
      </c>
      <c r="C653" s="58" t="s">
        <v>22</v>
      </c>
      <c r="D653" s="59" t="s">
        <v>23</v>
      </c>
      <c r="E653" s="69">
        <f>'[1]per SKPD'!E4177</f>
        <v>164540000</v>
      </c>
      <c r="F653" s="60">
        <f>'[1]Rekap SKPD'!O653</f>
        <v>2320288250</v>
      </c>
      <c r="G653" s="60">
        <f>'[1]Rekap SKPD'!X653</f>
        <v>0</v>
      </c>
      <c r="H653" s="61">
        <f t="shared" ref="H653:H658" si="276">E653+F653-G653</f>
        <v>2484828250</v>
      </c>
      <c r="I653" s="61"/>
      <c r="K653" s="12">
        <v>2484828250</v>
      </c>
      <c r="L653" s="56">
        <f t="shared" si="252"/>
        <v>0</v>
      </c>
    </row>
    <row r="654" spans="1:12">
      <c r="A654" s="58"/>
      <c r="B654" s="58">
        <v>3</v>
      </c>
      <c r="C654" s="58" t="s">
        <v>24</v>
      </c>
      <c r="D654" s="59" t="s">
        <v>25</v>
      </c>
      <c r="E654" s="69">
        <f>'[1]per SKPD'!E4207</f>
        <v>492220000</v>
      </c>
      <c r="F654" s="60">
        <f>'[1]Rekap SKPD'!O654</f>
        <v>12154313902</v>
      </c>
      <c r="G654" s="60">
        <f>'[1]Rekap SKPD'!X654</f>
        <v>547538010</v>
      </c>
      <c r="H654" s="61">
        <f t="shared" si="276"/>
        <v>12098995892</v>
      </c>
      <c r="I654" s="61"/>
      <c r="K654" s="12">
        <v>12098995892</v>
      </c>
      <c r="L654" s="56">
        <f t="shared" si="252"/>
        <v>0</v>
      </c>
    </row>
    <row r="655" spans="1:12">
      <c r="A655" s="58"/>
      <c r="B655" s="58">
        <v>4</v>
      </c>
      <c r="C655" s="58" t="s">
        <v>26</v>
      </c>
      <c r="D655" s="59" t="s">
        <v>27</v>
      </c>
      <c r="E655" s="69">
        <f>'[1]per SKPD'!E4254</f>
        <v>0</v>
      </c>
      <c r="F655" s="60">
        <f>'[1]Rekap SKPD'!O655</f>
        <v>1815940284</v>
      </c>
      <c r="G655" s="60">
        <f>'[1]Rekap SKPD'!X655</f>
        <v>0</v>
      </c>
      <c r="H655" s="61">
        <f t="shared" si="276"/>
        <v>1815940284</v>
      </c>
      <c r="I655" s="61"/>
      <c r="K655" s="12">
        <v>1815940284</v>
      </c>
      <c r="L655" s="56">
        <f t="shared" si="252"/>
        <v>0</v>
      </c>
    </row>
    <row r="656" spans="1:12">
      <c r="A656" s="58"/>
      <c r="B656" s="58">
        <v>5</v>
      </c>
      <c r="C656" s="58" t="s">
        <v>28</v>
      </c>
      <c r="D656" s="59" t="s">
        <v>29</v>
      </c>
      <c r="E656" s="69">
        <f>'[1]per SKPD'!E4271</f>
        <v>0</v>
      </c>
      <c r="F656" s="60">
        <f>'[1]Rekap SKPD'!O656</f>
        <v>258145550</v>
      </c>
      <c r="G656" s="60">
        <f>'[1]Rekap SKPD'!X656</f>
        <v>0</v>
      </c>
      <c r="H656" s="61">
        <f t="shared" si="276"/>
        <v>258145550</v>
      </c>
      <c r="I656" s="61"/>
      <c r="K656" s="12">
        <v>258145550</v>
      </c>
      <c r="L656" s="56">
        <f t="shared" si="252"/>
        <v>0</v>
      </c>
    </row>
    <row r="657" spans="1:13">
      <c r="A657" s="58"/>
      <c r="B657" s="58">
        <v>6</v>
      </c>
      <c r="C657" s="58" t="s">
        <v>30</v>
      </c>
      <c r="D657" s="59" t="s">
        <v>31</v>
      </c>
      <c r="E657" s="69">
        <f>'[1]per SKPD'!E4274</f>
        <v>0</v>
      </c>
      <c r="F657" s="60">
        <f>'[1]Rekap SKPD'!O657</f>
        <v>0</v>
      </c>
      <c r="G657" s="60">
        <f>'[1]Rekap SKPD'!X657</f>
        <v>0</v>
      </c>
      <c r="H657" s="61">
        <f t="shared" si="276"/>
        <v>0</v>
      </c>
      <c r="I657" s="61"/>
      <c r="K657" s="12">
        <v>0</v>
      </c>
      <c r="L657" s="56">
        <f t="shared" si="252"/>
        <v>0</v>
      </c>
    </row>
    <row r="658" spans="1:13" s="67" customFormat="1">
      <c r="A658" s="62"/>
      <c r="B658" s="62">
        <v>7</v>
      </c>
      <c r="C658" s="62"/>
      <c r="D658" s="63" t="s">
        <v>32</v>
      </c>
      <c r="E658" s="69">
        <f>'[1]per SKPD'!E4275</f>
        <v>0</v>
      </c>
      <c r="F658" s="60">
        <f>'[1]Rekap SKPD'!O658</f>
        <v>0</v>
      </c>
      <c r="G658" s="60">
        <f>'[1]Rekap SKPD'!X658</f>
        <v>0</v>
      </c>
      <c r="H658" s="61">
        <f t="shared" si="276"/>
        <v>0</v>
      </c>
      <c r="I658" s="64"/>
      <c r="J658" s="65"/>
      <c r="K658" s="66">
        <v>0</v>
      </c>
      <c r="L658" s="56">
        <f t="shared" si="252"/>
        <v>0</v>
      </c>
    </row>
    <row r="659" spans="1:13">
      <c r="A659" s="45"/>
      <c r="B659" s="45"/>
      <c r="C659" s="45"/>
      <c r="D659" s="68"/>
      <c r="E659" s="47"/>
      <c r="F659" s="48"/>
      <c r="G659" s="48"/>
      <c r="H659" s="47"/>
      <c r="I659" s="47"/>
    </row>
    <row r="660" spans="1:13">
      <c r="A660" s="121"/>
      <c r="B660" s="121"/>
      <c r="C660" s="121"/>
      <c r="D660" s="122"/>
      <c r="E660" s="123"/>
      <c r="F660" s="124"/>
      <c r="G660" s="124"/>
      <c r="H660" s="123"/>
      <c r="I660" s="123"/>
    </row>
    <row r="661" spans="1:13" s="131" customFormat="1" ht="15">
      <c r="A661" s="125"/>
      <c r="B661" s="125"/>
      <c r="C661" s="125"/>
      <c r="D661" s="126" t="s">
        <v>107</v>
      </c>
      <c r="E661" s="127">
        <f t="shared" ref="E661:G661" si="277">E12+E21+E30+E39+E48+E57+E66+E75+E84+E93+E102+E111+E120+E129+E138+E147+E156+E165+E174+E183+E192+E201+E210+E219+E228+E237+E246+E255+E264+E273+E282+E291+E300+E309+E318+E327+E336+E345+E354+E363+E372+E381+E390+E399+E408+E417+E426+E435+E444+E453+E462+E471+E480+E489+E498++E507+E516+E525+E534+E543+E552+E561+E570+E579+E588+E597+E606+E615+E624+E633+E642+E651</f>
        <v>1938293373379</v>
      </c>
      <c r="F661" s="128">
        <f t="shared" si="277"/>
        <v>564186830828.44995</v>
      </c>
      <c r="G661" s="128">
        <f t="shared" si="277"/>
        <v>81059790658</v>
      </c>
      <c r="H661" s="127">
        <f>H12+H21+H30+H39+H48+H57+H66+H75+H84+H93+H102+H111+H120+H129+H138+H147+H156+H165+H174+H183+H192+H201+H210+H219+H228+H237+H246+H255+H264+H273+H282+H291+H300+H309+H318+H327+H336+H345+H354+H363+H372+H381+H390+H399+H408+H417+H426+H435+H444+H453+H462+H471+H480+H489+H498++H507+H516+H525+H534+H543+H552+H561+H570+H579+H588+H597+H606+H615+H624+H633+H642+H651</f>
        <v>2421420413549.4502</v>
      </c>
      <c r="I661" s="127"/>
      <c r="J661" s="23"/>
      <c r="K661" s="129">
        <f>K12+K21+K30+K39+K48+K57+K66+K75+K84+K93+K102+K111+K120+K129+K138+K147+K156+K165+K174+K183+K192+K201+K210+K219+K228+K237+K246+K255+K264+K273+K282+K291+K300+K309+K318+K327+K336+K345+K354+K363+K372+K381+K390+K399+K408+K417+K426+K435+K444+K453+K462+K471+K480+K489+K498++K507+K516+K525+K534+K543+K552+K561+K570+K579+K588+K597+K606+K615+K624+K633+K642+K651</f>
        <v>2423115489596.5557</v>
      </c>
      <c r="L661" s="128">
        <f>L12+L21+L30+L39+L48+L57+L66+L75+L84+L93+L102+L111+L120+L129+L138+L147+L156+L165+L174+L183+L192+L201+L210+L219+L228+L237+L246+L255+L264+L273+L282+L291+L300+L309+L318+L327+L336+L345+L354+L363+L372+L381+L390+L399+L408+L417+L426+L435+L444+L453+L462+L471+L480+L489+L498++L507+L516+L525+L534+L543+L552+L561+L570+L579+L588+L597+L606+L615+L624+L633+L642+L651</f>
        <v>-1695076047.1052246</v>
      </c>
      <c r="M661" s="130"/>
    </row>
    <row r="662" spans="1:13">
      <c r="A662" s="8"/>
      <c r="B662" s="8"/>
      <c r="C662" s="8"/>
      <c r="E662" s="9"/>
      <c r="F662" s="10"/>
      <c r="G662" s="10"/>
      <c r="H662" s="9"/>
      <c r="I662" s="9"/>
    </row>
    <row r="663" spans="1:13" s="133" customFormat="1">
      <c r="B663" s="134"/>
      <c r="D663" s="134"/>
      <c r="E663" s="135"/>
      <c r="F663" s="136"/>
      <c r="G663" s="137"/>
      <c r="H663" s="138"/>
      <c r="I663" s="138"/>
      <c r="J663" s="90"/>
      <c r="K663" s="138"/>
      <c r="L663" s="138"/>
    </row>
    <row r="664" spans="1:13" s="133" customFormat="1">
      <c r="A664" s="139"/>
      <c r="B664" s="139"/>
      <c r="C664" s="139"/>
      <c r="E664" s="140"/>
      <c r="F664" s="141"/>
      <c r="G664" s="141"/>
      <c r="H664" s="140">
        <f>E661+F661-G661</f>
        <v>2421420413549.4502</v>
      </c>
      <c r="I664" s="138"/>
      <c r="J664" s="90"/>
      <c r="K664" s="138"/>
      <c r="L664" s="138"/>
    </row>
    <row r="665" spans="1:13" s="133" customFormat="1">
      <c r="A665" s="139"/>
      <c r="B665" s="139"/>
      <c r="C665" s="139"/>
      <c r="D665" s="133" t="s">
        <v>108</v>
      </c>
      <c r="E665" s="138"/>
      <c r="F665" s="141"/>
      <c r="G665" s="141"/>
      <c r="H665" s="140"/>
      <c r="I665" s="138"/>
      <c r="J665" s="55"/>
      <c r="K665" s="138"/>
      <c r="L665" s="138"/>
    </row>
    <row r="666" spans="1:13" s="133" customFormat="1">
      <c r="D666" s="133" t="s">
        <v>109</v>
      </c>
      <c r="E666" s="138"/>
      <c r="F666" s="137"/>
      <c r="G666" s="137"/>
      <c r="H666" s="138">
        <f>H661-H664</f>
        <v>0</v>
      </c>
      <c r="I666" s="138"/>
      <c r="J666" s="90"/>
      <c r="K666" s="138"/>
      <c r="L666" s="138"/>
      <c r="M666" s="142"/>
    </row>
    <row r="667" spans="1:13" s="133" customFormat="1">
      <c r="D667" s="133" t="s">
        <v>110</v>
      </c>
      <c r="E667" s="138"/>
      <c r="F667" s="137"/>
      <c r="G667" s="137"/>
      <c r="H667" s="138"/>
      <c r="I667" s="138"/>
      <c r="J667" s="90"/>
      <c r="K667" s="138"/>
      <c r="L667" s="138"/>
    </row>
    <row r="668" spans="1:13" s="133" customFormat="1">
      <c r="E668" s="138"/>
      <c r="F668" s="143"/>
      <c r="G668" s="137"/>
      <c r="H668" s="138"/>
      <c r="I668" s="138"/>
      <c r="J668" s="90"/>
      <c r="K668" s="138"/>
      <c r="L668" s="138"/>
    </row>
    <row r="669" spans="1:13" s="133" customFormat="1">
      <c r="E669" s="138"/>
      <c r="F669" s="143"/>
      <c r="G669" s="137"/>
      <c r="H669" s="138"/>
      <c r="I669" s="138"/>
      <c r="J669" s="90"/>
      <c r="K669" s="138"/>
      <c r="L669" s="138"/>
    </row>
    <row r="670" spans="1:13" s="133" customFormat="1">
      <c r="E670" s="138"/>
      <c r="F670" s="143"/>
      <c r="G670" s="137"/>
      <c r="H670" s="138"/>
      <c r="I670" s="138"/>
      <c r="J670" s="90"/>
      <c r="K670" s="138"/>
      <c r="L670" s="138"/>
    </row>
    <row r="671" spans="1:13" s="133" customFormat="1">
      <c r="D671" s="144" t="s">
        <v>111</v>
      </c>
      <c r="E671" s="138"/>
      <c r="F671" s="137"/>
      <c r="G671" s="137"/>
      <c r="H671" s="138"/>
      <c r="I671" s="138"/>
      <c r="J671" s="90"/>
      <c r="K671" s="138"/>
      <c r="L671" s="138"/>
    </row>
    <row r="672" spans="1:13" s="133" customFormat="1">
      <c r="D672" s="133" t="s">
        <v>112</v>
      </c>
      <c r="E672" s="138"/>
      <c r="F672" s="137"/>
      <c r="G672" s="137"/>
      <c r="H672" s="138"/>
      <c r="I672" s="138"/>
      <c r="J672" s="90"/>
      <c r="K672" s="138"/>
      <c r="L672" s="138"/>
      <c r="M672" s="145"/>
    </row>
    <row r="676" spans="1:12" s="26" customFormat="1">
      <c r="A676" s="16" t="s">
        <v>3</v>
      </c>
      <c r="B676" s="16" t="s">
        <v>4</v>
      </c>
      <c r="C676" s="17" t="s">
        <v>5</v>
      </c>
      <c r="D676" s="16" t="s">
        <v>6</v>
      </c>
      <c r="E676" s="18" t="s">
        <v>7</v>
      </c>
      <c r="F676" s="19" t="s">
        <v>8</v>
      </c>
      <c r="G676" s="20"/>
      <c r="H676" s="21" t="s">
        <v>7</v>
      </c>
      <c r="I676" s="22" t="s">
        <v>9</v>
      </c>
      <c r="J676" s="23"/>
      <c r="K676" s="146"/>
      <c r="L676" s="146"/>
    </row>
    <row r="677" spans="1:12" s="26" customFormat="1">
      <c r="A677" s="16"/>
      <c r="B677" s="16"/>
      <c r="C677" s="17"/>
      <c r="D677" s="16"/>
      <c r="E677" s="27" t="s">
        <v>11</v>
      </c>
      <c r="F677" s="28"/>
      <c r="G677" s="29"/>
      <c r="H677" s="30" t="s">
        <v>12</v>
      </c>
      <c r="I677" s="31"/>
      <c r="J677" s="23"/>
      <c r="K677" s="146"/>
      <c r="L677" s="146"/>
    </row>
    <row r="678" spans="1:12" s="26" customFormat="1">
      <c r="A678" s="16"/>
      <c r="B678" s="16"/>
      <c r="C678" s="17"/>
      <c r="D678" s="16"/>
      <c r="E678" s="30" t="s">
        <v>14</v>
      </c>
      <c r="F678" s="34" t="s">
        <v>15</v>
      </c>
      <c r="G678" s="34" t="s">
        <v>16</v>
      </c>
      <c r="H678" s="30" t="s">
        <v>14</v>
      </c>
      <c r="I678" s="31"/>
      <c r="J678" s="23"/>
      <c r="K678" s="146"/>
      <c r="L678" s="146"/>
    </row>
    <row r="679" spans="1:12" s="26" customFormat="1">
      <c r="A679" s="16"/>
      <c r="B679" s="16"/>
      <c r="C679" s="17"/>
      <c r="D679" s="16"/>
      <c r="E679" s="35" t="s">
        <v>18</v>
      </c>
      <c r="F679" s="36"/>
      <c r="G679" s="36"/>
      <c r="H679" s="35" t="s">
        <v>18</v>
      </c>
      <c r="I679" s="37"/>
      <c r="J679" s="23"/>
      <c r="K679" s="146"/>
      <c r="L679" s="146"/>
    </row>
    <row r="680" spans="1:12" s="154" customFormat="1">
      <c r="A680" s="147">
        <v>1</v>
      </c>
      <c r="B680" s="147"/>
      <c r="C680" s="148" t="s">
        <v>20</v>
      </c>
      <c r="D680" s="149" t="s">
        <v>21</v>
      </c>
      <c r="E680" s="150">
        <f t="shared" ref="E680:H686" si="278">E13+E22+E31+E40+E49+E58+E67+E76+E85+E94+E103+E112+E121+E130+E139+E148+E157+E166+E175+E184+E193+E202+E211+E220+E229+E238+E247+E256+E265+E274+E283+E292+E301+E310+E319+E328+E337+E346+E355+E364+E373+E382+E391+E400+E409+E418+E427+E436+E445+E454+E463+E472+E481+E490+E499++E508+E517+E526+E535+E544+E553+E562+E571+E580+E589+E598+E607+E616+E625+E634+E643+E652</f>
        <v>305404971255</v>
      </c>
      <c r="F680" s="150">
        <f t="shared" si="278"/>
        <v>193979509670</v>
      </c>
      <c r="G680" s="150">
        <f t="shared" si="278"/>
        <v>18400431396</v>
      </c>
      <c r="H680" s="150">
        <f t="shared" si="278"/>
        <v>480984049529</v>
      </c>
      <c r="I680" s="151"/>
      <c r="J680" s="152">
        <f t="shared" ref="J680:J686" si="279">H680-H13-H40</f>
        <v>228031159154</v>
      </c>
      <c r="K680" s="153"/>
      <c r="L680" s="153"/>
    </row>
    <row r="681" spans="1:12" s="154" customFormat="1">
      <c r="A681" s="147"/>
      <c r="B681" s="147"/>
      <c r="C681" s="148" t="s">
        <v>22</v>
      </c>
      <c r="D681" s="149" t="s">
        <v>23</v>
      </c>
      <c r="E681" s="150">
        <f t="shared" si="278"/>
        <v>144616361331</v>
      </c>
      <c r="F681" s="150">
        <f t="shared" si="278"/>
        <v>95840175585</v>
      </c>
      <c r="G681" s="150">
        <f t="shared" si="278"/>
        <v>7644398660</v>
      </c>
      <c r="H681" s="150">
        <f t="shared" si="278"/>
        <v>232812138256</v>
      </c>
      <c r="I681" s="151"/>
      <c r="J681" s="152">
        <f t="shared" si="279"/>
        <v>115033663667</v>
      </c>
      <c r="K681" s="153"/>
      <c r="L681" s="153"/>
    </row>
    <row r="682" spans="1:12" s="154" customFormat="1">
      <c r="A682" s="147"/>
      <c r="B682" s="147"/>
      <c r="C682" s="148" t="s">
        <v>24</v>
      </c>
      <c r="D682" s="149" t="s">
        <v>25</v>
      </c>
      <c r="E682" s="150">
        <f t="shared" si="278"/>
        <v>532693561571</v>
      </c>
      <c r="F682" s="150">
        <f t="shared" si="278"/>
        <v>205294767409.45001</v>
      </c>
      <c r="G682" s="150">
        <f t="shared" si="278"/>
        <v>46452468373</v>
      </c>
      <c r="H682" s="150">
        <f t="shared" si="278"/>
        <v>691535860607.44995</v>
      </c>
      <c r="I682" s="151"/>
      <c r="J682" s="152">
        <f t="shared" si="279"/>
        <v>232147895045.44995</v>
      </c>
      <c r="K682" s="153"/>
      <c r="L682" s="153"/>
    </row>
    <row r="683" spans="1:12" s="154" customFormat="1">
      <c r="A683" s="147"/>
      <c r="B683" s="147"/>
      <c r="C683" s="148" t="s">
        <v>26</v>
      </c>
      <c r="D683" s="149" t="s">
        <v>27</v>
      </c>
      <c r="E683" s="150">
        <f t="shared" si="278"/>
        <v>916463832040</v>
      </c>
      <c r="F683" s="150">
        <f t="shared" si="278"/>
        <v>43723319953</v>
      </c>
      <c r="G683" s="150">
        <f t="shared" si="278"/>
        <v>1348480234</v>
      </c>
      <c r="H683" s="150">
        <f t="shared" si="278"/>
        <v>958838671759</v>
      </c>
      <c r="I683" s="151"/>
      <c r="J683" s="152">
        <f t="shared" si="279"/>
        <v>11043207560</v>
      </c>
      <c r="K683" s="153">
        <v>11041603060</v>
      </c>
      <c r="L683" s="153">
        <f>J683-K683</f>
        <v>1604500</v>
      </c>
    </row>
    <row r="684" spans="1:12" s="154" customFormat="1">
      <c r="A684" s="147"/>
      <c r="B684" s="147"/>
      <c r="C684" s="148" t="s">
        <v>28</v>
      </c>
      <c r="D684" s="149" t="s">
        <v>29</v>
      </c>
      <c r="E684" s="150">
        <f t="shared" si="278"/>
        <v>30825841130</v>
      </c>
      <c r="F684" s="150">
        <f t="shared" si="278"/>
        <v>22358512037</v>
      </c>
      <c r="G684" s="150">
        <f t="shared" si="278"/>
        <v>1211511303</v>
      </c>
      <c r="H684" s="150">
        <f t="shared" si="278"/>
        <v>51972841864</v>
      </c>
      <c r="I684" s="151"/>
      <c r="J684" s="152">
        <f t="shared" si="279"/>
        <v>4881839579</v>
      </c>
      <c r="K684" s="153"/>
      <c r="L684" s="153"/>
    </row>
    <row r="685" spans="1:12" s="154" customFormat="1">
      <c r="A685" s="147"/>
      <c r="B685" s="147"/>
      <c r="C685" s="148" t="s">
        <v>30</v>
      </c>
      <c r="D685" s="149" t="s">
        <v>31</v>
      </c>
      <c r="E685" s="150">
        <f t="shared" si="278"/>
        <v>2755751600</v>
      </c>
      <c r="F685" s="150">
        <f t="shared" si="278"/>
        <v>720777700</v>
      </c>
      <c r="G685" s="150">
        <f t="shared" si="278"/>
        <v>2185559600</v>
      </c>
      <c r="H685" s="150">
        <f t="shared" si="278"/>
        <v>1290969700</v>
      </c>
      <c r="I685" s="151"/>
      <c r="J685" s="152">
        <f t="shared" si="279"/>
        <v>720777700</v>
      </c>
      <c r="K685" s="153"/>
      <c r="L685" s="153"/>
    </row>
    <row r="686" spans="1:12" s="154" customFormat="1">
      <c r="A686" s="147"/>
      <c r="B686" s="147"/>
      <c r="C686" s="155"/>
      <c r="D686" s="156" t="s">
        <v>32</v>
      </c>
      <c r="E686" s="150">
        <f t="shared" si="278"/>
        <v>5533054452</v>
      </c>
      <c r="F686" s="150">
        <f t="shared" si="278"/>
        <v>2269768474</v>
      </c>
      <c r="G686" s="150">
        <f t="shared" si="278"/>
        <v>3816941092</v>
      </c>
      <c r="H686" s="150">
        <f t="shared" si="278"/>
        <v>3985881834</v>
      </c>
      <c r="I686" s="151"/>
      <c r="J686" s="152">
        <f t="shared" si="279"/>
        <v>3710098834</v>
      </c>
      <c r="K686" s="153"/>
      <c r="L686" s="153"/>
    </row>
    <row r="687" spans="1:12" s="163" customFormat="1">
      <c r="A687" s="157"/>
      <c r="B687" s="157"/>
      <c r="C687" s="157"/>
      <c r="D687" s="158" t="s">
        <v>107</v>
      </c>
      <c r="E687" s="159">
        <f>SUM(E680:E686)</f>
        <v>1938293373379</v>
      </c>
      <c r="F687" s="159">
        <f t="shared" ref="F687:H687" si="280">SUM(F680:F686)</f>
        <v>564186830828.44995</v>
      </c>
      <c r="G687" s="159">
        <f t="shared" si="280"/>
        <v>81059790658</v>
      </c>
      <c r="H687" s="159">
        <f t="shared" si="280"/>
        <v>2421420413549.4502</v>
      </c>
      <c r="I687" s="160"/>
      <c r="J687" s="161"/>
      <c r="K687" s="162"/>
      <c r="L687" s="162"/>
    </row>
    <row r="689" spans="1:12">
      <c r="F689" s="15">
        <f>F687-G687</f>
        <v>483127040170.44995</v>
      </c>
    </row>
    <row r="691" spans="1:12">
      <c r="F691" s="15">
        <f>H687-E687</f>
        <v>483127040170.4502</v>
      </c>
      <c r="G691" s="15">
        <f>F689/E687*100</f>
        <v>24.92538264876907</v>
      </c>
    </row>
    <row r="694" spans="1:12" s="26" customFormat="1">
      <c r="A694" s="16" t="s">
        <v>3</v>
      </c>
      <c r="B694" s="16" t="s">
        <v>4</v>
      </c>
      <c r="C694" s="17" t="s">
        <v>5</v>
      </c>
      <c r="D694" s="16" t="s">
        <v>6</v>
      </c>
      <c r="E694" s="18" t="s">
        <v>7</v>
      </c>
      <c r="F694" s="19" t="s">
        <v>8</v>
      </c>
      <c r="G694" s="20"/>
      <c r="H694" s="21" t="s">
        <v>7</v>
      </c>
      <c r="I694" s="22" t="s">
        <v>9</v>
      </c>
      <c r="J694" s="23"/>
      <c r="K694" s="146"/>
      <c r="L694" s="146"/>
    </row>
    <row r="695" spans="1:12" s="26" customFormat="1">
      <c r="A695" s="16"/>
      <c r="B695" s="16"/>
      <c r="C695" s="17"/>
      <c r="D695" s="16"/>
      <c r="E695" s="27" t="s">
        <v>11</v>
      </c>
      <c r="F695" s="28"/>
      <c r="G695" s="29"/>
      <c r="H695" s="30" t="s">
        <v>12</v>
      </c>
      <c r="I695" s="31"/>
      <c r="J695" s="23"/>
      <c r="K695" s="146"/>
      <c r="L695" s="146"/>
    </row>
    <row r="696" spans="1:12" s="26" customFormat="1">
      <c r="A696" s="16"/>
      <c r="B696" s="16"/>
      <c r="C696" s="17"/>
      <c r="D696" s="16"/>
      <c r="E696" s="30" t="s">
        <v>14</v>
      </c>
      <c r="F696" s="34" t="s">
        <v>15</v>
      </c>
      <c r="G696" s="34" t="s">
        <v>16</v>
      </c>
      <c r="H696" s="30" t="s">
        <v>14</v>
      </c>
      <c r="I696" s="31"/>
      <c r="J696" s="23"/>
      <c r="K696" s="146"/>
      <c r="L696" s="146"/>
    </row>
    <row r="697" spans="1:12" s="26" customFormat="1">
      <c r="A697" s="16"/>
      <c r="B697" s="16"/>
      <c r="C697" s="17"/>
      <c r="D697" s="16"/>
      <c r="E697" s="35" t="s">
        <v>18</v>
      </c>
      <c r="F697" s="36"/>
      <c r="G697" s="36"/>
      <c r="H697" s="35" t="s">
        <v>18</v>
      </c>
      <c r="I697" s="37"/>
      <c r="J697" s="23"/>
      <c r="K697" s="146"/>
      <c r="L697" s="146"/>
    </row>
    <row r="698" spans="1:12" s="154" customFormat="1">
      <c r="A698" s="147">
        <v>1</v>
      </c>
      <c r="B698" s="147"/>
      <c r="C698" s="148" t="s">
        <v>20</v>
      </c>
      <c r="D698" s="149" t="s">
        <v>21</v>
      </c>
      <c r="E698" s="150">
        <f>E680</f>
        <v>305404971255</v>
      </c>
      <c r="F698" s="150">
        <f t="shared" ref="F698:G698" si="281">F680</f>
        <v>193979509670</v>
      </c>
      <c r="G698" s="150">
        <f t="shared" si="281"/>
        <v>18400431396</v>
      </c>
      <c r="H698" s="150">
        <f>E698+F698-G698</f>
        <v>480984049529</v>
      </c>
      <c r="I698" s="151"/>
      <c r="J698" s="152"/>
      <c r="K698" s="153"/>
      <c r="L698" s="153"/>
    </row>
    <row r="699" spans="1:12" s="154" customFormat="1">
      <c r="A699" s="147"/>
      <c r="B699" s="147"/>
      <c r="C699" s="148" t="s">
        <v>22</v>
      </c>
      <c r="D699" s="149" t="s">
        <v>23</v>
      </c>
      <c r="E699" s="150">
        <f t="shared" ref="E699:G703" si="282">E681</f>
        <v>144616361331</v>
      </c>
      <c r="F699" s="150">
        <f t="shared" si="282"/>
        <v>95840175585</v>
      </c>
      <c r="G699" s="150">
        <f t="shared" si="282"/>
        <v>7644398660</v>
      </c>
      <c r="H699" s="150">
        <f t="shared" ref="H699:H704" si="283">E699+F699-G699</f>
        <v>232812138256</v>
      </c>
      <c r="I699" s="151"/>
      <c r="J699" s="152"/>
      <c r="K699" s="153"/>
      <c r="L699" s="153"/>
    </row>
    <row r="700" spans="1:12" s="154" customFormat="1">
      <c r="A700" s="147"/>
      <c r="B700" s="147"/>
      <c r="C700" s="148" t="s">
        <v>24</v>
      </c>
      <c r="D700" s="149" t="s">
        <v>25</v>
      </c>
      <c r="E700" s="150">
        <f t="shared" si="282"/>
        <v>532693561571</v>
      </c>
      <c r="F700" s="150">
        <f t="shared" si="282"/>
        <v>205294767409.45001</v>
      </c>
      <c r="G700" s="150">
        <f t="shared" si="282"/>
        <v>46452468373</v>
      </c>
      <c r="H700" s="150">
        <f t="shared" si="283"/>
        <v>691535860607.44995</v>
      </c>
      <c r="I700" s="151"/>
      <c r="J700" s="152"/>
      <c r="K700" s="153"/>
      <c r="L700" s="153"/>
    </row>
    <row r="701" spans="1:12" s="154" customFormat="1">
      <c r="A701" s="147"/>
      <c r="B701" s="147"/>
      <c r="C701" s="148" t="s">
        <v>26</v>
      </c>
      <c r="D701" s="149" t="s">
        <v>27</v>
      </c>
      <c r="E701" s="150">
        <f t="shared" si="282"/>
        <v>916463832040</v>
      </c>
      <c r="F701" s="150">
        <f t="shared" si="282"/>
        <v>43723319953</v>
      </c>
      <c r="G701" s="150">
        <f t="shared" si="282"/>
        <v>1348480234</v>
      </c>
      <c r="H701" s="150">
        <f t="shared" si="283"/>
        <v>958838671759</v>
      </c>
      <c r="I701" s="151"/>
      <c r="J701" s="152"/>
      <c r="K701" s="153"/>
      <c r="L701" s="153"/>
    </row>
    <row r="702" spans="1:12" s="154" customFormat="1">
      <c r="A702" s="147"/>
      <c r="B702" s="147"/>
      <c r="C702" s="148" t="s">
        <v>28</v>
      </c>
      <c r="D702" s="149" t="s">
        <v>29</v>
      </c>
      <c r="E702" s="150">
        <f t="shared" si="282"/>
        <v>30825841130</v>
      </c>
      <c r="F702" s="150">
        <f t="shared" si="282"/>
        <v>22358512037</v>
      </c>
      <c r="G702" s="150">
        <f t="shared" si="282"/>
        <v>1211511303</v>
      </c>
      <c r="H702" s="150">
        <f t="shared" si="283"/>
        <v>51972841864</v>
      </c>
      <c r="I702" s="151"/>
      <c r="J702" s="152"/>
      <c r="K702" s="153"/>
      <c r="L702" s="153"/>
    </row>
    <row r="703" spans="1:12" s="154" customFormat="1">
      <c r="A703" s="147"/>
      <c r="B703" s="147"/>
      <c r="C703" s="148" t="s">
        <v>30</v>
      </c>
      <c r="D703" s="149" t="s">
        <v>31</v>
      </c>
      <c r="E703" s="150">
        <f t="shared" si="282"/>
        <v>2755751600</v>
      </c>
      <c r="F703" s="150">
        <f t="shared" si="282"/>
        <v>720777700</v>
      </c>
      <c r="G703" s="150">
        <f t="shared" si="282"/>
        <v>2185559600</v>
      </c>
      <c r="H703" s="150">
        <f t="shared" si="283"/>
        <v>1290969700</v>
      </c>
      <c r="I703" s="151"/>
      <c r="J703" s="152"/>
      <c r="K703" s="153"/>
      <c r="L703" s="153"/>
    </row>
    <row r="704" spans="1:12" s="154" customFormat="1">
      <c r="A704" s="147"/>
      <c r="B704" s="147"/>
      <c r="C704" s="155"/>
      <c r="D704" s="156" t="s">
        <v>32</v>
      </c>
      <c r="E704" s="150">
        <v>0</v>
      </c>
      <c r="F704" s="150">
        <v>0</v>
      </c>
      <c r="G704" s="150">
        <v>0</v>
      </c>
      <c r="H704" s="150">
        <f t="shared" si="283"/>
        <v>0</v>
      </c>
      <c r="I704" s="151"/>
      <c r="J704" s="152"/>
      <c r="K704" s="153"/>
      <c r="L704" s="153"/>
    </row>
    <row r="705" spans="1:12" s="163" customFormat="1">
      <c r="A705" s="157"/>
      <c r="B705" s="157"/>
      <c r="C705" s="157"/>
      <c r="D705" s="158" t="s">
        <v>107</v>
      </c>
      <c r="E705" s="159">
        <f>SUM(E698:E704)</f>
        <v>1932760318927</v>
      </c>
      <c r="F705" s="159">
        <f t="shared" ref="F705:H705" si="284">SUM(F698:F704)</f>
        <v>561917062354.44995</v>
      </c>
      <c r="G705" s="159">
        <f t="shared" si="284"/>
        <v>77242849566</v>
      </c>
      <c r="H705" s="159">
        <f t="shared" si="284"/>
        <v>2417434531715.4502</v>
      </c>
      <c r="I705" s="160"/>
      <c r="J705" s="161"/>
      <c r="K705" s="162"/>
      <c r="L705" s="162"/>
    </row>
    <row r="709" spans="1:12">
      <c r="F709" s="15">
        <f>F700-G700</f>
        <v>158842299036.45001</v>
      </c>
      <c r="G709" s="15">
        <v>154679850891.45001</v>
      </c>
    </row>
    <row r="713" spans="1:12">
      <c r="F713" s="15">
        <f>F702-G702</f>
        <v>21147000734</v>
      </c>
      <c r="G713" s="15">
        <f>F701-G701</f>
        <v>42374839719</v>
      </c>
    </row>
  </sheetData>
  <mergeCells count="101">
    <mergeCell ref="F696:F697"/>
    <mergeCell ref="G696:G697"/>
    <mergeCell ref="F676:G677"/>
    <mergeCell ref="I676:I679"/>
    <mergeCell ref="F678:F679"/>
    <mergeCell ref="G678:G679"/>
    <mergeCell ref="A694:A697"/>
    <mergeCell ref="B694:B697"/>
    <mergeCell ref="C694:C697"/>
    <mergeCell ref="D694:D697"/>
    <mergeCell ref="F694:G695"/>
    <mergeCell ref="I694:I697"/>
    <mergeCell ref="B633:D633"/>
    <mergeCell ref="B642:D642"/>
    <mergeCell ref="B651:D651"/>
    <mergeCell ref="A676:A679"/>
    <mergeCell ref="B676:B679"/>
    <mergeCell ref="C676:C679"/>
    <mergeCell ref="D676:D679"/>
    <mergeCell ref="B579:D579"/>
    <mergeCell ref="B588:D588"/>
    <mergeCell ref="B597:D597"/>
    <mergeCell ref="B606:D606"/>
    <mergeCell ref="B615:D615"/>
    <mergeCell ref="B624:D624"/>
    <mergeCell ref="B525:D525"/>
    <mergeCell ref="B534:D534"/>
    <mergeCell ref="B543:D543"/>
    <mergeCell ref="B552:D552"/>
    <mergeCell ref="B561:D561"/>
    <mergeCell ref="B570:D570"/>
    <mergeCell ref="B471:D471"/>
    <mergeCell ref="B480:D480"/>
    <mergeCell ref="B489:D489"/>
    <mergeCell ref="B498:D498"/>
    <mergeCell ref="B507:D507"/>
    <mergeCell ref="B516:D516"/>
    <mergeCell ref="B417:D417"/>
    <mergeCell ref="B426:D426"/>
    <mergeCell ref="B435:D435"/>
    <mergeCell ref="B444:D444"/>
    <mergeCell ref="B453:D453"/>
    <mergeCell ref="B462:D462"/>
    <mergeCell ref="B363:D363"/>
    <mergeCell ref="B372:D372"/>
    <mergeCell ref="B381:D381"/>
    <mergeCell ref="B390:D390"/>
    <mergeCell ref="B399:D399"/>
    <mergeCell ref="B408:D408"/>
    <mergeCell ref="B309:D309"/>
    <mergeCell ref="B318:D318"/>
    <mergeCell ref="B327:D327"/>
    <mergeCell ref="B336:D336"/>
    <mergeCell ref="B345:D345"/>
    <mergeCell ref="B354:D354"/>
    <mergeCell ref="B255:D255"/>
    <mergeCell ref="B264:D264"/>
    <mergeCell ref="B273:D273"/>
    <mergeCell ref="B282:D282"/>
    <mergeCell ref="B291:D291"/>
    <mergeCell ref="B300:D300"/>
    <mergeCell ref="B201:D201"/>
    <mergeCell ref="B210:D210"/>
    <mergeCell ref="B219:D219"/>
    <mergeCell ref="B228:D228"/>
    <mergeCell ref="B237:D237"/>
    <mergeCell ref="B246:D246"/>
    <mergeCell ref="B147:D147"/>
    <mergeCell ref="B156:D156"/>
    <mergeCell ref="B165:D165"/>
    <mergeCell ref="B174:D174"/>
    <mergeCell ref="B183:D183"/>
    <mergeCell ref="B192:D192"/>
    <mergeCell ref="B93:D93"/>
    <mergeCell ref="B102:D102"/>
    <mergeCell ref="B111:D111"/>
    <mergeCell ref="B120:D120"/>
    <mergeCell ref="B129:D129"/>
    <mergeCell ref="B138:D138"/>
    <mergeCell ref="B39:D39"/>
    <mergeCell ref="B48:D48"/>
    <mergeCell ref="B57:D57"/>
    <mergeCell ref="B66:D66"/>
    <mergeCell ref="B75:D75"/>
    <mergeCell ref="B84:D84"/>
    <mergeCell ref="L6:L10"/>
    <mergeCell ref="F8:F9"/>
    <mergeCell ref="G8:G9"/>
    <mergeCell ref="B12:D12"/>
    <mergeCell ref="B21:D21"/>
    <mergeCell ref="B30:D30"/>
    <mergeCell ref="A1:I1"/>
    <mergeCell ref="A2:I2"/>
    <mergeCell ref="A3:I3"/>
    <mergeCell ref="A5:D5"/>
    <mergeCell ref="A6:A9"/>
    <mergeCell ref="B6:B9"/>
    <mergeCell ref="C6:C9"/>
    <mergeCell ref="D6:D9"/>
    <mergeCell ref="F6:G7"/>
    <mergeCell ref="I6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2017-10-30T08:11:24Z</dcterms:created>
  <dcterms:modified xsi:type="dcterms:W3CDTF">2017-10-30T08:11:42Z</dcterms:modified>
</cp:coreProperties>
</file>