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<sst xmlns="http://schemas.openxmlformats.org/spreadsheetml/2006/main" count="349" uniqueCount="144">
  <si>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</si>
  <si>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</si>
  <si>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</si>
  <si>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</si>
  <si>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</si>
  <si>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</si>
  <si>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</si>
  <si>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</si>
  <si>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</si>
  <si>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</si>
  <si>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</si>
  <si>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</si>
  <si>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</si>
  <si>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</si>
  <si>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</si>
  <si>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</si>
  <si>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</si>
  <si>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</si>
  <si>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</si>
  <si>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</si>
  <si>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</si>
  <si>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</si>
  <si>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</si>
  <si>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</si>
  <si>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</si>
  <si>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</si>
  <si>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</si>
  <si>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</si>
  <si>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</si>
  <si>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</si>
  <si>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</si>
  <si>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</si>
  <si>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</si>
  <si>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</si>
  <si>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</si>
  <si>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</si>
  <si>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</si>
  <si>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</si>
  <si>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</si>
  <si>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</si>
  <si>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</si>
  <si>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</si>
  <si>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</si>
  <si>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</si>
  <si>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</si>
  <si>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</si>
  <si>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</si>
  <si>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</si>
  <si>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</si>
  <si>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</si>
  <si>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</si>
  <si>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</si>
  <si>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</si>
  <si>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</si>
  <si>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</si>
  <si>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</si>
  <si>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</si>
  <si>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</si>
  <si>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</si>
  <si>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</si>
  <si>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</si>
  <si>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</si>
  <si>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</si>
  <si>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</si>
  <si>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</si>
  <si>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</si>
  <si>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</si>
  <si>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</si>
  <si>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</si>
  <si>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</si>
  <si>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</si>
  <si>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</si>
  <si>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</si>
  <si>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</si>
  <si>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</si>
  <si>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</si>
  <si>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</si>
  <si>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</si>
  <si>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</si>
  <si>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</si>
  <si>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</si>
  <si>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</si>
  <si>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</si>
  <si>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</si>
  <si>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</si>
  <si>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</si>
  <si>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</si>
  <si>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</si>
  <si>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</si>
  <si>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</si>
  <si>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</si>
  <si>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</si>
  <si>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</si>
  <si>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</si>
  <si>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</si>
  <si>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</si>
  <si>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</si>
  <si>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</si>
  <si>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</si>
  <si>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</si>
  <si>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</si>
  <si>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</si>
  <si>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</si>
  <si>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</si>
  <si>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</si>
  <si>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</si>
  <si>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</si>
  <si>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</si>
  <si>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</si>
  <si>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</si>
  <si>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</si>
  <si>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</si>
  <si>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</si>
  <si>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</si>
  <si>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</si>
  <si>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</si>
  <si>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</si>
  <si>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</si>
  <si>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</si>
  <si>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</si>
  <si>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</si>
  <si>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</si>
  <si>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</si>
  <si>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</si>
  <si>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</si>
  <si>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</si>
  <si>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</si>
  <si>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</si>
  <si>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</si>
  <si>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</si>
  <si>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</si>
  <si>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</si>
  <si>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</si>
  <si>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</si>
  <si>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</si>
  <si>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</si>
  <si>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</si>
  <si>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</si>
  <si>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</si>
  <si>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</si>
  <si>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</si>
  <si>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HARI / TANGGAL PEMANTAUAN : RABU, 08 FEBRUARI 2023</t>
  </si>
  <si>
    <t>PERKEMBANGAN HARGA BARANG PENTING  MASYARAKAT  DI 5 (LIMA) PASAR RAKYAT IBUKOTA PROVINSI JAWA TENGAH</t>
  </si>
  <si>
    <t>HARI / TANGGAL PEMANTAUAN : JUM'AT, 10 FEBRUARI 2023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</si>
</sst>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I55" sqref="I55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6" t="s">
        <v>143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Y2" s="4"/>
      <c r="Z2" s="4"/>
      <c r="AA2" s="4"/>
    </row>
    <row r="3" ht="1.5" customHeight="1"/>
    <row r="4" spans="1:27" ht="11.25" customHeight="1">
      <c r="A4" s="85" t="s">
        <v>0</v>
      </c>
      <c r="B4" s="85" t="s">
        <v>1</v>
      </c>
      <c r="C4" s="85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5"/>
      <c r="B5" s="85"/>
      <c r="C5" s="85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(0.9/1)*16000</f>
        <v>14400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13860</v>
      </c>
      <c r="Y13" s="47">
        <f t="shared" si="1"/>
        <v>13860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19000</v>
      </c>
      <c r="Q14" s="44">
        <v>19000</v>
      </c>
      <c r="R14" s="45">
        <f>Q14-P14</f>
        <v>0</v>
      </c>
      <c r="S14" s="46">
        <f>SUM(Q14-P14)/P14*100</f>
        <v>0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18800</v>
      </c>
      <c r="Y14" s="47">
        <f t="shared" si="1"/>
        <v>18800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15000</v>
      </c>
      <c r="U15" s="44">
        <v>15000</v>
      </c>
      <c r="V15" s="45">
        <f>U15-T15</f>
        <v>0</v>
      </c>
      <c r="W15" s="46">
        <f>SUM(U15-T15)/T15*100</f>
        <v>0</v>
      </c>
      <c r="X15" s="47">
        <f t="shared" si="1"/>
        <v>15000</v>
      </c>
      <c r="Y15" s="47">
        <f t="shared" si="1"/>
        <v>15000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16000</v>
      </c>
      <c r="Q16" s="44">
        <v>16000</v>
      </c>
      <c r="R16" s="45">
        <f>Q16-P16</f>
        <v>0</v>
      </c>
      <c r="S16" s="46">
        <f>SUM(Q16-P16)/P16*100</f>
        <v>0</v>
      </c>
      <c r="T16" s="44">
        <v>0</v>
      </c>
      <c r="U16" s="44">
        <v>0</v>
      </c>
      <c r="V16" s="45">
        <f>U16-T16</f>
        <v>0</v>
      </c>
      <c r="W16" s="46">
        <v>0</v>
      </c>
      <c r="X16" s="47">
        <f>SUM(D16+H16+L16+P16+T16)/4</f>
        <v>15375</v>
      </c>
      <c r="Y16" s="47">
        <f>SUM(E16+I16+M16+Q16+U16)/4</f>
        <v>15375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32000</v>
      </c>
      <c r="F25" s="45">
        <f>E25-D25</f>
        <v>0</v>
      </c>
      <c r="G25" s="70">
        <f t="shared" si="3"/>
        <v>0</v>
      </c>
      <c r="H25" s="44">
        <v>30000</v>
      </c>
      <c r="I25" s="44">
        <v>30000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32000</v>
      </c>
      <c r="R25" s="45">
        <f t="shared" si="8"/>
        <v>0</v>
      </c>
      <c r="S25" s="46">
        <f t="shared" si="9"/>
        <v>0</v>
      </c>
      <c r="T25" s="44">
        <v>33000</v>
      </c>
      <c r="U25" s="44">
        <v>33000</v>
      </c>
      <c r="V25" s="45">
        <f t="shared" si="14"/>
        <v>0</v>
      </c>
      <c r="W25" s="46">
        <f t="shared" si="10"/>
        <v>0</v>
      </c>
      <c r="X25" s="47">
        <f>SUM(D25+H25+L25+P25+T25)/5</f>
        <v>31800</v>
      </c>
      <c r="Y25" s="47">
        <f>SUM(E25+I25+M25+Q25+U25)/5</f>
        <v>31800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27000</v>
      </c>
      <c r="I28" s="44">
        <v>27000</v>
      </c>
      <c r="J28" s="45">
        <f>I28-H28</f>
        <v>0</v>
      </c>
      <c r="K28" s="46">
        <f>SUM(I28-H28)/H28*100</f>
        <v>0</v>
      </c>
      <c r="L28" s="44">
        <v>27500</v>
      </c>
      <c r="M28" s="44">
        <v>27500</v>
      </c>
      <c r="N28" s="45">
        <f>M28-L28</f>
        <v>0</v>
      </c>
      <c r="O28" s="46">
        <f>SUM(M28-L28)/L28*100</f>
        <v>0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27500</v>
      </c>
      <c r="U28" s="44">
        <v>27500</v>
      </c>
      <c r="V28" s="45">
        <f>U28-T28</f>
        <v>0</v>
      </c>
      <c r="W28" s="46">
        <f>SUM(U28-T28)/T28*100</f>
        <v>0</v>
      </c>
      <c r="X28" s="47">
        <f>SUM(D28+H28+L28+P28+T28)/5</f>
        <v>27200</v>
      </c>
      <c r="Y28" s="47">
        <f>SUM(E28+I28+M28+Q28+U28)/5</f>
        <v>27200</v>
      </c>
      <c r="Z28" s="48">
        <f>Y28-X28</f>
        <v>0</v>
      </c>
      <c r="AA28" s="49">
        <f>SUM(Y28-X28)/X28*100</f>
        <v>0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12000</v>
      </c>
      <c r="E43" s="44">
        <v>11500</v>
      </c>
      <c r="F43" s="45">
        <f>E43-D43</f>
        <v>-500</v>
      </c>
      <c r="G43" s="46">
        <f>SUM(E43-D43)/D43*100</f>
        <v>-4.166666666666666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12100</v>
      </c>
      <c r="M43" s="44">
        <v>12000</v>
      </c>
      <c r="N43" s="45">
        <f>M43-L43</f>
        <v>-100</v>
      </c>
      <c r="O43" s="46">
        <f>SUM(M43-L43)/L43*100</f>
        <v>-0.8264462809917356</v>
      </c>
      <c r="P43" s="44">
        <v>12500</v>
      </c>
      <c r="Q43" s="44">
        <v>12300</v>
      </c>
      <c r="R43" s="45">
        <f>Q43-P43</f>
        <v>-200</v>
      </c>
      <c r="S43" s="46">
        <f>SUM(Q43-P43)/P43*100</f>
        <v>-1.6</v>
      </c>
      <c r="T43" s="44">
        <v>12000</v>
      </c>
      <c r="U43" s="44">
        <v>11500</v>
      </c>
      <c r="V43" s="45">
        <f>U43-T43</f>
        <v>-500</v>
      </c>
      <c r="W43" s="46">
        <f>SUM(U43-T43)/T43*100</f>
        <v>-4.166666666666666</v>
      </c>
      <c r="X43" s="47">
        <f t="shared" si="27"/>
        <v>12130</v>
      </c>
      <c r="Y43" s="47">
        <f t="shared" si="27"/>
        <v>11870</v>
      </c>
      <c r="Z43" s="48">
        <f>Y43-X43</f>
        <v>-260</v>
      </c>
      <c r="AA43" s="49">
        <f>SUM(Y43-X43)/X43*100</f>
        <v>-2.1434460016488046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34000</v>
      </c>
      <c r="E47" s="73">
        <v>34000</v>
      </c>
      <c r="F47" s="45">
        <f>E47-D47</f>
        <v>0</v>
      </c>
      <c r="G47" s="46">
        <f aca="true" t="shared" si="28" ref="G47:G67">SUM(E47-D47)/D47*100</f>
        <v>0</v>
      </c>
      <c r="H47" s="73">
        <v>28000</v>
      </c>
      <c r="I47" s="73">
        <v>28000</v>
      </c>
      <c r="J47" s="45">
        <f>I47-H47</f>
        <v>0</v>
      </c>
      <c r="K47" s="46">
        <f>SUM(I47-H47)/H47*100</f>
        <v>0</v>
      </c>
      <c r="L47" s="44">
        <v>35000</v>
      </c>
      <c r="M47" s="44">
        <v>35000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37000</v>
      </c>
      <c r="Q47" s="44">
        <v>37000</v>
      </c>
      <c r="R47" s="45">
        <f>Q47-P47</f>
        <v>0</v>
      </c>
      <c r="S47" s="46">
        <f aca="true" t="shared" si="31" ref="S47:S57">SUM(Q47-P47)/P47*100</f>
        <v>0</v>
      </c>
      <c r="T47" s="44">
        <v>34000</v>
      </c>
      <c r="U47" s="44">
        <v>34000</v>
      </c>
      <c r="V47" s="45">
        <f>U47-T47</f>
        <v>0</v>
      </c>
      <c r="W47" s="46">
        <f>SUM(U47-T47)/T47*100</f>
        <v>0</v>
      </c>
      <c r="X47" s="47">
        <f aca="true" t="shared" si="32" ref="X47:Y51">SUM(D47+H47+L47+P47+T47)/5</f>
        <v>33600</v>
      </c>
      <c r="Y47" s="47">
        <f t="shared" si="32"/>
        <v>33600</v>
      </c>
      <c r="Z47" s="48">
        <f>Y47-X47</f>
        <v>0</v>
      </c>
      <c r="AA47" s="49">
        <f>SUM(Y47-X47)/X47*100</f>
        <v>0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40000</v>
      </c>
      <c r="E48" s="44">
        <v>38000</v>
      </c>
      <c r="F48" s="45">
        <f aca="true" t="shared" si="33" ref="F48:F54">E48-D48</f>
        <v>-2000</v>
      </c>
      <c r="G48" s="46">
        <f>SUM(E48-D48)/D48*100</f>
        <v>-5</v>
      </c>
      <c r="H48" s="44">
        <v>38000</v>
      </c>
      <c r="I48" s="44">
        <v>33000</v>
      </c>
      <c r="J48" s="45">
        <f>I48-H48</f>
        <v>-5000</v>
      </c>
      <c r="K48" s="46">
        <f>SUM(I48-H48)/H48*100</f>
        <v>-13.157894736842104</v>
      </c>
      <c r="L48" s="44">
        <v>40000</v>
      </c>
      <c r="M48" s="44">
        <v>40000</v>
      </c>
      <c r="N48" s="45">
        <f t="shared" si="29"/>
        <v>0</v>
      </c>
      <c r="O48" s="46">
        <f>SUM(M48-L48)/L48*100</f>
        <v>0</v>
      </c>
      <c r="P48" s="44">
        <v>45000</v>
      </c>
      <c r="Q48" s="44">
        <v>40000</v>
      </c>
      <c r="R48" s="45">
        <f aca="true" t="shared" si="34" ref="R48:R59">Q48-P48</f>
        <v>-5000</v>
      </c>
      <c r="S48" s="46">
        <f t="shared" si="31"/>
        <v>-11.11111111111111</v>
      </c>
      <c r="T48" s="44">
        <v>40000</v>
      </c>
      <c r="U48" s="44">
        <v>38000</v>
      </c>
      <c r="V48" s="45">
        <f aca="true" t="shared" si="35" ref="V48:V59">U48-T48</f>
        <v>-2000</v>
      </c>
      <c r="W48" s="46">
        <f aca="true" t="shared" si="36" ref="W48:W59">SUM(U48-T48)/T48*100</f>
        <v>-5</v>
      </c>
      <c r="X48" s="47">
        <f t="shared" si="32"/>
        <v>40600</v>
      </c>
      <c r="Y48" s="47">
        <f t="shared" si="32"/>
        <v>37800</v>
      </c>
      <c r="Z48" s="48">
        <f aca="true" t="shared" si="37" ref="Z48:Z58">Y48-X48</f>
        <v>-2800</v>
      </c>
      <c r="AA48" s="49">
        <f>SUM(Y48-X48)/X48*100</f>
        <v>-6.896551724137931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48000</v>
      </c>
      <c r="E49" s="45">
        <v>50000</v>
      </c>
      <c r="F49" s="45">
        <f t="shared" si="33"/>
        <v>2000</v>
      </c>
      <c r="G49" s="46">
        <f t="shared" si="28"/>
        <v>4.166666666666666</v>
      </c>
      <c r="H49" s="73">
        <v>45000</v>
      </c>
      <c r="I49" s="73">
        <v>48000</v>
      </c>
      <c r="J49" s="45">
        <f>I49-H49</f>
        <v>3000</v>
      </c>
      <c r="K49" s="46">
        <f>SUM(I49-H49)/H49*100</f>
        <v>6.666666666666667</v>
      </c>
      <c r="L49" s="73">
        <v>50000</v>
      </c>
      <c r="M49" s="73">
        <v>51000</v>
      </c>
      <c r="N49" s="45">
        <f t="shared" si="29"/>
        <v>1000</v>
      </c>
      <c r="O49" s="46">
        <f t="shared" si="30"/>
        <v>2</v>
      </c>
      <c r="P49" s="44">
        <v>55000</v>
      </c>
      <c r="Q49" s="44">
        <v>55000</v>
      </c>
      <c r="R49" s="45">
        <f t="shared" si="34"/>
        <v>0</v>
      </c>
      <c r="S49" s="46">
        <f t="shared" si="31"/>
        <v>0</v>
      </c>
      <c r="T49" s="73">
        <v>48000</v>
      </c>
      <c r="U49" s="73">
        <v>50000</v>
      </c>
      <c r="V49" s="45">
        <f t="shared" si="35"/>
        <v>2000</v>
      </c>
      <c r="W49" s="46">
        <f t="shared" si="36"/>
        <v>4.166666666666666</v>
      </c>
      <c r="X49" s="47">
        <f t="shared" si="32"/>
        <v>49200</v>
      </c>
      <c r="Y49" s="47">
        <f t="shared" si="32"/>
        <v>50800</v>
      </c>
      <c r="Z49" s="48">
        <f t="shared" si="37"/>
        <v>1600</v>
      </c>
      <c r="AA49" s="49">
        <f>SUM(Y49-X49)/X49*100</f>
        <v>3.2520325203252036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48000</v>
      </c>
      <c r="E50" s="73">
        <v>48000</v>
      </c>
      <c r="F50" s="45">
        <f t="shared" si="33"/>
        <v>0</v>
      </c>
      <c r="G50" s="46">
        <f t="shared" si="28"/>
        <v>0</v>
      </c>
      <c r="H50" s="73">
        <v>42000</v>
      </c>
      <c r="I50" s="73">
        <v>40000</v>
      </c>
      <c r="J50" s="45">
        <f>I50-H50</f>
        <v>-2000</v>
      </c>
      <c r="K50" s="46">
        <f>SUM(I50-H50)/H50*100</f>
        <v>-4.761904761904762</v>
      </c>
      <c r="L50" s="44">
        <v>50000</v>
      </c>
      <c r="M50" s="44">
        <v>50000</v>
      </c>
      <c r="N50" s="45">
        <f t="shared" si="29"/>
        <v>0</v>
      </c>
      <c r="O50" s="46">
        <f t="shared" si="30"/>
        <v>0</v>
      </c>
      <c r="P50" s="44">
        <v>45000</v>
      </c>
      <c r="Q50" s="44">
        <v>45000</v>
      </c>
      <c r="R50" s="45">
        <f t="shared" si="34"/>
        <v>0</v>
      </c>
      <c r="S50" s="46">
        <f>SUM(Q50-P50)/P50*100</f>
        <v>0</v>
      </c>
      <c r="T50" s="73">
        <v>46000</v>
      </c>
      <c r="U50" s="73">
        <v>46000</v>
      </c>
      <c r="V50" s="45">
        <f t="shared" si="35"/>
        <v>0</v>
      </c>
      <c r="W50" s="46">
        <f t="shared" si="36"/>
        <v>0</v>
      </c>
      <c r="X50" s="47">
        <f t="shared" si="32"/>
        <v>46200</v>
      </c>
      <c r="Y50" s="47">
        <f t="shared" si="32"/>
        <v>45800</v>
      </c>
      <c r="Z50" s="48">
        <f t="shared" si="37"/>
        <v>-400</v>
      </c>
      <c r="AA50" s="49">
        <f>SUM(Y50-X50)/X50*100</f>
        <v>-0.8658008658008658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45000</v>
      </c>
      <c r="E51" s="75">
        <v>45000</v>
      </c>
      <c r="F51" s="45">
        <f>E51-D51</f>
        <v>0</v>
      </c>
      <c r="G51" s="46">
        <f t="shared" si="28"/>
        <v>0</v>
      </c>
      <c r="H51" s="44">
        <v>43000</v>
      </c>
      <c r="I51" s="44">
        <v>35000</v>
      </c>
      <c r="J51" s="45">
        <f>I51-H51</f>
        <v>-8000</v>
      </c>
      <c r="K51" s="46">
        <f>SUM(I51-H51)/H51*100</f>
        <v>-18.6046511627907</v>
      </c>
      <c r="L51" s="44">
        <v>48000</v>
      </c>
      <c r="M51" s="44">
        <v>48000</v>
      </c>
      <c r="N51" s="45">
        <f t="shared" si="29"/>
        <v>0</v>
      </c>
      <c r="O51" s="46">
        <f t="shared" si="30"/>
        <v>0</v>
      </c>
      <c r="P51" s="44">
        <v>48000</v>
      </c>
      <c r="Q51" s="44">
        <v>46000</v>
      </c>
      <c r="R51" s="45">
        <f t="shared" si="34"/>
        <v>-2000</v>
      </c>
      <c r="S51" s="46">
        <f t="shared" si="31"/>
        <v>-4.166666666666666</v>
      </c>
      <c r="T51" s="73">
        <v>46000</v>
      </c>
      <c r="U51" s="73">
        <v>46000</v>
      </c>
      <c r="V51" s="45">
        <f t="shared" si="35"/>
        <v>0</v>
      </c>
      <c r="W51" s="46">
        <f t="shared" si="36"/>
        <v>0</v>
      </c>
      <c r="X51" s="47">
        <f t="shared" si="32"/>
        <v>46000</v>
      </c>
      <c r="Y51" s="47">
        <f t="shared" si="32"/>
        <v>44000</v>
      </c>
      <c r="Z51" s="48">
        <f t="shared" si="37"/>
        <v>-2000</v>
      </c>
      <c r="AA51" s="49">
        <f>SUM(Y51-X51)/X51*100</f>
        <v>-4.3478260869565215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22000</v>
      </c>
      <c r="J53" s="45">
        <f>I53-H53</f>
        <v>-1000</v>
      </c>
      <c r="K53" s="46">
        <f>SUM(I53-H53)/H53*100</f>
        <v>-4.3478260869565215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24200</v>
      </c>
      <c r="Z53" s="48">
        <f>Y53-X53</f>
        <v>-200</v>
      </c>
      <c r="AA53" s="49">
        <f>SUM(Y53-X53)/X53*100</f>
        <v>-0.819672131147541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29000</v>
      </c>
      <c r="F54" s="45">
        <f t="shared" si="33"/>
        <v>0</v>
      </c>
      <c r="G54" s="46">
        <f>SUM(E54-D54)/D54*100</f>
        <v>0</v>
      </c>
      <c r="H54" s="44">
        <v>25000</v>
      </c>
      <c r="I54" s="44">
        <v>25000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30000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28800</v>
      </c>
      <c r="Y54" s="47">
        <f t="shared" si="38"/>
        <v>28800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30000</v>
      </c>
      <c r="U57" s="44">
        <v>30000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30800</v>
      </c>
      <c r="Y59" s="47">
        <f t="shared" si="39"/>
        <v>30800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22000</v>
      </c>
      <c r="U72" s="44">
        <v>22000</v>
      </c>
      <c r="V72" s="45">
        <f>U72-T72</f>
        <v>0</v>
      </c>
      <c r="W72" s="46">
        <f>SUM(U72-T72)/T72*100</f>
        <v>0</v>
      </c>
      <c r="X72" s="47">
        <f>SUM(D72+H72+L72+P72+T72)/5</f>
        <v>20200</v>
      </c>
      <c r="Y72" s="47">
        <f>SUM(E72+I72+M72+Q72+U72)/5</f>
        <v>20200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6" t="s">
        <v>141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31"/>
      <c r="Y78" s="31"/>
      <c r="Z78" s="32"/>
      <c r="AA78" s="33"/>
    </row>
    <row r="79" spans="1:27" ht="17.25" customHeight="1">
      <c r="A79" s="85" t="s">
        <v>0</v>
      </c>
      <c r="B79" s="85" t="s">
        <v>1</v>
      </c>
      <c r="C79" s="85" t="s">
        <v>2</v>
      </c>
      <c r="D79" s="15" t="s">
        <v>21</v>
      </c>
      <c r="E79" s="15"/>
      <c r="F79" s="87" t="s">
        <v>3</v>
      </c>
      <c r="G79" s="88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5"/>
      <c r="B80" s="85"/>
      <c r="C80" s="85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29000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35000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52000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61300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81000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119000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127000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102800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2023-02-10T01:54:37Z</cp:lastPrinted>
  <dcterms:created xsi:type="dcterms:W3CDTF">2000-09-21T07:07:55Z</dcterms:created>
  <dcterms:modified xsi:type="dcterms:W3CDTF">2023-02-10T02:32:34Z</dcterms:modified>
  <cp:category/>
  <cp:version/>
  <cp:contentType/>
  <cp:contentStatus/>
</cp:coreProperties>
</file>