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<sst xmlns="http://schemas.openxmlformats.org/spreadsheetml/2006/main" count="349" uniqueCount="144">
  <si>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</si>
  <si>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</si>
  <si>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</si>
  <si>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</si>
  <si>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</si>
  <si>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</si>
  <si>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</si>
  <si>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</si>
  <si>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</si>
  <si>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</si>
  <si>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</si>
  <si>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</si>
  <si>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</si>
  <si>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</si>
  <si>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</si>
  <si>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</si>
  <si>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</si>
  <si>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</si>
  <si>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</si>
  <si>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</si>
  <si>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</si>
  <si>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</si>
  <si>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</si>
  <si>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</si>
  <si>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</si>
  <si>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</si>
  <si>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</si>
  <si>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</si>
  <si>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</si>
  <si>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</si>
  <si>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</si>
  <si>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</si>
  <si>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</si>
  <si>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</si>
  <si>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</si>
  <si>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</si>
  <si>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</si>
  <si>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</si>
  <si>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</si>
  <si>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</si>
  <si>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</si>
  <si>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</si>
  <si>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</si>
  <si>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</si>
  <si>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</si>
  <si>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</si>
  <si>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</si>
  <si>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</si>
  <si>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</si>
  <si>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</si>
  <si>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</si>
  <si>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</si>
  <si>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</si>
  <si>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</si>
  <si>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</si>
  <si>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</si>
  <si>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</si>
  <si>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</si>
  <si>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</si>
  <si>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</si>
  <si>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</si>
  <si>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</si>
  <si>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</si>
  <si>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</si>
  <si>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</si>
  <si>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</si>
  <si>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</si>
  <si>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</si>
  <si>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</si>
  <si>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</si>
  <si>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</si>
  <si>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</si>
  <si>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</si>
  <si>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</si>
  <si>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</si>
  <si>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</si>
  <si>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</si>
  <si>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</si>
  <si>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</si>
  <si>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</si>
  <si>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</si>
  <si>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</si>
  <si>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</si>
  <si>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</si>
  <si>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</si>
  <si>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</si>
  <si>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</si>
  <si>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</si>
  <si>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</si>
  <si>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</si>
  <si>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</si>
  <si>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</si>
  <si>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</si>
  <si>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</si>
  <si>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</si>
  <si>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</si>
  <si>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</si>
  <si>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</si>
  <si>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</si>
  <si>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</si>
  <si>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</si>
  <si>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</si>
  <si>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</si>
  <si>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</si>
  <si>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</si>
  <si>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</si>
  <si>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</si>
  <si>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</si>
  <si>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</si>
  <si>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</si>
  <si>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</si>
  <si>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</si>
  <si>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</si>
  <si>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</si>
  <si>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</si>
  <si>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</si>
  <si>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</si>
  <si>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</si>
  <si>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</si>
  <si>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</si>
  <si>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</si>
  <si>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</si>
  <si>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</si>
  <si>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</si>
  <si>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</si>
  <si>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</si>
  <si>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</si>
  <si>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</si>
  <si>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</si>
  <si>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</si>
  <si>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</si>
  <si>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</si>
  <si>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</si>
  <si>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</si>
  <si>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</si>
  <si>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</si>
  <si>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</si>
  <si>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</si>
  <si>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</si>
  <si>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</si>
  <si>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</si>
  <si>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</si>
  <si>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22 FEBRUARI 2023</t>
  </si>
  <si>
    <t>HARI / TANGGAL PEMANTAUAN : SELASA, 28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</si>
</sst>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25">
      <selection activeCell="M51" sqref="M51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(0.9/1)*14500</f>
        <v>13050</v>
      </c>
      <c r="I13" s="44">
        <f>(0.9/1)*14500</f>
        <v>13050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(0.9/1)*15000</f>
        <v>13500</v>
      </c>
      <c r="Q13" s="44">
        <f>(0.9/1)*15000</f>
        <v>13500</v>
      </c>
      <c r="R13" s="45">
        <f>Q13-P13</f>
        <v>0</v>
      </c>
      <c r="S13" s="46">
        <f>SUM(Q13-P13)/P13*100</f>
        <v>0</v>
      </c>
      <c r="T13" s="44">
        <f>(0.9/1)*15000</f>
        <v>13500</v>
      </c>
      <c r="U13" s="44">
        <f>(0.9/1)*15000</f>
        <v>13500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13500</v>
      </c>
      <c r="Y13" s="47">
        <f t="shared" si="1"/>
        <v>13500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15000</v>
      </c>
      <c r="E15" s="44">
        <v>15000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15400</v>
      </c>
      <c r="Y15" s="47">
        <f t="shared" si="1"/>
        <v>15400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14000</v>
      </c>
      <c r="E16" s="44">
        <v>14000</v>
      </c>
      <c r="F16" s="45">
        <f>E16-D16</f>
        <v>0</v>
      </c>
      <c r="G16" s="70">
        <f>SUM(E16-D16)/D16*100</f>
        <v>0</v>
      </c>
      <c r="H16" s="44">
        <v>14000</v>
      </c>
      <c r="I16" s="44">
        <v>14000</v>
      </c>
      <c r="J16" s="45">
        <f t="shared" si="0"/>
        <v>0</v>
      </c>
      <c r="K16" s="45" t="s">
        <v>124</v>
      </c>
      <c r="L16" s="44">
        <v>14000</v>
      </c>
      <c r="M16" s="44">
        <v>14000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14000</v>
      </c>
      <c r="Y16" s="85">
        <f>SUM(E16+I16+M16+Q16+U16)/5</f>
        <v>14000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32000</v>
      </c>
      <c r="U25" s="44">
        <v>32000</v>
      </c>
      <c r="V25" s="45">
        <f t="shared" si="14"/>
        <v>0</v>
      </c>
      <c r="W25" s="46">
        <f t="shared" si="10"/>
        <v>0</v>
      </c>
      <c r="X25" s="47">
        <f>SUM(D25+H25+L25+P25+T25)/5</f>
        <v>32000</v>
      </c>
      <c r="Y25" s="47">
        <f>SUM(E25+I25+M25+Q25+U25)/5</f>
        <v>32000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26000</v>
      </c>
      <c r="E28" s="44">
        <v>26000</v>
      </c>
      <c r="F28" s="45">
        <f>E28-D28</f>
        <v>0</v>
      </c>
      <c r="G28" s="46">
        <f>SUM(E28-D28)/D28*100</f>
        <v>0</v>
      </c>
      <c r="H28" s="44">
        <v>25500</v>
      </c>
      <c r="I28" s="44">
        <v>25500</v>
      </c>
      <c r="J28" s="45">
        <f>I28-H28</f>
        <v>0</v>
      </c>
      <c r="K28" s="46">
        <f>SUM(I28-H28)/H28*100</f>
        <v>0</v>
      </c>
      <c r="L28" s="44">
        <v>26000</v>
      </c>
      <c r="M28" s="44">
        <v>26000</v>
      </c>
      <c r="N28" s="45">
        <f>M28-L28</f>
        <v>0</v>
      </c>
      <c r="O28" s="46">
        <f>SUM(M28-L28)/L28*100</f>
        <v>0</v>
      </c>
      <c r="P28" s="59">
        <v>26000</v>
      </c>
      <c r="Q28" s="59">
        <v>26000</v>
      </c>
      <c r="R28" s="45">
        <f>Q28-P28</f>
        <v>0</v>
      </c>
      <c r="S28" s="46">
        <f>SUM(Q28-P28)/P28*100</f>
        <v>0</v>
      </c>
      <c r="T28" s="44">
        <v>26500</v>
      </c>
      <c r="U28" s="44">
        <v>26500</v>
      </c>
      <c r="V28" s="45">
        <f>U28-T28</f>
        <v>0</v>
      </c>
      <c r="W28" s="46">
        <f>SUM(U28-T28)/T28*100</f>
        <v>0</v>
      </c>
      <c r="X28" s="47">
        <f>SUM(D28+H28+L28+P28+T28)/5</f>
        <v>26000</v>
      </c>
      <c r="Y28" s="47">
        <f>SUM(E28+I28+M28+Q28+U28)/5</f>
        <v>26000</v>
      </c>
      <c r="Z28" s="48">
        <f>Y28-X28</f>
        <v>0</v>
      </c>
      <c r="AA28" s="49">
        <f>SUM(Y28-X28)/X28*100</f>
        <v>0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11800</v>
      </c>
      <c r="E43" s="44">
        <v>11800</v>
      </c>
      <c r="F43" s="45">
        <f>E43-D43</f>
        <v>0</v>
      </c>
      <c r="G43" s="46">
        <f>SUM(E43-D43)/D43*100</f>
        <v>0</v>
      </c>
      <c r="H43" s="44">
        <v>12000</v>
      </c>
      <c r="I43" s="44">
        <v>12000</v>
      </c>
      <c r="J43" s="45">
        <f>I43-H43</f>
        <v>0</v>
      </c>
      <c r="K43" s="46">
        <f>SUM(I43-H43)/H43*100</f>
        <v>0</v>
      </c>
      <c r="L43" s="44">
        <v>12000</v>
      </c>
      <c r="M43" s="44">
        <v>12000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11800</v>
      </c>
      <c r="U43" s="44">
        <v>11800</v>
      </c>
      <c r="V43" s="45">
        <f>U43-T43</f>
        <v>0</v>
      </c>
      <c r="W43" s="46">
        <f>SUM(U43-T43)/T43*100</f>
        <v>0</v>
      </c>
      <c r="X43" s="47">
        <f t="shared" si="27"/>
        <v>11920</v>
      </c>
      <c r="Y43" s="47">
        <f t="shared" si="27"/>
        <v>11920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34000</v>
      </c>
      <c r="E47" s="73">
        <v>34000</v>
      </c>
      <c r="F47" s="45">
        <f>E47-D47</f>
        <v>0</v>
      </c>
      <c r="G47" s="46">
        <f aca="true" t="shared" si="28" ref="G47:G67">SUM(E47-D47)/D47*100</f>
        <v>0</v>
      </c>
      <c r="H47" s="73">
        <v>25000</v>
      </c>
      <c r="I47" s="73">
        <v>25000</v>
      </c>
      <c r="J47" s="45">
        <f>I47-H47</f>
        <v>0</v>
      </c>
      <c r="K47" s="46">
        <f>SUM(I47-H47)/H47*100</f>
        <v>0</v>
      </c>
      <c r="L47" s="44">
        <v>40000</v>
      </c>
      <c r="M47" s="44">
        <v>40000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40000</v>
      </c>
      <c r="Q47" s="44">
        <v>35000</v>
      </c>
      <c r="R47" s="45">
        <f>Q47-P47</f>
        <v>-5000</v>
      </c>
      <c r="S47" s="46">
        <f aca="true" t="shared" si="31" ref="S47:S57">SUM(Q47-P47)/P47*100</f>
        <v>-12.5</v>
      </c>
      <c r="T47" s="44">
        <v>34000</v>
      </c>
      <c r="U47" s="44">
        <v>34000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34600</v>
      </c>
      <c r="Y47" s="47">
        <f t="shared" si="32"/>
        <v>33600</v>
      </c>
      <c r="Z47" s="48">
        <f>Y47-X47</f>
        <v>-1000</v>
      </c>
      <c r="AA47" s="49">
        <f>SUM(Y47-X47)/X47*100</f>
        <v>-2.8901734104046244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32000</v>
      </c>
      <c r="E48" s="44">
        <v>32000</v>
      </c>
      <c r="F48" s="45">
        <f aca="true" t="shared" si="33" ref="F48:F54">E48-D48</f>
        <v>0</v>
      </c>
      <c r="G48" s="46">
        <f>SUM(E48-D48)/D48*100</f>
        <v>0</v>
      </c>
      <c r="H48" s="44">
        <v>25000</v>
      </c>
      <c r="I48" s="44">
        <v>25000</v>
      </c>
      <c r="J48" s="45">
        <f>I48-H48</f>
        <v>0</v>
      </c>
      <c r="K48" s="46">
        <f>SUM(I48-H48)/H48*100</f>
        <v>0</v>
      </c>
      <c r="L48" s="44">
        <v>40000</v>
      </c>
      <c r="M48" s="44">
        <v>40000</v>
      </c>
      <c r="N48" s="45">
        <f t="shared" si="29"/>
        <v>0</v>
      </c>
      <c r="O48" s="46">
        <f>SUM(M48-L48)/L48*100</f>
        <v>0</v>
      </c>
      <c r="P48" s="44">
        <v>40000</v>
      </c>
      <c r="Q48" s="44">
        <v>40000</v>
      </c>
      <c r="R48" s="45">
        <f aca="true" t="shared" si="34" ref="R48:R59">Q48-P48</f>
        <v>0</v>
      </c>
      <c r="S48" s="46">
        <f t="shared" si="31"/>
        <v>0</v>
      </c>
      <c r="T48" s="44">
        <v>32000</v>
      </c>
      <c r="U48" s="44">
        <v>32000</v>
      </c>
      <c r="V48" s="45">
        <f aca="true" t="shared" si="35" ref="V48:V59">U48-T48</f>
        <v>0</v>
      </c>
      <c r="W48" s="46">
        <f aca="true" t="shared" si="36" ref="W48:W59">SUM(U48-T48)/T48*100</f>
        <v>0</v>
      </c>
      <c r="X48" s="47">
        <f t="shared" si="32"/>
        <v>33800</v>
      </c>
      <c r="Y48" s="47">
        <f t="shared" si="32"/>
        <v>33800</v>
      </c>
      <c r="Z48" s="48">
        <f aca="true" t="shared" si="37" ref="Z48:Z58">Y48-X48</f>
        <v>0</v>
      </c>
      <c r="AA48" s="49">
        <f>SUM(Y48-X48)/X48*100</f>
        <v>0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50000</v>
      </c>
      <c r="E49" s="45">
        <v>50000</v>
      </c>
      <c r="F49" s="45">
        <f t="shared" si="33"/>
        <v>0</v>
      </c>
      <c r="G49" s="46">
        <f t="shared" si="28"/>
        <v>0</v>
      </c>
      <c r="H49" s="73">
        <v>46000</v>
      </c>
      <c r="I49" s="73">
        <v>47000</v>
      </c>
      <c r="J49" s="45">
        <f>I49-H49</f>
        <v>1000</v>
      </c>
      <c r="K49" s="46">
        <f>SUM(I49-H49)/H49*100</f>
        <v>2.1739130434782608</v>
      </c>
      <c r="L49" s="73">
        <v>50000</v>
      </c>
      <c r="M49" s="73">
        <v>50000</v>
      </c>
      <c r="N49" s="45">
        <f t="shared" si="29"/>
        <v>0</v>
      </c>
      <c r="O49" s="46">
        <f t="shared" si="30"/>
        <v>0</v>
      </c>
      <c r="P49" s="44">
        <v>55000</v>
      </c>
      <c r="Q49" s="44">
        <v>55000</v>
      </c>
      <c r="R49" s="45">
        <f t="shared" si="34"/>
        <v>0</v>
      </c>
      <c r="S49" s="46">
        <f t="shared" si="31"/>
        <v>0</v>
      </c>
      <c r="T49" s="73">
        <v>50000</v>
      </c>
      <c r="U49" s="73">
        <v>50000</v>
      </c>
      <c r="V49" s="45">
        <f t="shared" si="35"/>
        <v>0</v>
      </c>
      <c r="W49" s="46">
        <f t="shared" si="36"/>
        <v>0</v>
      </c>
      <c r="X49" s="47">
        <f t="shared" si="32"/>
        <v>50200</v>
      </c>
      <c r="Y49" s="47">
        <f t="shared" si="32"/>
        <v>50400</v>
      </c>
      <c r="Z49" s="48">
        <f t="shared" si="37"/>
        <v>200</v>
      </c>
      <c r="AA49" s="49">
        <f>SUM(Y49-X49)/X49*100</f>
        <v>0.398406374501992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45000</v>
      </c>
      <c r="E50" s="73">
        <v>44000</v>
      </c>
      <c r="F50" s="45">
        <f t="shared" si="33"/>
        <v>-1000</v>
      </c>
      <c r="G50" s="46">
        <f t="shared" si="28"/>
        <v>-2.2222222222222223</v>
      </c>
      <c r="H50" s="73">
        <v>42000</v>
      </c>
      <c r="I50" s="73">
        <v>38000</v>
      </c>
      <c r="J50" s="45">
        <f>I50-H50</f>
        <v>-4000</v>
      </c>
      <c r="K50" s="46">
        <f>SUM(I50-H50)/H50*100</f>
        <v>-9.523809523809524</v>
      </c>
      <c r="L50" s="44">
        <v>40000</v>
      </c>
      <c r="M50" s="44">
        <v>43000</v>
      </c>
      <c r="N50" s="45">
        <f t="shared" si="29"/>
        <v>3000</v>
      </c>
      <c r="O50" s="46">
        <f t="shared" si="30"/>
        <v>7.5</v>
      </c>
      <c r="P50" s="44">
        <v>45000</v>
      </c>
      <c r="Q50" s="44">
        <v>45000</v>
      </c>
      <c r="R50" s="45">
        <f t="shared" si="34"/>
        <v>0</v>
      </c>
      <c r="S50" s="46">
        <f>SUM(Q50-P50)/P50*100</f>
        <v>0</v>
      </c>
      <c r="T50" s="73">
        <v>44000</v>
      </c>
      <c r="U50" s="73">
        <v>43000</v>
      </c>
      <c r="V50" s="45">
        <f t="shared" si="35"/>
        <v>-1000</v>
      </c>
      <c r="W50" s="46">
        <f t="shared" si="36"/>
        <v>-2.272727272727273</v>
      </c>
      <c r="X50" s="47">
        <f t="shared" si="32"/>
        <v>43200</v>
      </c>
      <c r="Y50" s="47">
        <f t="shared" si="32"/>
        <v>42600</v>
      </c>
      <c r="Z50" s="48">
        <f t="shared" si="37"/>
        <v>-600</v>
      </c>
      <c r="AA50" s="49">
        <f>SUM(Y50-X50)/X50*100</f>
        <v>-1.3888888888888888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32000</v>
      </c>
      <c r="E51" s="75">
        <v>32000</v>
      </c>
      <c r="F51" s="45">
        <f>E51-D51</f>
        <v>0</v>
      </c>
      <c r="G51" s="46">
        <f t="shared" si="28"/>
        <v>0</v>
      </c>
      <c r="H51" s="44">
        <v>27000</v>
      </c>
      <c r="I51" s="44">
        <v>29000</v>
      </c>
      <c r="J51" s="45">
        <f>I51-H51</f>
        <v>2000</v>
      </c>
      <c r="K51" s="46">
        <f>SUM(I51-H51)/H51*100</f>
        <v>7.4074074074074066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30000</v>
      </c>
      <c r="Q51" s="44">
        <v>30000</v>
      </c>
      <c r="R51" s="45">
        <f t="shared" si="34"/>
        <v>0</v>
      </c>
      <c r="S51" s="46">
        <f t="shared" si="31"/>
        <v>0</v>
      </c>
      <c r="T51" s="73">
        <v>34000</v>
      </c>
      <c r="U51" s="73">
        <v>34000</v>
      </c>
      <c r="V51" s="45">
        <f t="shared" si="35"/>
        <v>0</v>
      </c>
      <c r="W51" s="46">
        <f t="shared" si="36"/>
        <v>0</v>
      </c>
      <c r="X51" s="47">
        <f t="shared" si="32"/>
        <v>31600</v>
      </c>
      <c r="Y51" s="47">
        <f t="shared" si="32"/>
        <v>32000</v>
      </c>
      <c r="Z51" s="48">
        <f t="shared" si="37"/>
        <v>400</v>
      </c>
      <c r="AA51" s="49">
        <f>SUM(Y51-X51)/X51*100</f>
        <v>1.2658227848101267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24000</v>
      </c>
      <c r="I53" s="44">
        <v>24000</v>
      </c>
      <c r="J53" s="45">
        <f>I53-H53</f>
        <v>0</v>
      </c>
      <c r="K53" s="46">
        <f>SUM(I53-H53)/H53*100</f>
        <v>0</v>
      </c>
      <c r="L53" s="44">
        <v>28000</v>
      </c>
      <c r="M53" s="44">
        <v>28000</v>
      </c>
      <c r="N53" s="45">
        <f>M53-L53</f>
        <v>0</v>
      </c>
      <c r="O53" s="46">
        <f>SUM(M53-L53)/L53*100</f>
        <v>0</v>
      </c>
      <c r="P53" s="44">
        <v>29000</v>
      </c>
      <c r="Q53" s="44">
        <v>29000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26000</v>
      </c>
      <c r="Y53" s="47">
        <f t="shared" si="38"/>
        <v>26000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32000</v>
      </c>
      <c r="E54" s="44">
        <v>32000</v>
      </c>
      <c r="F54" s="45">
        <f t="shared" si="33"/>
        <v>0</v>
      </c>
      <c r="G54" s="46">
        <f>SUM(E54-D54)/D54*100</f>
        <v>0</v>
      </c>
      <c r="H54" s="44">
        <v>28000</v>
      </c>
      <c r="I54" s="44">
        <v>28000</v>
      </c>
      <c r="J54" s="45">
        <f>I54-H54</f>
        <v>0</v>
      </c>
      <c r="K54" s="46">
        <f>SUM(I54-H54)/H54*100</f>
        <v>0</v>
      </c>
      <c r="L54" s="44">
        <v>35000</v>
      </c>
      <c r="M54" s="44">
        <v>35000</v>
      </c>
      <c r="N54" s="45">
        <f>M54-L54</f>
        <v>0</v>
      </c>
      <c r="O54" s="46">
        <f>SUM(M54-L54)/L54*100</f>
        <v>0</v>
      </c>
      <c r="P54" s="44">
        <v>32000</v>
      </c>
      <c r="Q54" s="44">
        <v>32000</v>
      </c>
      <c r="R54" s="45">
        <f>Q54-P54</f>
        <v>0</v>
      </c>
      <c r="S54" s="46">
        <f>SUM(Q54-P54)/P54*100</f>
        <v>0</v>
      </c>
      <c r="T54" s="44">
        <v>32000</v>
      </c>
      <c r="U54" s="44">
        <v>32000</v>
      </c>
      <c r="V54" s="45">
        <f>U54-T54</f>
        <v>0</v>
      </c>
      <c r="W54" s="46">
        <f>SUM(U54-T54)/T54*100</f>
        <v>0</v>
      </c>
      <c r="X54" s="47">
        <f t="shared" si="38"/>
        <v>31800</v>
      </c>
      <c r="Y54" s="47">
        <f t="shared" si="38"/>
        <v>31800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28500</v>
      </c>
      <c r="U66" s="44">
        <v>28500</v>
      </c>
      <c r="V66" s="45">
        <f>U66-T66</f>
        <v>0</v>
      </c>
      <c r="W66" s="46">
        <f>SUM(U66-T66)/T66*100</f>
        <v>0</v>
      </c>
      <c r="X66" s="47">
        <f t="shared" si="40"/>
        <v>27500</v>
      </c>
      <c r="Y66" s="47">
        <f t="shared" si="40"/>
        <v>27500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26000</v>
      </c>
      <c r="E67" s="44">
        <v>26000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26000</v>
      </c>
      <c r="U67" s="44">
        <v>26000</v>
      </c>
      <c r="V67" s="45">
        <f>U67-T67</f>
        <v>0</v>
      </c>
      <c r="W67" s="46">
        <f>SUM(U67-T67)/T67*100</f>
        <v>0</v>
      </c>
      <c r="X67" s="47">
        <f t="shared" si="40"/>
        <v>25500</v>
      </c>
      <c r="Y67" s="47">
        <f t="shared" si="40"/>
        <v>25500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34000</v>
      </c>
      <c r="I88" s="44">
        <v>34000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36000</v>
      </c>
      <c r="Y88" s="47">
        <f t="shared" si="48"/>
        <v>36000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54000</v>
      </c>
      <c r="I89" s="44">
        <v>54000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61700</v>
      </c>
      <c r="Y89" s="47">
        <f t="shared" si="48"/>
        <v>61700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83000</v>
      </c>
      <c r="I90" s="44">
        <v>83000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90600</v>
      </c>
      <c r="Y90" s="47">
        <f t="shared" si="48"/>
        <v>90600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121000</v>
      </c>
      <c r="I91" s="44">
        <v>121000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127400</v>
      </c>
      <c r="Y91" s="47">
        <f t="shared" si="48"/>
        <v>127400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23000</v>
      </c>
      <c r="I99" s="44">
        <v>23000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22800</v>
      </c>
      <c r="Y99" s="47">
        <f t="shared" si="56"/>
        <v>22800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97500</v>
      </c>
      <c r="I114" s="44">
        <v>97500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103300</v>
      </c>
      <c r="Y114" s="47">
        <f t="shared" si="58"/>
        <v>103300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2023-02-28T02:18:05Z</cp:lastPrinted>
  <dcterms:created xsi:type="dcterms:W3CDTF">2000-09-21T07:07:55Z</dcterms:created>
  <dcterms:modified xsi:type="dcterms:W3CDTF">2023-02-28T02:30:47Z</dcterms:modified>
  <cp:category/>
  <cp:version/>
  <cp:contentType/>
  <cp:contentStatus/>
</cp:coreProperties>
</file>