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20" i="1"/>
  <c r="F20"/>
  <c r="E20"/>
  <c r="H20" s="1"/>
  <c r="L20" s="1"/>
  <c r="G19"/>
  <c r="F19"/>
  <c r="E19"/>
  <c r="H19" s="1"/>
  <c r="L19" s="1"/>
  <c r="K16"/>
  <c r="K21" s="1"/>
  <c r="G15"/>
  <c r="F15"/>
  <c r="E15"/>
  <c r="H15" s="1"/>
  <c r="L15" s="1"/>
  <c r="H14"/>
  <c r="L14" s="1"/>
  <c r="G14"/>
  <c r="F14"/>
  <c r="E14"/>
  <c r="G13"/>
  <c r="F13"/>
  <c r="E13"/>
  <c r="H13" s="1"/>
  <c r="L13" s="1"/>
  <c r="G12"/>
  <c r="F12"/>
  <c r="F16" s="1"/>
  <c r="E12"/>
  <c r="H12" s="1"/>
  <c r="L12" s="1"/>
  <c r="G11"/>
  <c r="F11"/>
  <c r="E11"/>
  <c r="H11" s="1"/>
  <c r="L11" s="1"/>
  <c r="H10"/>
  <c r="L10" s="1"/>
  <c r="G10"/>
  <c r="G16" s="1"/>
  <c r="G21" s="1"/>
  <c r="F10"/>
  <c r="E10"/>
  <c r="G17" l="1"/>
  <c r="F21"/>
  <c r="G23" s="1"/>
  <c r="E16"/>
  <c r="E21" s="1"/>
  <c r="H16"/>
  <c r="H21" l="1"/>
  <c r="L21" s="1"/>
  <c r="L16"/>
  <c r="G18"/>
</calcChain>
</file>

<file path=xl/sharedStrings.xml><?xml version="1.0" encoding="utf-8"?>
<sst xmlns="http://schemas.openxmlformats.org/spreadsheetml/2006/main" count="37" uniqueCount="34">
  <si>
    <t>REKAPITULASI MUTASI BARANG MILIK DAERAH</t>
  </si>
  <si>
    <t>PEMERINTAH KABUPATEN TEMANGGUNG</t>
  </si>
  <si>
    <t>TAHUN 2014</t>
  </si>
  <si>
    <t>No Urt</t>
  </si>
  <si>
    <t>Gol.</t>
  </si>
  <si>
    <t>Kode</t>
  </si>
  <si>
    <t>Nama Bidang Barang</t>
  </si>
  <si>
    <t>Nilai Aset</t>
  </si>
  <si>
    <t>MUTASI</t>
  </si>
  <si>
    <t>Ket.</t>
  </si>
  <si>
    <t>per 31 Desember 2013</t>
  </si>
  <si>
    <t>per 31 Desember 2014</t>
  </si>
  <si>
    <t>Jumlah Harga</t>
  </si>
  <si>
    <t>BERTAMBAH</t>
  </si>
  <si>
    <t>BERKURANG</t>
  </si>
  <si>
    <t>(Rp)</t>
  </si>
  <si>
    <t>NILAI SIMBADA</t>
  </si>
  <si>
    <t xml:space="preserve"> +/-</t>
  </si>
  <si>
    <t>A</t>
  </si>
  <si>
    <t>TANAH</t>
  </si>
  <si>
    <t>B</t>
  </si>
  <si>
    <t>PERALATAN DAN MESIN</t>
  </si>
  <si>
    <t>C</t>
  </si>
  <si>
    <t>GEDUNG DAN BANGUNAN</t>
  </si>
  <si>
    <t>D</t>
  </si>
  <si>
    <t>JALAN, IRIGASI DAN JARINGAN</t>
  </si>
  <si>
    <t>E</t>
  </si>
  <si>
    <t>ASET TETAP LAINNYA</t>
  </si>
  <si>
    <t>F</t>
  </si>
  <si>
    <t>KONSTRUKSI DALAM PENGERJAAN</t>
  </si>
  <si>
    <t>JUMLAH ASET TETAP</t>
  </si>
  <si>
    <t>ASET LAINNYA</t>
  </si>
  <si>
    <t>BARANG EKSTRAKOMTABEL</t>
  </si>
  <si>
    <t>JUMLAH SEMUA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</si>
</sst>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1ED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10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0" fillId="0" borderId="1" xfId="0" applyFont="1" applyBorder="1" applyAlignment="1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Font="1"/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center" vertical="center"/>
    </xf>
    <xf numFmtId="43" fontId="4" fillId="6" borderId="2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/>
    </xf>
    <xf numFmtId="43" fontId="4" fillId="6" borderId="5" xfId="1" applyFont="1" applyFill="1" applyBorder="1" applyAlignment="1">
      <alignment horizontal="center" vertical="center" wrapText="1"/>
    </xf>
    <xf numFmtId="43" fontId="4" fillId="7" borderId="8" xfId="1" applyFont="1" applyFill="1" applyBorder="1" applyAlignment="1">
      <alignment horizontal="center" vertical="center" wrapText="1"/>
    </xf>
    <xf numFmtId="43" fontId="4" fillId="8" borderId="9" xfId="1" applyFont="1" applyFill="1" applyBorder="1" applyAlignment="1">
      <alignment horizontal="center" vertical="center" wrapText="1"/>
    </xf>
    <xf numFmtId="0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NumberFormat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7" borderId="11" xfId="1" applyFont="1" applyFill="1" applyBorder="1" applyAlignment="1">
      <alignment horizontal="center" vertical="center" wrapText="1"/>
    </xf>
    <xf numFmtId="43" fontId="4" fillId="8" borderId="12" xfId="1" applyFont="1" applyFill="1" applyBorder="1" applyAlignment="1">
      <alignment horizontal="center" vertical="center" wrapText="1"/>
    </xf>
    <xf numFmtId="43" fontId="4" fillId="5" borderId="10" xfId="1" applyFont="1" applyFill="1" applyBorder="1" applyAlignment="1">
      <alignment horizontal="center" vertical="center"/>
    </xf>
    <xf numFmtId="43" fontId="4" fillId="6" borderId="10" xfId="1" applyFont="1" applyFill="1" applyBorder="1" applyAlignment="1">
      <alignment horizontal="center" vertical="center" wrapText="1"/>
    </xf>
    <xf numFmtId="43" fontId="5" fillId="9" borderId="0" xfId="1" applyFont="1" applyFill="1" applyBorder="1" applyAlignment="1">
      <alignment horizontal="center" vertical="center"/>
    </xf>
    <xf numFmtId="43" fontId="6" fillId="10" borderId="0" xfId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 indent="1"/>
    </xf>
    <xf numFmtId="43" fontId="0" fillId="0" borderId="14" xfId="1" applyFont="1" applyBorder="1" applyAlignment="1">
      <alignment horizontal="center" vertical="center"/>
    </xf>
    <xf numFmtId="43" fontId="0" fillId="0" borderId="13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8" fillId="0" borderId="0" xfId="1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 indent="1"/>
    </xf>
    <xf numFmtId="43" fontId="0" fillId="0" borderId="15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 indent="1"/>
    </xf>
    <xf numFmtId="43" fontId="0" fillId="0" borderId="16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43" fontId="9" fillId="3" borderId="13" xfId="1" applyFont="1" applyFill="1" applyBorder="1" applyAlignment="1">
      <alignment horizontal="center" vertical="center"/>
    </xf>
    <xf numFmtId="43" fontId="10" fillId="7" borderId="13" xfId="1" applyFont="1" applyFill="1" applyBorder="1" applyAlignment="1">
      <alignment horizontal="center" vertical="center" wrapText="1"/>
    </xf>
    <xf numFmtId="43" fontId="10" fillId="8" borderId="13" xfId="1" applyFont="1" applyFill="1" applyBorder="1" applyAlignment="1">
      <alignment horizontal="center" vertical="center" wrapText="1"/>
    </xf>
    <xf numFmtId="43" fontId="9" fillId="5" borderId="13" xfId="1" applyFont="1" applyFill="1" applyBorder="1" applyAlignment="1">
      <alignment horizontal="center" vertical="center"/>
    </xf>
    <xf numFmtId="43" fontId="9" fillId="2" borderId="13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indent="1"/>
    </xf>
    <xf numFmtId="43" fontId="0" fillId="0" borderId="17" xfId="1" applyFont="1" applyBorder="1" applyAlignment="1">
      <alignment horizontal="center" vertical="center"/>
    </xf>
    <xf numFmtId="43" fontId="0" fillId="0" borderId="17" xfId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11" borderId="18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left" vertical="center" indent="1"/>
    </xf>
    <xf numFmtId="43" fontId="0" fillId="11" borderId="10" xfId="1" applyFont="1" applyFill="1" applyBorder="1" applyAlignment="1">
      <alignment horizontal="center" vertical="center"/>
    </xf>
    <xf numFmtId="43" fontId="0" fillId="11" borderId="18" xfId="1" applyFont="1" applyFill="1" applyBorder="1" applyAlignment="1">
      <alignment horizontal="center" vertical="center"/>
    </xf>
    <xf numFmtId="43" fontId="11" fillId="11" borderId="10" xfId="1" applyFont="1" applyFill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11" borderId="15" xfId="0" applyFont="1" applyFill="1" applyBorder="1" applyAlignment="1">
      <alignment horizontal="center" vertical="center"/>
    </xf>
    <xf numFmtId="43" fontId="0" fillId="11" borderId="14" xfId="1" applyFont="1" applyFill="1" applyBorder="1" applyAlignment="1">
      <alignment horizontal="center" vertical="center"/>
    </xf>
    <xf numFmtId="43" fontId="11" fillId="11" borderId="13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43" fontId="0" fillId="0" borderId="0" xfId="1" applyFont="1" applyBorder="1" applyAlignment="1">
      <alignment horizontal="left" vertical="center" indent="1"/>
    </xf>
    <xf numFmtId="43" fontId="0" fillId="0" borderId="0" xfId="1" applyFont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12" fillId="0" borderId="0" xfId="1" applyFont="1" applyBorder="1"/>
    <xf numFmtId="43" fontId="2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43" fontId="8" fillId="0" borderId="0" xfId="1" applyFont="1" applyAlignment="1">
      <alignment vertical="center"/>
    </xf>
    <xf numFmtId="3" fontId="8" fillId="0" borderId="0" xfId="2" applyNumberFormat="1" applyFont="1" applyAlignment="1">
      <alignment vertical="center"/>
    </xf>
    <xf numFmtId="41" fontId="0" fillId="0" borderId="0" xfId="0" applyNumberFormat="1" applyFont="1" applyAlignment="1">
      <alignment horizontal="left" inden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4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L"/>
      <sheetName val="Xtra"/>
      <sheetName val="Rekap KIB"/>
      <sheetName val="Rekap Mutasi"/>
      <sheetName val="Rekap Mutasi KIB"/>
      <sheetName val="MUTASI"/>
    </sheetNames>
    <sheetDataSet>
      <sheetData sheetId="0"/>
      <sheetData sheetId="1"/>
      <sheetData sheetId="2">
        <row r="83">
          <cell r="C83">
            <v>508821079494</v>
          </cell>
        </row>
      </sheetData>
      <sheetData sheetId="3">
        <row r="84">
          <cell r="C84">
            <v>232555227820</v>
          </cell>
        </row>
      </sheetData>
      <sheetData sheetId="4">
        <row r="84">
          <cell r="C84">
            <v>719664857548</v>
          </cell>
        </row>
      </sheetData>
      <sheetData sheetId="5">
        <row r="84">
          <cell r="C84">
            <v>995006970943</v>
          </cell>
        </row>
      </sheetData>
      <sheetData sheetId="6">
        <row r="84">
          <cell r="C84">
            <v>53721016707</v>
          </cell>
        </row>
      </sheetData>
      <sheetData sheetId="7">
        <row r="84">
          <cell r="C84">
            <v>2081675000</v>
          </cell>
        </row>
      </sheetData>
      <sheetData sheetId="8">
        <row r="84">
          <cell r="C84">
            <v>24152317939</v>
          </cell>
        </row>
      </sheetData>
      <sheetData sheetId="9">
        <row r="84">
          <cell r="C84">
            <v>24205216978</v>
          </cell>
        </row>
      </sheetData>
      <sheetData sheetId="10"/>
      <sheetData sheetId="11"/>
      <sheetData sheetId="12">
        <row r="11">
          <cell r="O11">
            <v>10659705344</v>
          </cell>
          <cell r="V11">
            <v>6614881848</v>
          </cell>
        </row>
        <row r="12">
          <cell r="O12">
            <v>77333102752.67955</v>
          </cell>
          <cell r="V12">
            <v>43129256335.290001</v>
          </cell>
        </row>
        <row r="13">
          <cell r="O13">
            <v>80048674640.252228</v>
          </cell>
          <cell r="V13">
            <v>54574796393</v>
          </cell>
        </row>
        <row r="14">
          <cell r="O14">
            <v>66849228911.375343</v>
          </cell>
          <cell r="V14">
            <v>13162834898.37534</v>
          </cell>
        </row>
        <row r="15">
          <cell r="O15">
            <v>6046519308.749341</v>
          </cell>
          <cell r="V15">
            <v>8850825530.6493435</v>
          </cell>
        </row>
        <row r="16">
          <cell r="O16">
            <v>46866385161</v>
          </cell>
          <cell r="V16">
            <v>1852400000</v>
          </cell>
        </row>
        <row r="17">
          <cell r="O17">
            <v>59947136106.939346</v>
          </cell>
          <cell r="V17">
            <v>10936427075.649345</v>
          </cell>
        </row>
        <row r="18">
          <cell r="O18">
            <v>3450139291</v>
          </cell>
          <cell r="V18">
            <v>884384546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selection sqref="A1:XFD1048576"/>
    </sheetView>
  </sheetViews>
  <sheetFormatPr defaultColWidth="8.85546875" defaultRowHeight="15"/>
  <cols>
    <col min="1" max="1" width="3.5703125" style="7" bestFit="1" customWidth="1"/>
    <col min="2" max="2" width="4.7109375" style="7" customWidth="1"/>
    <col min="3" max="3" width="5.140625" style="7" bestFit="1" customWidth="1"/>
    <col min="4" max="4" width="37.85546875" style="89" customWidth="1"/>
    <col min="5" max="5" width="24.5703125" style="5" customWidth="1"/>
    <col min="6" max="7" width="23.5703125" style="5" customWidth="1"/>
    <col min="8" max="8" width="24" style="5" bestFit="1" customWidth="1"/>
    <col min="9" max="9" width="6" style="5" bestFit="1" customWidth="1"/>
    <col min="10" max="10" width="22.28515625" style="7" bestFit="1" customWidth="1"/>
    <col min="11" max="11" width="20.5703125" style="7" bestFit="1" customWidth="1"/>
    <col min="12" max="12" width="16" style="7" bestFit="1" customWidth="1"/>
    <col min="13" max="16384" width="8.85546875" style="7"/>
  </cols>
  <sheetData>
    <row r="1" spans="1:12" s="2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3" customFormat="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</row>
    <row r="3" spans="1:12" s="2" customFormat="1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>
      <c r="A4" s="4"/>
      <c r="B4" s="4"/>
      <c r="C4" s="4"/>
      <c r="D4" s="4"/>
      <c r="G4" s="6"/>
      <c r="H4" s="6"/>
    </row>
    <row r="5" spans="1:12" s="18" customFormat="1">
      <c r="A5" s="8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12" t="s">
        <v>8</v>
      </c>
      <c r="G5" s="13"/>
      <c r="H5" s="14" t="s">
        <v>7</v>
      </c>
      <c r="I5" s="15" t="s">
        <v>9</v>
      </c>
      <c r="J5" s="16"/>
      <c r="K5" s="17"/>
      <c r="L5" s="17"/>
    </row>
    <row r="6" spans="1:12" s="18" customFormat="1">
      <c r="A6" s="19"/>
      <c r="B6" s="19"/>
      <c r="C6" s="20"/>
      <c r="D6" s="21"/>
      <c r="E6" s="22" t="s">
        <v>10</v>
      </c>
      <c r="F6" s="23"/>
      <c r="G6" s="24"/>
      <c r="H6" s="25" t="s">
        <v>11</v>
      </c>
      <c r="I6" s="26"/>
      <c r="J6" s="16"/>
      <c r="K6" s="17"/>
      <c r="L6" s="17"/>
    </row>
    <row r="7" spans="1:12" s="18" customFormat="1">
      <c r="A7" s="19"/>
      <c r="B7" s="19"/>
      <c r="C7" s="20"/>
      <c r="D7" s="21"/>
      <c r="E7" s="22" t="s">
        <v>12</v>
      </c>
      <c r="F7" s="27" t="s">
        <v>13</v>
      </c>
      <c r="G7" s="28" t="s">
        <v>14</v>
      </c>
      <c r="H7" s="25" t="s">
        <v>12</v>
      </c>
      <c r="I7" s="26"/>
      <c r="J7" s="16"/>
      <c r="K7" s="17"/>
      <c r="L7" s="17"/>
    </row>
    <row r="8" spans="1:12" s="18" customFormat="1" ht="21">
      <c r="A8" s="29"/>
      <c r="B8" s="29"/>
      <c r="C8" s="30"/>
      <c r="D8" s="31"/>
      <c r="E8" s="32" t="s">
        <v>15</v>
      </c>
      <c r="F8" s="33"/>
      <c r="G8" s="34"/>
      <c r="H8" s="35" t="s">
        <v>15</v>
      </c>
      <c r="I8" s="36"/>
      <c r="J8" s="16"/>
      <c r="K8" s="37" t="s">
        <v>16</v>
      </c>
      <c r="L8" s="38" t="s">
        <v>17</v>
      </c>
    </row>
    <row r="9" spans="1:12" s="40" customFormat="1" ht="12.7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L9" s="41"/>
    </row>
    <row r="10" spans="1:12" s="49" customFormat="1">
      <c r="A10" s="42">
        <v>1</v>
      </c>
      <c r="B10" s="42">
        <v>1</v>
      </c>
      <c r="C10" s="42" t="s">
        <v>18</v>
      </c>
      <c r="D10" s="43" t="s">
        <v>19</v>
      </c>
      <c r="E10" s="44">
        <f>'[1]KIB A'!C83</f>
        <v>508821079494</v>
      </c>
      <c r="F10" s="44">
        <f>'[1]Rekap Mutasi KIB'!O11</f>
        <v>10659705344</v>
      </c>
      <c r="G10" s="44">
        <f>'[1]Rekap Mutasi KIB'!V11</f>
        <v>6614881848</v>
      </c>
      <c r="H10" s="44">
        <f>E10+F10-G10</f>
        <v>512865902990</v>
      </c>
      <c r="I10" s="45"/>
      <c r="J10" s="46"/>
      <c r="K10" s="47">
        <v>512865902990</v>
      </c>
      <c r="L10" s="48">
        <f t="shared" ref="L10:L16" si="0">H10-K10</f>
        <v>0</v>
      </c>
    </row>
    <row r="11" spans="1:12" s="49" customFormat="1">
      <c r="A11" s="50">
        <v>2</v>
      </c>
      <c r="B11" s="50">
        <v>2</v>
      </c>
      <c r="C11" s="50" t="s">
        <v>20</v>
      </c>
      <c r="D11" s="51" t="s">
        <v>21</v>
      </c>
      <c r="E11" s="52">
        <f>'[1]KIB B'!C84</f>
        <v>232555227820</v>
      </c>
      <c r="F11" s="44">
        <f>'[1]Rekap Mutasi KIB'!O12</f>
        <v>77333102752.67955</v>
      </c>
      <c r="G11" s="44">
        <f>'[1]Rekap Mutasi KIB'!V12</f>
        <v>43129256335.290001</v>
      </c>
      <c r="H11" s="44">
        <f t="shared" ref="H11:H15" si="1">E11+F11-G11</f>
        <v>266759074237.38956</v>
      </c>
      <c r="I11" s="45"/>
      <c r="J11" s="46"/>
      <c r="K11" s="47">
        <v>266759074237</v>
      </c>
      <c r="L11" s="48">
        <f t="shared" si="0"/>
        <v>0.389556884765625</v>
      </c>
    </row>
    <row r="12" spans="1:12" s="49" customFormat="1">
      <c r="A12" s="50">
        <v>3</v>
      </c>
      <c r="B12" s="50">
        <v>3</v>
      </c>
      <c r="C12" s="50" t="s">
        <v>22</v>
      </c>
      <c r="D12" s="51" t="s">
        <v>23</v>
      </c>
      <c r="E12" s="52">
        <f>'[1]KIB C'!C84</f>
        <v>719664857548</v>
      </c>
      <c r="F12" s="44">
        <f>'[1]Rekap Mutasi KIB'!O13</f>
        <v>80048674640.252228</v>
      </c>
      <c r="G12" s="44">
        <f>'[1]Rekap Mutasi KIB'!V13</f>
        <v>54574796393</v>
      </c>
      <c r="H12" s="44">
        <f t="shared" si="1"/>
        <v>745138735795.2522</v>
      </c>
      <c r="I12" s="45"/>
      <c r="J12" s="46"/>
      <c r="K12" s="47">
        <v>745138735795</v>
      </c>
      <c r="L12" s="48">
        <f t="shared" si="0"/>
        <v>0.252197265625</v>
      </c>
    </row>
    <row r="13" spans="1:12" s="49" customFormat="1">
      <c r="A13" s="50">
        <v>4</v>
      </c>
      <c r="B13" s="50">
        <v>4</v>
      </c>
      <c r="C13" s="50" t="s">
        <v>24</v>
      </c>
      <c r="D13" s="51" t="s">
        <v>25</v>
      </c>
      <c r="E13" s="52">
        <f>'[1]KIB D'!C84</f>
        <v>995006970943</v>
      </c>
      <c r="F13" s="44">
        <f>'[1]Rekap Mutasi KIB'!O14</f>
        <v>66849228911.375343</v>
      </c>
      <c r="G13" s="44">
        <f>'[1]Rekap Mutasi KIB'!V14</f>
        <v>13162834898.37534</v>
      </c>
      <c r="H13" s="44">
        <f t="shared" si="1"/>
        <v>1048693364956</v>
      </c>
      <c r="I13" s="45"/>
      <c r="J13" s="46"/>
      <c r="K13" s="47">
        <v>1048693364956</v>
      </c>
      <c r="L13" s="48">
        <f t="shared" si="0"/>
        <v>0</v>
      </c>
    </row>
    <row r="14" spans="1:12" s="49" customFormat="1">
      <c r="A14" s="50">
        <v>5</v>
      </c>
      <c r="B14" s="50">
        <v>5</v>
      </c>
      <c r="C14" s="50" t="s">
        <v>26</v>
      </c>
      <c r="D14" s="51" t="s">
        <v>27</v>
      </c>
      <c r="E14" s="52">
        <f>'[1]KIB E'!C84</f>
        <v>53721016707</v>
      </c>
      <c r="F14" s="44">
        <f>'[1]Rekap Mutasi KIB'!O15</f>
        <v>6046519308.749341</v>
      </c>
      <c r="G14" s="44">
        <f>'[1]Rekap Mutasi KIB'!V15</f>
        <v>8850825530.6493435</v>
      </c>
      <c r="H14" s="44">
        <f t="shared" si="1"/>
        <v>50916710485.099998</v>
      </c>
      <c r="I14" s="45"/>
      <c r="J14" s="46"/>
      <c r="K14" s="47">
        <v>50916710485.099998</v>
      </c>
      <c r="L14" s="48">
        <f t="shared" si="0"/>
        <v>0</v>
      </c>
    </row>
    <row r="15" spans="1:12" s="49" customFormat="1">
      <c r="A15" s="53">
        <v>6</v>
      </c>
      <c r="B15" s="53">
        <v>6</v>
      </c>
      <c r="C15" s="53" t="s">
        <v>28</v>
      </c>
      <c r="D15" s="54" t="s">
        <v>29</v>
      </c>
      <c r="E15" s="55">
        <f>'[1]KIB F'!C84</f>
        <v>2081675000</v>
      </c>
      <c r="F15" s="56">
        <f>'[1]Rekap Mutasi KIB'!O16</f>
        <v>46866385161</v>
      </c>
      <c r="G15" s="56">
        <f>'[1]Rekap Mutasi KIB'!V16</f>
        <v>1852400000</v>
      </c>
      <c r="H15" s="44">
        <f t="shared" si="1"/>
        <v>47095660161</v>
      </c>
      <c r="I15" s="57"/>
      <c r="J15" s="46"/>
      <c r="K15" s="47">
        <v>47095660161</v>
      </c>
      <c r="L15" s="48">
        <f t="shared" si="0"/>
        <v>0</v>
      </c>
    </row>
    <row r="16" spans="1:12" s="49" customFormat="1" ht="15.75">
      <c r="A16" s="58"/>
      <c r="B16" s="58"/>
      <c r="C16" s="58"/>
      <c r="D16" s="59" t="s">
        <v>30</v>
      </c>
      <c r="E16" s="60">
        <f>SUM(E10:E15)</f>
        <v>2511850827512</v>
      </c>
      <c r="F16" s="61">
        <f>SUM(F10:F15)</f>
        <v>287803616118.0564</v>
      </c>
      <c r="G16" s="62">
        <f>SUM(G10:G15)</f>
        <v>128184995005.31468</v>
      </c>
      <c r="H16" s="63">
        <f>SUM(H10:H15)</f>
        <v>2671469448624.7417</v>
      </c>
      <c r="I16" s="64"/>
      <c r="J16" s="46"/>
      <c r="K16" s="65">
        <f>SUM(K10:K15)</f>
        <v>2671469448624.1001</v>
      </c>
      <c r="L16" s="66">
        <f t="shared" si="0"/>
        <v>0.6416015625</v>
      </c>
    </row>
    <row r="17" spans="1:12" s="49" customFormat="1">
      <c r="A17" s="67"/>
      <c r="B17" s="67"/>
      <c r="C17" s="67"/>
      <c r="D17" s="68"/>
      <c r="E17" s="69"/>
      <c r="F17" s="69"/>
      <c r="G17" s="69">
        <f>F16-G16</f>
        <v>159618621112.7417</v>
      </c>
      <c r="H17" s="69"/>
      <c r="I17" s="70"/>
      <c r="J17" s="46"/>
      <c r="K17" s="65"/>
      <c r="L17" s="66"/>
    </row>
    <row r="18" spans="1:12" s="49" customFormat="1">
      <c r="A18" s="71"/>
      <c r="B18" s="71"/>
      <c r="C18" s="71"/>
      <c r="D18" s="72"/>
      <c r="E18" s="73"/>
      <c r="F18" s="73"/>
      <c r="G18" s="73">
        <f>G17/E16*100</f>
        <v>6.3546218336080376</v>
      </c>
      <c r="H18" s="73"/>
      <c r="I18" s="74"/>
      <c r="J18" s="46"/>
      <c r="K18" s="65"/>
      <c r="L18" s="66"/>
    </row>
    <row r="19" spans="1:12" s="82" customFormat="1">
      <c r="A19" s="75">
        <v>7</v>
      </c>
      <c r="B19" s="76"/>
      <c r="C19" s="76"/>
      <c r="D19" s="77" t="s">
        <v>31</v>
      </c>
      <c r="E19" s="78">
        <f>[1]AL!C84</f>
        <v>24152317939</v>
      </c>
      <c r="F19" s="79">
        <f>'[1]Rekap Mutasi KIB'!O17</f>
        <v>59947136106.939346</v>
      </c>
      <c r="G19" s="79">
        <f>'[1]Rekap Mutasi KIB'!V17</f>
        <v>10936427075.649345</v>
      </c>
      <c r="H19" s="79">
        <f>E19+F19-G19</f>
        <v>73163026970.290009</v>
      </c>
      <c r="I19" s="80"/>
      <c r="J19" s="81"/>
      <c r="K19" s="65">
        <v>73163026970</v>
      </c>
      <c r="L19" s="48">
        <f>H19-K19</f>
        <v>0.290008544921875</v>
      </c>
    </row>
    <row r="20" spans="1:12" s="82" customFormat="1">
      <c r="A20" s="83">
        <v>8</v>
      </c>
      <c r="B20" s="76"/>
      <c r="C20" s="76"/>
      <c r="D20" s="77" t="s">
        <v>32</v>
      </c>
      <c r="E20" s="78">
        <f>[1]Xtra!C84</f>
        <v>24205216978</v>
      </c>
      <c r="F20" s="84">
        <f>'[1]Rekap Mutasi KIB'!O18</f>
        <v>3450139291</v>
      </c>
      <c r="G20" s="84">
        <f>'[1]Rekap Mutasi KIB'!V18</f>
        <v>884384546</v>
      </c>
      <c r="H20" s="79">
        <f>E20+F20-G20</f>
        <v>26770971723</v>
      </c>
      <c r="I20" s="85"/>
      <c r="J20" s="81"/>
      <c r="K20" s="65">
        <v>26770971723</v>
      </c>
      <c r="L20" s="48">
        <f>H20-K20</f>
        <v>0</v>
      </c>
    </row>
    <row r="21" spans="1:12" s="87" customFormat="1" ht="15.75">
      <c r="A21" s="58"/>
      <c r="B21" s="58"/>
      <c r="C21" s="58"/>
      <c r="D21" s="59" t="s">
        <v>33</v>
      </c>
      <c r="E21" s="60">
        <f>E16+E19+E20</f>
        <v>2560208362429</v>
      </c>
      <c r="F21" s="61">
        <f>F16+F19+F20</f>
        <v>351200891515.99573</v>
      </c>
      <c r="G21" s="62">
        <f>G16+G19+G20</f>
        <v>140005806626.96402</v>
      </c>
      <c r="H21" s="63">
        <f>H16+H19+H20</f>
        <v>2771403447318.0317</v>
      </c>
      <c r="I21" s="64"/>
      <c r="J21" s="86"/>
      <c r="K21" s="65">
        <f>SUM(K16:K20)</f>
        <v>2771403447317.1001</v>
      </c>
      <c r="L21" s="48">
        <f>H21-K21</f>
        <v>0.931640625</v>
      </c>
    </row>
    <row r="22" spans="1:12">
      <c r="A22" s="88"/>
      <c r="B22" s="88"/>
      <c r="C22" s="88"/>
      <c r="E22" s="6"/>
      <c r="F22" s="6"/>
      <c r="G22" s="6"/>
      <c r="H22" s="6"/>
    </row>
    <row r="23" spans="1:12" s="90" customFormat="1">
      <c r="B23" s="91"/>
      <c r="D23" s="91"/>
      <c r="E23" s="92"/>
      <c r="F23" s="93"/>
      <c r="G23" s="94">
        <f>F21-G21</f>
        <v>211195084889.03171</v>
      </c>
      <c r="H23" s="93"/>
      <c r="I23" s="93"/>
    </row>
    <row r="24" spans="1:12" s="90" customFormat="1">
      <c r="A24" s="95"/>
      <c r="B24" s="95"/>
      <c r="C24" s="95"/>
      <c r="E24" s="96"/>
      <c r="F24" s="96"/>
      <c r="G24" s="96"/>
      <c r="H24" s="93"/>
      <c r="I24" s="93"/>
    </row>
    <row r="25" spans="1:12" s="90" customFormat="1">
      <c r="A25" s="95"/>
      <c r="B25" s="95"/>
      <c r="C25" s="95"/>
      <c r="E25" s="97"/>
      <c r="F25" s="96"/>
      <c r="G25" s="7"/>
      <c r="H25" s="93"/>
      <c r="I25" s="98"/>
    </row>
    <row r="26" spans="1:12" s="90" customFormat="1">
      <c r="E26" s="96"/>
      <c r="F26" s="93"/>
      <c r="G26" s="93"/>
      <c r="H26" s="93"/>
      <c r="I26" s="93"/>
      <c r="J26" s="99"/>
    </row>
    <row r="27" spans="1:12" s="90" customFormat="1">
      <c r="E27" s="96"/>
      <c r="F27" s="93"/>
      <c r="G27" s="93"/>
      <c r="H27" s="93"/>
      <c r="I27" s="93"/>
      <c r="J27" s="7"/>
    </row>
    <row r="28" spans="1:12" s="90" customFormat="1">
      <c r="E28" s="96"/>
      <c r="F28" s="100"/>
      <c r="G28" s="93"/>
      <c r="H28" s="93"/>
      <c r="I28" s="93"/>
    </row>
    <row r="29" spans="1:12" s="90" customFormat="1">
      <c r="E29" s="93"/>
      <c r="F29" s="100"/>
      <c r="G29" s="93"/>
      <c r="H29" s="93"/>
      <c r="I29" s="93"/>
    </row>
    <row r="30" spans="1:12" s="90" customFormat="1">
      <c r="E30" s="93"/>
      <c r="F30" s="100"/>
      <c r="G30" s="93"/>
      <c r="H30" s="93"/>
      <c r="I30" s="93"/>
    </row>
    <row r="31" spans="1:12" s="90" customFormat="1">
      <c r="E31" s="93"/>
      <c r="F31" s="93"/>
      <c r="G31" s="93"/>
      <c r="H31" s="93"/>
      <c r="I31" s="93"/>
    </row>
    <row r="32" spans="1:12" s="90" customFormat="1">
      <c r="E32" s="93"/>
      <c r="F32" s="93"/>
      <c r="G32" s="93"/>
      <c r="H32" s="93"/>
      <c r="I32" s="93"/>
      <c r="J32" s="101"/>
    </row>
    <row r="33" spans="1:14" s="102" customFormat="1">
      <c r="E33" s="103"/>
      <c r="F33" s="103"/>
      <c r="G33" s="103"/>
      <c r="H33" s="103"/>
      <c r="I33" s="103"/>
      <c r="K33" s="104"/>
    </row>
    <row r="36" spans="1:14" s="5" customFormat="1">
      <c r="A36" s="7"/>
      <c r="B36" s="7"/>
      <c r="C36" s="7"/>
      <c r="D36" s="105"/>
      <c r="E36" s="103"/>
      <c r="F36" s="103"/>
      <c r="J36" s="7"/>
      <c r="K36" s="7"/>
      <c r="L36" s="7"/>
      <c r="M36" s="7"/>
      <c r="N36" s="7"/>
    </row>
    <row r="37" spans="1:14" s="5" customFormat="1">
      <c r="A37" s="7"/>
      <c r="B37" s="7"/>
      <c r="C37" s="7"/>
      <c r="D37" s="89"/>
      <c r="E37" s="103"/>
      <c r="F37" s="103"/>
      <c r="J37" s="7"/>
      <c r="K37" s="7"/>
      <c r="L37" s="7"/>
      <c r="M37" s="7"/>
      <c r="N37" s="7"/>
    </row>
    <row r="38" spans="1:14" s="5" customFormat="1">
      <c r="A38" s="7"/>
      <c r="B38" s="7"/>
      <c r="C38" s="7"/>
      <c r="D38" s="89"/>
      <c r="E38" s="103"/>
      <c r="F38" s="103"/>
      <c r="J38" s="7"/>
      <c r="K38" s="7"/>
      <c r="L38" s="7"/>
      <c r="M38" s="7"/>
      <c r="N38" s="7"/>
    </row>
    <row r="39" spans="1:14" s="5" customFormat="1">
      <c r="A39" s="7"/>
      <c r="B39" s="7"/>
      <c r="C39" s="7"/>
      <c r="D39" s="89"/>
      <c r="E39" s="103"/>
      <c r="F39" s="103"/>
      <c r="J39" s="7"/>
      <c r="K39" s="7"/>
      <c r="L39" s="7"/>
      <c r="M39" s="7"/>
      <c r="N39" s="7"/>
    </row>
    <row r="40" spans="1:14" s="5" customFormat="1">
      <c r="A40" s="7"/>
      <c r="B40" s="7"/>
      <c r="C40" s="7"/>
      <c r="D40" s="89"/>
      <c r="E40" s="103"/>
      <c r="F40" s="103"/>
      <c r="J40" s="7"/>
      <c r="K40" s="7"/>
      <c r="L40" s="7"/>
      <c r="M40" s="7"/>
      <c r="N40" s="7"/>
    </row>
    <row r="41" spans="1:14" s="5" customFormat="1">
      <c r="A41" s="7"/>
      <c r="B41" s="7"/>
      <c r="C41" s="7"/>
      <c r="D41" s="89"/>
      <c r="E41" s="103"/>
      <c r="F41" s="103"/>
      <c r="J41" s="7"/>
      <c r="K41" s="7"/>
      <c r="L41" s="7"/>
      <c r="M41" s="7"/>
      <c r="N41" s="7"/>
    </row>
    <row r="42" spans="1:14" s="5" customFormat="1">
      <c r="A42" s="7"/>
      <c r="B42" s="7"/>
      <c r="C42" s="7"/>
      <c r="D42" s="89"/>
      <c r="E42" s="103"/>
      <c r="F42" s="103"/>
      <c r="J42" s="7"/>
      <c r="K42" s="7"/>
      <c r="L42" s="7"/>
      <c r="M42" s="7"/>
      <c r="N42" s="7"/>
    </row>
    <row r="43" spans="1:14" s="5" customFormat="1">
      <c r="A43" s="7"/>
      <c r="B43" s="7"/>
      <c r="C43" s="7"/>
      <c r="D43" s="89"/>
      <c r="E43" s="103"/>
      <c r="J43" s="7"/>
      <c r="K43" s="7"/>
      <c r="L43" s="7"/>
      <c r="M43" s="7"/>
      <c r="N43" s="7"/>
    </row>
  </sheetData>
  <mergeCells count="11">
    <mergeCell ref="G7:G8"/>
    <mergeCell ref="A1:I1"/>
    <mergeCell ref="A2:I2"/>
    <mergeCell ref="A3:I3"/>
    <mergeCell ref="A5:A8"/>
    <mergeCell ref="B5:B8"/>
    <mergeCell ref="C5:C8"/>
    <mergeCell ref="D5:D8"/>
    <mergeCell ref="F5:G6"/>
    <mergeCell ref="I5:I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2017-10-31T01:14:17Z</dcterms:created>
  <dcterms:modified xsi:type="dcterms:W3CDTF">2017-10-31T01:14:28Z</dcterms:modified>
</cp:coreProperties>
</file>