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30" windowHeight="657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<sst xmlns="http://schemas.openxmlformats.org/spreadsheetml/2006/main" count="351" uniqueCount="144">
  <si>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</si>
  <si>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</si>
  <si>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</si>
  <si>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</si>
  <si>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</si>
  <si>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</si>
  <si>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</si>
  <si>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</si>
  <si>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</si>
  <si>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</si>
  <si>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</si>
  <si>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</si>
  <si>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</si>
  <si>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</si>
  <si>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</si>
  <si>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</si>
  <si>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</si>
  <si>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</si>
  <si>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</si>
  <si>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</si>
  <si>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</si>
  <si>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</si>
  <si>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</si>
  <si>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</si>
  <si>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</si>
  <si>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</si>
  <si>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</si>
  <si>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</si>
  <si>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</si>
  <si>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</si>
  <si>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</si>
  <si>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</si>
  <si>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</si>
  <si>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</si>
  <si>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</si>
  <si>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</si>
  <si>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</si>
  <si>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</si>
  <si>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</si>
  <si>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</si>
  <si>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</si>
  <si>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</si>
  <si>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</si>
  <si>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</si>
  <si>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</si>
  <si>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</si>
  <si>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</si>
  <si>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</si>
  <si>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</si>
  <si>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</si>
  <si>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</si>
  <si>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</si>
  <si>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</si>
  <si>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</si>
  <si>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</si>
  <si>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</si>
  <si>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</si>
  <si>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</si>
  <si>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</si>
  <si>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</si>
  <si>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</si>
  <si>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</si>
  <si>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</si>
  <si>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</si>
  <si>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</si>
  <si>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</si>
  <si>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</si>
  <si>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</si>
  <si>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</si>
  <si>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</si>
  <si>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</si>
  <si>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</si>
  <si>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</si>
  <si>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</si>
  <si>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</si>
  <si>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</si>
  <si>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</si>
  <si>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</si>
  <si>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</si>
  <si>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</si>
  <si>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</si>
  <si>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</si>
  <si>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</si>
  <si>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</si>
  <si>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</si>
  <si>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</si>
  <si>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</si>
  <si>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</si>
  <si>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</si>
  <si>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</si>
  <si>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</si>
  <si>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</si>
  <si>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</si>
  <si>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</si>
  <si>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</si>
  <si>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</si>
  <si>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</si>
  <si>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</si>
  <si>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</si>
  <si>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</si>
  <si>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</si>
  <si>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</si>
  <si>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</si>
  <si>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</si>
  <si>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</si>
  <si>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</si>
  <si>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</si>
  <si>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</si>
  <si>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</si>
  <si>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</si>
  <si>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</si>
  <si>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</si>
  <si>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</si>
  <si>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</si>
  <si>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</si>
  <si>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</si>
  <si>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</si>
  <si>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</si>
  <si>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</si>
  <si>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</si>
  <si>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</si>
  <si>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</si>
  <si>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</si>
  <si>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</si>
  <si>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</si>
  <si>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</si>
  <si>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</si>
  <si>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</si>
  <si>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</si>
  <si>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</si>
  <si>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</si>
  <si>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</si>
  <si>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</si>
  <si>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</si>
  <si>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</si>
  <si>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</si>
  <si>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</si>
  <si>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</si>
  <si>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</si>
  <si>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</si>
  <si>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</si>
  <si>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</si>
  <si>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HARI / TANGGAL PEMANTAUAN : RABU, 29 MARET 2023</t>
  </si>
  <si>
    <t>HARI / TANGGAL PEMANTAUAN : SENIN, 03 APRIL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</si>
</sst>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175" fontId="9" fillId="0" borderId="17" xfId="43" applyNumberFormat="1" applyFont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1">
      <selection activeCell="I56" sqref="I56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71093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8" t="s">
        <v>143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4"/>
      <c r="Y2" s="4"/>
      <c r="Z2" s="4"/>
      <c r="AA2" s="4"/>
    </row>
    <row r="3" ht="1.5" customHeight="1"/>
    <row r="4" spans="1:27" ht="11.25" customHeight="1">
      <c r="A4" s="87" t="s">
        <v>0</v>
      </c>
      <c r="B4" s="87" t="s">
        <v>1</v>
      </c>
      <c r="C4" s="87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7"/>
      <c r="B5" s="87"/>
      <c r="C5" s="87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12000</v>
      </c>
      <c r="I9" s="44">
        <v>12000</v>
      </c>
      <c r="J9" s="45">
        <f>I9-H9</f>
        <v>0</v>
      </c>
      <c r="K9" s="46">
        <f>SUM(I9-H9)/H9*100</f>
        <v>0</v>
      </c>
      <c r="L9" s="44">
        <v>11000</v>
      </c>
      <c r="M9" s="44">
        <v>11000</v>
      </c>
      <c r="N9" s="45">
        <f>M9-L9</f>
        <v>0</v>
      </c>
      <c r="O9" s="46">
        <f>SUM(M9-L9)/L9*100</f>
        <v>0</v>
      </c>
      <c r="P9" s="44">
        <v>11000</v>
      </c>
      <c r="Q9" s="44">
        <v>11000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11600</v>
      </c>
      <c r="Y9" s="47">
        <f>SUM(E9+I9+M9+Q9+U9)/5</f>
        <v>11600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13500</v>
      </c>
      <c r="E11" s="72">
        <v>13500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15000</v>
      </c>
      <c r="Q11" s="72">
        <v>15000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13800</v>
      </c>
      <c r="Y11" s="47">
        <f>SUM(E11+I11+M11+Q11+U11)/5</f>
        <v>13800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(0.9/1)*14500</f>
        <v>13050</v>
      </c>
      <c r="I13" s="44">
        <f>(0.9/1)*14500</f>
        <v>13050</v>
      </c>
      <c r="J13" s="45">
        <f aca="true" t="shared" si="0" ref="J13:J18">I13-H13</f>
        <v>0</v>
      </c>
      <c r="K13" s="46">
        <f>SUM(I13-H13)/H13*100</f>
        <v>0</v>
      </c>
      <c r="L13" s="44">
        <f>(0.9/1)*15000</f>
        <v>13500</v>
      </c>
      <c r="M13" s="44">
        <f>(0.9/1)*15000</f>
        <v>13500</v>
      </c>
      <c r="N13" s="45">
        <f>M13-L13</f>
        <v>0</v>
      </c>
      <c r="O13" s="46">
        <f>SUM(M13-L13)/L13*100</f>
        <v>0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(0.9/1)*15000</f>
        <v>13500</v>
      </c>
      <c r="U13" s="44">
        <f>(0.9/1)*15000</f>
        <v>13500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13500</v>
      </c>
      <c r="Y13" s="47">
        <f t="shared" si="1"/>
        <v>13500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18000</v>
      </c>
      <c r="U14" s="44">
        <v>18000</v>
      </c>
      <c r="V14" s="45">
        <f>U14-T14</f>
        <v>0</v>
      </c>
      <c r="W14" s="46">
        <f>SUM(U14-T14)/T14*100</f>
        <v>0</v>
      </c>
      <c r="X14" s="47">
        <f t="shared" si="1"/>
        <v>18400</v>
      </c>
      <c r="Y14" s="47">
        <f t="shared" si="1"/>
        <v>18400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16000</v>
      </c>
      <c r="E15" s="44">
        <v>16000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15600</v>
      </c>
      <c r="Y15" s="47">
        <f t="shared" si="1"/>
        <v>15600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14000</v>
      </c>
      <c r="E16" s="44">
        <v>14000</v>
      </c>
      <c r="F16" s="45">
        <f>E16-D16</f>
        <v>0</v>
      </c>
      <c r="G16" s="70">
        <f>SUM(E16-D16)/D16*100</f>
        <v>0</v>
      </c>
      <c r="H16" s="44">
        <v>14000</v>
      </c>
      <c r="I16" s="44">
        <v>14000</v>
      </c>
      <c r="J16" s="45">
        <f t="shared" si="0"/>
        <v>0</v>
      </c>
      <c r="K16" s="45" t="s">
        <v>124</v>
      </c>
      <c r="L16" s="44">
        <v>15000</v>
      </c>
      <c r="M16" s="44">
        <v>15000</v>
      </c>
      <c r="N16" s="45">
        <f>M16-L16</f>
        <v>0</v>
      </c>
      <c r="O16" s="46">
        <f>SUM(M16-L16)/L16*100</f>
        <v>0</v>
      </c>
      <c r="P16" s="44">
        <v>14000</v>
      </c>
      <c r="Q16" s="44">
        <v>14000</v>
      </c>
      <c r="R16" s="45">
        <f>Q16-P16</f>
        <v>0</v>
      </c>
      <c r="S16" s="46">
        <v>0</v>
      </c>
      <c r="T16" s="44">
        <v>14000</v>
      </c>
      <c r="U16" s="44">
        <v>14000</v>
      </c>
      <c r="V16" s="45">
        <f>U16-T16</f>
        <v>0</v>
      </c>
      <c r="W16" s="46">
        <f>SUM(U16-T16)/T16*100</f>
        <v>0</v>
      </c>
      <c r="X16" s="85">
        <f>SUM(D16+H16+L16+P16+T16)/5</f>
        <v>14200</v>
      </c>
      <c r="Y16" s="85">
        <f>SUM(E16+I16+M16+Q16+U16)/5</f>
        <v>14200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33000</v>
      </c>
      <c r="E25" s="44">
        <v>33000</v>
      </c>
      <c r="F25" s="45">
        <f>E25-D25</f>
        <v>0</v>
      </c>
      <c r="G25" s="70">
        <f t="shared" si="3"/>
        <v>0</v>
      </c>
      <c r="H25" s="44">
        <v>32000</v>
      </c>
      <c r="I25" s="44">
        <v>32000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31000</v>
      </c>
      <c r="Q25" s="44">
        <v>31000</v>
      </c>
      <c r="R25" s="45">
        <f t="shared" si="8"/>
        <v>0</v>
      </c>
      <c r="S25" s="46">
        <f t="shared" si="9"/>
        <v>0</v>
      </c>
      <c r="T25" s="44">
        <v>32000</v>
      </c>
      <c r="U25" s="44">
        <v>32000</v>
      </c>
      <c r="V25" s="45">
        <f t="shared" si="14"/>
        <v>0</v>
      </c>
      <c r="W25" s="46">
        <f t="shared" si="10"/>
        <v>0</v>
      </c>
      <c r="X25" s="47">
        <f>SUM(D25+H25+L25+P25+T25)/5</f>
        <v>32000</v>
      </c>
      <c r="Y25" s="47">
        <f>SUM(E25+I25+M25+Q25+U25)/5</f>
        <v>32000</v>
      </c>
      <c r="Z25" s="48">
        <f>Y25-X25</f>
        <v>0</v>
      </c>
      <c r="AA25" s="49">
        <f>SUM(Y25-X25)/X25*100</f>
        <v>0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80000</v>
      </c>
      <c r="I26" s="73">
        <v>80000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78000</v>
      </c>
      <c r="Y26" s="47">
        <f t="shared" si="11"/>
        <v>78000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29000</v>
      </c>
      <c r="E28" s="44">
        <v>27000</v>
      </c>
      <c r="F28" s="45">
        <f>E28-D28</f>
        <v>-2000</v>
      </c>
      <c r="G28" s="46">
        <f>SUM(E28-D28)/D28*100</f>
        <v>-6.896551724137931</v>
      </c>
      <c r="H28" s="44">
        <v>28000</v>
      </c>
      <c r="I28" s="44">
        <v>27000</v>
      </c>
      <c r="J28" s="45">
        <f>I28-H28</f>
        <v>-1000</v>
      </c>
      <c r="K28" s="46">
        <f>SUM(I28-H28)/H28*100</f>
        <v>-3.571428571428571</v>
      </c>
      <c r="L28" s="44">
        <v>29000</v>
      </c>
      <c r="M28" s="44">
        <v>27500</v>
      </c>
      <c r="N28" s="45">
        <f>M28-L28</f>
        <v>-1500</v>
      </c>
      <c r="O28" s="46">
        <f>SUM(M28-L28)/L28*100</f>
        <v>-5.172413793103448</v>
      </c>
      <c r="P28" s="59">
        <v>30000</v>
      </c>
      <c r="Q28" s="59">
        <v>30000</v>
      </c>
      <c r="R28" s="45">
        <f>Q28-P28</f>
        <v>0</v>
      </c>
      <c r="S28" s="46">
        <f>SUM(Q28-P28)/P28*100</f>
        <v>0</v>
      </c>
      <c r="T28" s="44">
        <v>29000</v>
      </c>
      <c r="U28" s="44">
        <v>28000</v>
      </c>
      <c r="V28" s="45">
        <f>U28-T28</f>
        <v>-1000</v>
      </c>
      <c r="W28" s="46">
        <f>SUM(U28-T28)/T28*100</f>
        <v>-3.4482758620689653</v>
      </c>
      <c r="X28" s="47">
        <f>SUM(D28+H28+L28+P28+T28)/5</f>
        <v>29000</v>
      </c>
      <c r="Y28" s="47">
        <f>SUM(E28+I28+M28+Q28+U28)/5</f>
        <v>27900</v>
      </c>
      <c r="Z28" s="48">
        <f>Y28-X28</f>
        <v>-1100</v>
      </c>
      <c r="AA28" s="49">
        <f>SUM(Y28-X28)/X28*100</f>
        <v>-3.793103448275862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12500</v>
      </c>
      <c r="U33" s="44">
        <v>12500</v>
      </c>
      <c r="V33" s="45">
        <f t="shared" si="22"/>
        <v>0</v>
      </c>
      <c r="W33" s="46">
        <f t="shared" si="23"/>
        <v>0</v>
      </c>
      <c r="X33" s="47">
        <f t="shared" si="24"/>
        <v>12050</v>
      </c>
      <c r="Y33" s="47">
        <f t="shared" si="24"/>
        <v>12050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11500</v>
      </c>
      <c r="U34" s="44">
        <v>11500</v>
      </c>
      <c r="V34" s="45">
        <f t="shared" si="22"/>
        <v>0</v>
      </c>
      <c r="W34" s="46">
        <f t="shared" si="23"/>
        <v>0</v>
      </c>
      <c r="X34" s="47">
        <f t="shared" si="24"/>
        <v>10620</v>
      </c>
      <c r="Y34" s="47">
        <f t="shared" si="24"/>
        <v>10620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 t="s">
        <v>138</v>
      </c>
      <c r="K37" s="86" t="s">
        <v>138</v>
      </c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11800</v>
      </c>
      <c r="E43" s="44">
        <v>11800</v>
      </c>
      <c r="F43" s="45">
        <f>E43-D43</f>
        <v>0</v>
      </c>
      <c r="G43" s="46">
        <f>SUM(E43-D43)/D43*100</f>
        <v>0</v>
      </c>
      <c r="H43" s="44">
        <v>11800</v>
      </c>
      <c r="I43" s="44">
        <v>11800</v>
      </c>
      <c r="J43" s="45">
        <f>I43-H43</f>
        <v>0</v>
      </c>
      <c r="K43" s="46">
        <f>SUM(I43-H43)/H43*100</f>
        <v>0</v>
      </c>
      <c r="L43" s="44">
        <v>11900</v>
      </c>
      <c r="M43" s="44">
        <v>11900</v>
      </c>
      <c r="N43" s="45">
        <f>M43-L43</f>
        <v>0</v>
      </c>
      <c r="O43" s="46">
        <f>SUM(M43-L43)/L43*100</f>
        <v>0</v>
      </c>
      <c r="P43" s="44">
        <v>12000</v>
      </c>
      <c r="Q43" s="44">
        <v>12000</v>
      </c>
      <c r="R43" s="45">
        <f>Q43-P43</f>
        <v>0</v>
      </c>
      <c r="S43" s="46">
        <f>SUM(Q43-P43)/P43*100</f>
        <v>0</v>
      </c>
      <c r="T43" s="44">
        <v>11200</v>
      </c>
      <c r="U43" s="44">
        <v>11200</v>
      </c>
      <c r="V43" s="45">
        <f>U43-T43</f>
        <v>0</v>
      </c>
      <c r="W43" s="46">
        <f>SUM(U43-T43)/T43*100</f>
        <v>0</v>
      </c>
      <c r="X43" s="47">
        <f t="shared" si="27"/>
        <v>11740</v>
      </c>
      <c r="Y43" s="47">
        <f t="shared" si="27"/>
        <v>11740</v>
      </c>
      <c r="Z43" s="48">
        <f>Y43-X43</f>
        <v>0</v>
      </c>
      <c r="AA43" s="49">
        <f>SUM(Y43-X43)/X43*100</f>
        <v>0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26000</v>
      </c>
      <c r="E47" s="73">
        <v>25000</v>
      </c>
      <c r="F47" s="45">
        <f>E47-D47</f>
        <v>-1000</v>
      </c>
      <c r="G47" s="46">
        <f aca="true" t="shared" si="28" ref="G47:G67">SUM(E47-D47)/D47*100</f>
        <v>-3.8461538461538463</v>
      </c>
      <c r="H47" s="73">
        <v>20000</v>
      </c>
      <c r="I47" s="73">
        <v>18000</v>
      </c>
      <c r="J47" s="45">
        <f>I47-H47</f>
        <v>-2000</v>
      </c>
      <c r="K47" s="46">
        <f>SUM(I47-H47)/H47*100</f>
        <v>-10</v>
      </c>
      <c r="L47" s="44">
        <v>26000</v>
      </c>
      <c r="M47" s="44">
        <v>30000</v>
      </c>
      <c r="N47" s="45">
        <f aca="true" t="shared" si="29" ref="N47:N57">M47-L47</f>
        <v>4000</v>
      </c>
      <c r="O47" s="46">
        <f aca="true" t="shared" si="30" ref="O47:O57">SUM(M47-L47)/L47*100</f>
        <v>15.384615384615385</v>
      </c>
      <c r="P47" s="44">
        <v>32000</v>
      </c>
      <c r="Q47" s="44">
        <v>32000</v>
      </c>
      <c r="R47" s="45">
        <f>Q47-P47</f>
        <v>0</v>
      </c>
      <c r="S47" s="46">
        <f aca="true" t="shared" si="31" ref="S47:S57">SUM(Q47-P47)/P47*100</f>
        <v>0</v>
      </c>
      <c r="T47" s="44">
        <v>26000</v>
      </c>
      <c r="U47" s="44">
        <v>24000</v>
      </c>
      <c r="V47" s="45">
        <f>U47-T47</f>
        <v>-2000</v>
      </c>
      <c r="W47" s="46">
        <f>SUM(U47-T47)/T47*100</f>
        <v>-7.6923076923076925</v>
      </c>
      <c r="X47" s="47">
        <f aca="true" t="shared" si="32" ref="X47:Y51">SUM(D47+H47+L47+P47+T47)/5</f>
        <v>26000</v>
      </c>
      <c r="Y47" s="47">
        <f t="shared" si="32"/>
        <v>25800</v>
      </c>
      <c r="Z47" s="48">
        <f>Y47-X47</f>
        <v>-200</v>
      </c>
      <c r="AA47" s="49">
        <f>SUM(Y47-X47)/X47*100</f>
        <v>-0.7692307692307693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27000</v>
      </c>
      <c r="E48" s="44">
        <v>24000</v>
      </c>
      <c r="F48" s="45">
        <f aca="true" t="shared" si="33" ref="F48:F54">E48-D48</f>
        <v>-3000</v>
      </c>
      <c r="G48" s="46">
        <f>SUM(E48-D48)/D48*100</f>
        <v>-11.11111111111111</v>
      </c>
      <c r="H48" s="44">
        <v>25000</v>
      </c>
      <c r="I48" s="44">
        <v>25000</v>
      </c>
      <c r="J48" s="45">
        <f>I48-H48</f>
        <v>0</v>
      </c>
      <c r="K48" s="46">
        <f>SUM(I48-H48)/H48*100</f>
        <v>0</v>
      </c>
      <c r="L48" s="44">
        <v>28000</v>
      </c>
      <c r="M48" s="44">
        <v>30000</v>
      </c>
      <c r="N48" s="45">
        <f t="shared" si="29"/>
        <v>2000</v>
      </c>
      <c r="O48" s="46">
        <f>SUM(M48-L48)/L48*100</f>
        <v>7.142857142857142</v>
      </c>
      <c r="P48" s="44">
        <v>30000</v>
      </c>
      <c r="Q48" s="44">
        <v>30000</v>
      </c>
      <c r="R48" s="45">
        <f aca="true" t="shared" si="34" ref="R48:R59">Q48-P48</f>
        <v>0</v>
      </c>
      <c r="S48" s="46">
        <f t="shared" si="31"/>
        <v>0</v>
      </c>
      <c r="T48" s="44">
        <v>27000</v>
      </c>
      <c r="U48" s="44">
        <v>24000</v>
      </c>
      <c r="V48" s="45">
        <f aca="true" t="shared" si="35" ref="V48:V59">U48-T48</f>
        <v>-3000</v>
      </c>
      <c r="W48" s="46">
        <f aca="true" t="shared" si="36" ref="W48:W59">SUM(U48-T48)/T48*100</f>
        <v>-11.11111111111111</v>
      </c>
      <c r="X48" s="47">
        <f t="shared" si="32"/>
        <v>27400</v>
      </c>
      <c r="Y48" s="47">
        <f t="shared" si="32"/>
        <v>26600</v>
      </c>
      <c r="Z48" s="48">
        <f aca="true" t="shared" si="37" ref="Z48:Z58">Y48-X48</f>
        <v>-800</v>
      </c>
      <c r="AA48" s="49">
        <f>SUM(Y48-X48)/X48*100</f>
        <v>-2.9197080291970803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38000</v>
      </c>
      <c r="E49" s="45">
        <v>32000</v>
      </c>
      <c r="F49" s="45">
        <f t="shared" si="33"/>
        <v>-6000</v>
      </c>
      <c r="G49" s="46">
        <f t="shared" si="28"/>
        <v>-15.789473684210526</v>
      </c>
      <c r="H49" s="73">
        <v>38000</v>
      </c>
      <c r="I49" s="73">
        <v>30000</v>
      </c>
      <c r="J49" s="45">
        <f>I49-H49</f>
        <v>-8000</v>
      </c>
      <c r="K49" s="46">
        <f>SUM(I49-H49)/H49*100</f>
        <v>-21.052631578947366</v>
      </c>
      <c r="L49" s="73">
        <v>40000</v>
      </c>
      <c r="M49" s="73">
        <v>40000</v>
      </c>
      <c r="N49" s="45">
        <f t="shared" si="29"/>
        <v>0</v>
      </c>
      <c r="O49" s="46">
        <f t="shared" si="30"/>
        <v>0</v>
      </c>
      <c r="P49" s="44">
        <v>42000</v>
      </c>
      <c r="Q49" s="44">
        <v>42000</v>
      </c>
      <c r="R49" s="45">
        <f t="shared" si="34"/>
        <v>0</v>
      </c>
      <c r="S49" s="46">
        <f t="shared" si="31"/>
        <v>0</v>
      </c>
      <c r="T49" s="73">
        <v>38000</v>
      </c>
      <c r="U49" s="73">
        <v>35000</v>
      </c>
      <c r="V49" s="45">
        <f t="shared" si="35"/>
        <v>-3000</v>
      </c>
      <c r="W49" s="46">
        <f t="shared" si="36"/>
        <v>-7.894736842105263</v>
      </c>
      <c r="X49" s="47">
        <f t="shared" si="32"/>
        <v>39200</v>
      </c>
      <c r="Y49" s="47">
        <f t="shared" si="32"/>
        <v>35800</v>
      </c>
      <c r="Z49" s="48">
        <f t="shared" si="37"/>
        <v>-3400</v>
      </c>
      <c r="AA49" s="49">
        <f>SUM(Y49-X49)/X49*100</f>
        <v>-8.673469387755102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38000</v>
      </c>
      <c r="E50" s="73">
        <v>35000</v>
      </c>
      <c r="F50" s="45">
        <f t="shared" si="33"/>
        <v>-3000</v>
      </c>
      <c r="G50" s="46">
        <f t="shared" si="28"/>
        <v>-7.894736842105263</v>
      </c>
      <c r="H50" s="73">
        <v>30000</v>
      </c>
      <c r="I50" s="73">
        <v>35000</v>
      </c>
      <c r="J50" s="45">
        <f>I50-H50</f>
        <v>5000</v>
      </c>
      <c r="K50" s="46">
        <f>SUM(I50-H50)/H50*100</f>
        <v>16.666666666666664</v>
      </c>
      <c r="L50" s="44">
        <v>37000</v>
      </c>
      <c r="M50" s="44">
        <v>35000</v>
      </c>
      <c r="N50" s="45">
        <f t="shared" si="29"/>
        <v>-2000</v>
      </c>
      <c r="O50" s="46">
        <f t="shared" si="30"/>
        <v>-5.405405405405405</v>
      </c>
      <c r="P50" s="44">
        <v>40000</v>
      </c>
      <c r="Q50" s="44">
        <v>40000</v>
      </c>
      <c r="R50" s="45">
        <f t="shared" si="34"/>
        <v>0</v>
      </c>
      <c r="S50" s="46">
        <f>SUM(Q50-P50)/P50*100</f>
        <v>0</v>
      </c>
      <c r="T50" s="73">
        <v>35000</v>
      </c>
      <c r="U50" s="73">
        <v>37000</v>
      </c>
      <c r="V50" s="45">
        <f t="shared" si="35"/>
        <v>2000</v>
      </c>
      <c r="W50" s="46">
        <f t="shared" si="36"/>
        <v>5.714285714285714</v>
      </c>
      <c r="X50" s="47">
        <f t="shared" si="32"/>
        <v>36000</v>
      </c>
      <c r="Y50" s="47">
        <f t="shared" si="32"/>
        <v>36400</v>
      </c>
      <c r="Z50" s="48">
        <f t="shared" si="37"/>
        <v>400</v>
      </c>
      <c r="AA50" s="49">
        <f>SUM(Y50-X50)/X50*100</f>
        <v>1.1111111111111112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32000</v>
      </c>
      <c r="E51" s="75">
        <v>32000</v>
      </c>
      <c r="F51" s="45">
        <f>E51-D51</f>
        <v>0</v>
      </c>
      <c r="G51" s="46">
        <f t="shared" si="28"/>
        <v>0</v>
      </c>
      <c r="H51" s="44">
        <v>28000</v>
      </c>
      <c r="I51" s="44">
        <v>28000</v>
      </c>
      <c r="J51" s="45">
        <f>I51-H51</f>
        <v>0</v>
      </c>
      <c r="K51" s="46">
        <f>SUM(I51-H51)/H51*100</f>
        <v>0</v>
      </c>
      <c r="L51" s="44">
        <v>35000</v>
      </c>
      <c r="M51" s="44">
        <v>35000</v>
      </c>
      <c r="N51" s="45">
        <f t="shared" si="29"/>
        <v>0</v>
      </c>
      <c r="O51" s="46">
        <f t="shared" si="30"/>
        <v>0</v>
      </c>
      <c r="P51" s="44">
        <v>35000</v>
      </c>
      <c r="Q51" s="44">
        <v>35000</v>
      </c>
      <c r="R51" s="45">
        <f t="shared" si="34"/>
        <v>0</v>
      </c>
      <c r="S51" s="46">
        <f t="shared" si="31"/>
        <v>0</v>
      </c>
      <c r="T51" s="73">
        <v>32000</v>
      </c>
      <c r="U51" s="73">
        <v>32000</v>
      </c>
      <c r="V51" s="45">
        <f t="shared" si="35"/>
        <v>0</v>
      </c>
      <c r="W51" s="46">
        <f t="shared" si="36"/>
        <v>0</v>
      </c>
      <c r="X51" s="47">
        <f t="shared" si="32"/>
        <v>32400</v>
      </c>
      <c r="Y51" s="47">
        <f t="shared" si="32"/>
        <v>32400</v>
      </c>
      <c r="Z51" s="48">
        <f t="shared" si="37"/>
        <v>0</v>
      </c>
      <c r="AA51" s="49">
        <f>SUM(Y51-X51)/X51*100</f>
        <v>0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27000</v>
      </c>
      <c r="E53" s="44">
        <v>27000</v>
      </c>
      <c r="F53" s="45">
        <f t="shared" si="33"/>
        <v>0</v>
      </c>
      <c r="G53" s="46">
        <f>SUM(E53-D53)/D53*100</f>
        <v>0</v>
      </c>
      <c r="H53" s="44">
        <v>24000</v>
      </c>
      <c r="I53" s="44">
        <v>24000</v>
      </c>
      <c r="J53" s="45">
        <f>I53-H53</f>
        <v>0</v>
      </c>
      <c r="K53" s="46">
        <f>SUM(I53-H53)/H53*100</f>
        <v>0</v>
      </c>
      <c r="L53" s="44">
        <v>30000</v>
      </c>
      <c r="M53" s="44">
        <v>30000</v>
      </c>
      <c r="N53" s="45">
        <f>M53-L53</f>
        <v>0</v>
      </c>
      <c r="O53" s="46">
        <f>SUM(M53-L53)/L53*100</f>
        <v>0</v>
      </c>
      <c r="P53" s="44">
        <v>29000</v>
      </c>
      <c r="Q53" s="44">
        <v>29000</v>
      </c>
      <c r="R53" s="45">
        <f>Q53-P53</f>
        <v>0</v>
      </c>
      <c r="S53" s="46">
        <f>SUM(Q53-P53)/P53*100</f>
        <v>0</v>
      </c>
      <c r="T53" s="44">
        <v>30000</v>
      </c>
      <c r="U53" s="44">
        <v>30000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28000</v>
      </c>
      <c r="Y53" s="47">
        <f t="shared" si="38"/>
        <v>28000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32000</v>
      </c>
      <c r="E54" s="44">
        <v>30000</v>
      </c>
      <c r="F54" s="45">
        <f t="shared" si="33"/>
        <v>-2000</v>
      </c>
      <c r="G54" s="46">
        <f>SUM(E54-D54)/D54*100</f>
        <v>-6.25</v>
      </c>
      <c r="H54" s="44">
        <v>27000</v>
      </c>
      <c r="I54" s="44">
        <v>27000</v>
      </c>
      <c r="J54" s="45">
        <f>I54-H54</f>
        <v>0</v>
      </c>
      <c r="K54" s="46">
        <f>SUM(I54-H54)/H54*100</f>
        <v>0</v>
      </c>
      <c r="L54" s="44">
        <v>35000</v>
      </c>
      <c r="M54" s="44">
        <v>33000</v>
      </c>
      <c r="N54" s="45">
        <f>M54-L54</f>
        <v>-2000</v>
      </c>
      <c r="O54" s="46">
        <f>SUM(M54-L54)/L54*100</f>
        <v>-5.714285714285714</v>
      </c>
      <c r="P54" s="44">
        <v>33000</v>
      </c>
      <c r="Q54" s="44">
        <v>33000</v>
      </c>
      <c r="R54" s="45">
        <f>Q54-P54</f>
        <v>0</v>
      </c>
      <c r="S54" s="46">
        <f>SUM(Q54-P54)/P54*100</f>
        <v>0</v>
      </c>
      <c r="T54" s="44">
        <v>32000</v>
      </c>
      <c r="U54" s="44">
        <v>32000</v>
      </c>
      <c r="V54" s="45">
        <f>U54-T54</f>
        <v>0</v>
      </c>
      <c r="W54" s="46">
        <f>SUM(U54-T54)/T54*100</f>
        <v>0</v>
      </c>
      <c r="X54" s="47">
        <f t="shared" si="38"/>
        <v>31800</v>
      </c>
      <c r="Y54" s="47">
        <f t="shared" si="38"/>
        <v>31000</v>
      </c>
      <c r="Z54" s="48">
        <f>Y54-X54</f>
        <v>-800</v>
      </c>
      <c r="AA54" s="49">
        <f>SUM(Y54-X54)/X54*100</f>
        <v>-2.515723270440252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34000</v>
      </c>
      <c r="E55" s="44">
        <v>35000</v>
      </c>
      <c r="F55" s="45">
        <f>E55-D55</f>
        <v>1000</v>
      </c>
      <c r="G55" s="46">
        <f>SUM(E55-D55)/D55*100</f>
        <v>2.941176470588235</v>
      </c>
      <c r="H55" s="44">
        <v>32000</v>
      </c>
      <c r="I55" s="44">
        <v>35000</v>
      </c>
      <c r="J55" s="45">
        <f>I55-H55</f>
        <v>3000</v>
      </c>
      <c r="K55" s="46">
        <f>SUM(I55-H55)/H55*100</f>
        <v>9.375</v>
      </c>
      <c r="L55" s="44">
        <v>33000</v>
      </c>
      <c r="M55" s="44">
        <v>35000</v>
      </c>
      <c r="N55" s="45">
        <f>M55-L55</f>
        <v>2000</v>
      </c>
      <c r="O55" s="46">
        <f>SUM(M55-L55)/L55*100</f>
        <v>6.0606060606060606</v>
      </c>
      <c r="P55" s="44">
        <v>30000</v>
      </c>
      <c r="Q55" s="44">
        <v>30000</v>
      </c>
      <c r="R55" s="45">
        <f>Q55-P55</f>
        <v>0</v>
      </c>
      <c r="S55" s="46">
        <f>SUM(Q55-P55)/P55*100</f>
        <v>0</v>
      </c>
      <c r="T55" s="44">
        <v>32000</v>
      </c>
      <c r="U55" s="44">
        <v>34000</v>
      </c>
      <c r="V55" s="45">
        <f>U55-T55</f>
        <v>2000</v>
      </c>
      <c r="W55" s="46">
        <f>SUM(U55-T55)/T55*100</f>
        <v>6.25</v>
      </c>
      <c r="X55" s="47">
        <f t="shared" si="38"/>
        <v>32200</v>
      </c>
      <c r="Y55" s="47">
        <f t="shared" si="38"/>
        <v>33800</v>
      </c>
      <c r="Z55" s="48">
        <f>Y55-X55</f>
        <v>1600</v>
      </c>
      <c r="AA55" s="49">
        <f>SUM(Y55-X55)/X55*100</f>
        <v>4.968944099378882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33000</v>
      </c>
      <c r="Y57" s="47">
        <f t="shared" si="39"/>
        <v>33000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32000</v>
      </c>
      <c r="U59" s="44">
        <v>32000</v>
      </c>
      <c r="V59" s="45">
        <f t="shared" si="35"/>
        <v>0</v>
      </c>
      <c r="W59" s="46">
        <f t="shared" si="36"/>
        <v>0</v>
      </c>
      <c r="X59" s="47">
        <f t="shared" si="39"/>
        <v>31200</v>
      </c>
      <c r="Y59" s="47">
        <f t="shared" si="39"/>
        <v>31200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29000</v>
      </c>
      <c r="E66" s="44">
        <v>29000</v>
      </c>
      <c r="F66" s="45">
        <f>E66-D66</f>
        <v>0</v>
      </c>
      <c r="G66" s="46">
        <f t="shared" si="28"/>
        <v>0</v>
      </c>
      <c r="H66" s="44">
        <v>26500</v>
      </c>
      <c r="I66" s="44">
        <v>26500</v>
      </c>
      <c r="J66" s="45">
        <f>I66-H66</f>
        <v>0</v>
      </c>
      <c r="K66" s="46">
        <f>SUM(I66-H66)/H66*100</f>
        <v>0</v>
      </c>
      <c r="L66" s="44">
        <v>30000</v>
      </c>
      <c r="M66" s="44">
        <v>30000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30000</v>
      </c>
      <c r="U66" s="44">
        <v>30000</v>
      </c>
      <c r="V66" s="45">
        <f>U66-T66</f>
        <v>0</v>
      </c>
      <c r="W66" s="46">
        <f>SUM(U66-T66)/T66*100</f>
        <v>0</v>
      </c>
      <c r="X66" s="47">
        <f t="shared" si="40"/>
        <v>28700</v>
      </c>
      <c r="Y66" s="47">
        <f t="shared" si="40"/>
        <v>28700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26000</v>
      </c>
      <c r="E67" s="44">
        <v>26000</v>
      </c>
      <c r="F67" s="45">
        <f>E67-D67</f>
        <v>0</v>
      </c>
      <c r="G67" s="46">
        <f t="shared" si="28"/>
        <v>0</v>
      </c>
      <c r="H67" s="44">
        <v>24000</v>
      </c>
      <c r="I67" s="44">
        <v>24000</v>
      </c>
      <c r="J67" s="45">
        <f>I67-H67</f>
        <v>0</v>
      </c>
      <c r="K67" s="46">
        <f>SUM(I67-H67)/H67*100</f>
        <v>0</v>
      </c>
      <c r="L67" s="44">
        <v>27000</v>
      </c>
      <c r="M67" s="44">
        <v>27000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26000</v>
      </c>
      <c r="U67" s="44">
        <v>26000</v>
      </c>
      <c r="V67" s="45">
        <f>U67-T67</f>
        <v>0</v>
      </c>
      <c r="W67" s="46">
        <f>SUM(U67-T67)/T67*100</f>
        <v>0</v>
      </c>
      <c r="X67" s="47">
        <f t="shared" si="40"/>
        <v>25600</v>
      </c>
      <c r="Y67" s="47">
        <f t="shared" si="40"/>
        <v>25600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4000</v>
      </c>
      <c r="U68" s="44">
        <v>4000</v>
      </c>
      <c r="V68" s="45">
        <f>U68-T68</f>
        <v>0</v>
      </c>
      <c r="W68" s="46">
        <f>SUM(U68-T68)/T68*100</f>
        <v>0</v>
      </c>
      <c r="X68" s="47">
        <f t="shared" si="40"/>
        <v>4600</v>
      </c>
      <c r="Y68" s="47">
        <f t="shared" si="40"/>
        <v>4600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141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8" t="s">
        <v>142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31"/>
      <c r="Y78" s="31"/>
      <c r="Z78" s="32"/>
      <c r="AA78" s="33"/>
    </row>
    <row r="79" spans="1:27" ht="17.25" customHeight="1">
      <c r="A79" s="87" t="s">
        <v>0</v>
      </c>
      <c r="B79" s="87" t="s">
        <v>1</v>
      </c>
      <c r="C79" s="87" t="s">
        <v>2</v>
      </c>
      <c r="D79" s="15" t="s">
        <v>21</v>
      </c>
      <c r="E79" s="15"/>
      <c r="F79" s="89" t="s">
        <v>3</v>
      </c>
      <c r="G79" s="90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7"/>
      <c r="B80" s="87"/>
      <c r="C80" s="87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34000</v>
      </c>
      <c r="I88" s="44">
        <v>34000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36000</v>
      </c>
      <c r="Y88" s="47">
        <f t="shared" si="48"/>
        <v>36000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54000</v>
      </c>
      <c r="I89" s="44">
        <v>54000</v>
      </c>
      <c r="J89" s="45">
        <f t="shared" si="43"/>
        <v>0</v>
      </c>
      <c r="K89" s="46">
        <f t="shared" si="44"/>
        <v>0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61700</v>
      </c>
      <c r="Y89" s="47">
        <f t="shared" si="48"/>
        <v>61700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95000</v>
      </c>
      <c r="E90" s="44">
        <v>95000</v>
      </c>
      <c r="F90" s="45">
        <f>E90-D90</f>
        <v>0</v>
      </c>
      <c r="G90" s="46">
        <f>SUM(E90-D90)/D90*100</f>
        <v>0</v>
      </c>
      <c r="H90" s="44">
        <v>83000</v>
      </c>
      <c r="I90" s="44">
        <v>85000</v>
      </c>
      <c r="J90" s="45">
        <f t="shared" si="43"/>
        <v>2000</v>
      </c>
      <c r="K90" s="46">
        <f t="shared" si="44"/>
        <v>2.4096385542168677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88000</v>
      </c>
      <c r="Q90" s="44">
        <v>88000</v>
      </c>
      <c r="R90" s="45">
        <f t="shared" si="46"/>
        <v>0</v>
      </c>
      <c r="S90" s="46">
        <f t="shared" si="50"/>
        <v>0</v>
      </c>
      <c r="T90" s="44">
        <v>95000</v>
      </c>
      <c r="U90" s="44">
        <v>95000</v>
      </c>
      <c r="V90" s="45">
        <f t="shared" si="47"/>
        <v>0</v>
      </c>
      <c r="W90" s="46">
        <f t="shared" si="51"/>
        <v>0</v>
      </c>
      <c r="X90" s="47">
        <f t="shared" si="48"/>
        <v>89200</v>
      </c>
      <c r="Y90" s="47">
        <f t="shared" si="48"/>
        <v>89600</v>
      </c>
      <c r="Z90" s="48">
        <f>Y90-X90</f>
        <v>400</v>
      </c>
      <c r="AA90" s="49">
        <f>SUM(Y90-X90)/X90*100</f>
        <v>0.4484304932735426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121000</v>
      </c>
      <c r="I91" s="44">
        <v>121000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127400</v>
      </c>
      <c r="Y91" s="47">
        <f t="shared" si="48"/>
        <v>127400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23000</v>
      </c>
      <c r="I99" s="44">
        <v>23000</v>
      </c>
      <c r="J99" s="45">
        <f t="shared" si="43"/>
        <v>0</v>
      </c>
      <c r="K99" s="46">
        <f t="shared" si="44"/>
        <v>0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22800</v>
      </c>
      <c r="Y99" s="47">
        <f t="shared" si="56"/>
        <v>22800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22000</v>
      </c>
      <c r="E100" s="44">
        <v>22000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21000</v>
      </c>
      <c r="U100" s="44">
        <v>21000</v>
      </c>
      <c r="V100" s="45">
        <f t="shared" si="47"/>
        <v>0</v>
      </c>
      <c r="W100" s="46">
        <f t="shared" si="51"/>
        <v>0</v>
      </c>
      <c r="X100" s="47">
        <f t="shared" si="56"/>
        <v>22000</v>
      </c>
      <c r="Y100" s="47">
        <f t="shared" si="56"/>
        <v>22000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22000</v>
      </c>
      <c r="E101" s="44">
        <v>22000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21000</v>
      </c>
      <c r="U101" s="44">
        <v>21000</v>
      </c>
      <c r="V101" s="45">
        <f t="shared" si="47"/>
        <v>0</v>
      </c>
      <c r="W101" s="46">
        <f t="shared" si="51"/>
        <v>0</v>
      </c>
      <c r="X101" s="47">
        <f t="shared" si="56"/>
        <v>21700</v>
      </c>
      <c r="Y101" s="47">
        <f t="shared" si="56"/>
        <v>21700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22000</v>
      </c>
      <c r="E102" s="44">
        <v>22000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21000</v>
      </c>
      <c r="U102" s="44">
        <v>21000</v>
      </c>
      <c r="V102" s="45">
        <f t="shared" si="47"/>
        <v>0</v>
      </c>
      <c r="W102" s="46">
        <f t="shared" si="51"/>
        <v>0</v>
      </c>
      <c r="X102" s="47">
        <f t="shared" si="56"/>
        <v>21700</v>
      </c>
      <c r="Y102" s="47">
        <f t="shared" si="56"/>
        <v>21700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97500</v>
      </c>
      <c r="I114" s="44">
        <v>97500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103300</v>
      </c>
      <c r="Y114" s="47">
        <f t="shared" si="58"/>
        <v>103300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1496062992125984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2023-04-03T02:06:34Z</cp:lastPrinted>
  <dcterms:created xsi:type="dcterms:W3CDTF">2000-09-21T07:07:55Z</dcterms:created>
  <dcterms:modified xsi:type="dcterms:W3CDTF">2023-04-03T02:25:05Z</dcterms:modified>
  <cp:category/>
  <cp:version/>
  <cp:contentType/>
  <cp:contentStatus/>
</cp:coreProperties>
</file>