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LOGO" sheetId="1" r:id="rId1"/>
  </sheets>
  <definedNames>
    <definedName name="_xlnm.Print_Titles" localSheetId="0">TLOGO!$3:$4</definedName>
  </definedNames>
  <calcPr calcId="124519"/>
</workbook>
</file>

<file path=xl/calcChain.xml><?xml version="1.0" encoding="utf-8"?>
<calcChain xmlns="http://schemas.openxmlformats.org/spreadsheetml/2006/main">
  <c r="M89" i="1"/>
  <c r="AH85"/>
  <c r="AG85"/>
  <c r="AF85"/>
  <c r="AE85"/>
  <c r="AD85"/>
  <c r="AC85"/>
  <c r="E84"/>
  <c r="D84"/>
  <c r="AB81"/>
  <c r="AB85" s="1"/>
  <c r="AA81"/>
  <c r="AA85" s="1"/>
  <c r="Z81"/>
  <c r="Z85" s="1"/>
  <c r="Y81"/>
  <c r="X81"/>
  <c r="X85" s="1"/>
  <c r="W81"/>
  <c r="W85" s="1"/>
  <c r="V81"/>
  <c r="V85" s="1"/>
  <c r="U81"/>
  <c r="T81"/>
  <c r="T85" s="1"/>
  <c r="S81"/>
  <c r="S85" s="1"/>
  <c r="R81"/>
  <c r="R85" s="1"/>
  <c r="Q81"/>
  <c r="P81"/>
  <c r="P85" s="1"/>
  <c r="O81"/>
  <c r="O85" s="1"/>
  <c r="N81"/>
  <c r="N85" s="1"/>
  <c r="G81"/>
  <c r="F80"/>
  <c r="F79"/>
  <c r="F78"/>
  <c r="F77"/>
  <c r="AB76"/>
  <c r="AA76"/>
  <c r="Z76"/>
  <c r="Y76"/>
  <c r="X76"/>
  <c r="W76"/>
  <c r="V76"/>
  <c r="I76" s="1"/>
  <c r="U76"/>
  <c r="T76"/>
  <c r="S76"/>
  <c r="R76"/>
  <c r="Q76"/>
  <c r="G76" s="1"/>
  <c r="P76"/>
  <c r="F76" s="1"/>
  <c r="O76"/>
  <c r="N76"/>
  <c r="F75"/>
  <c r="F74"/>
  <c r="F73"/>
  <c r="F72"/>
  <c r="AI71"/>
  <c r="AI85" s="1"/>
  <c r="AB71"/>
  <c r="AA71"/>
  <c r="Z71"/>
  <c r="Y71"/>
  <c r="Y85" s="1"/>
  <c r="X71"/>
  <c r="W71"/>
  <c r="V71"/>
  <c r="U71"/>
  <c r="U85" s="1"/>
  <c r="T71"/>
  <c r="S71"/>
  <c r="R71"/>
  <c r="Q71"/>
  <c r="G71" s="1"/>
  <c r="P71"/>
  <c r="F71" s="1"/>
  <c r="O71"/>
  <c r="N71"/>
  <c r="I71"/>
  <c r="F70"/>
  <c r="F69"/>
  <c r="F68"/>
  <c r="F67"/>
  <c r="F66"/>
  <c r="F65"/>
  <c r="F64"/>
  <c r="F63"/>
  <c r="AB62"/>
  <c r="AA62"/>
  <c r="Z62"/>
  <c r="Y62"/>
  <c r="X62"/>
  <c r="W62"/>
  <c r="V62"/>
  <c r="I62" s="1"/>
  <c r="U62"/>
  <c r="T62"/>
  <c r="S62"/>
  <c r="R62"/>
  <c r="Q62"/>
  <c r="G62" s="1"/>
  <c r="P62"/>
  <c r="O62"/>
  <c r="N62"/>
  <c r="F62"/>
  <c r="F61"/>
  <c r="F60"/>
  <c r="F59"/>
  <c r="F58"/>
  <c r="F57"/>
  <c r="F56"/>
  <c r="F55"/>
  <c r="F54"/>
  <c r="AB53"/>
  <c r="AA53"/>
  <c r="Z53"/>
  <c r="Y53"/>
  <c r="X53"/>
  <c r="W53"/>
  <c r="V53"/>
  <c r="U53"/>
  <c r="T53"/>
  <c r="S53"/>
  <c r="R53"/>
  <c r="Q53"/>
  <c r="G53" s="1"/>
  <c r="P53"/>
  <c r="F53" s="1"/>
  <c r="O53"/>
  <c r="N53"/>
  <c r="I53"/>
  <c r="F52"/>
  <c r="F51"/>
  <c r="F50"/>
  <c r="F49"/>
  <c r="F48"/>
  <c r="AI47"/>
  <c r="AB47"/>
  <c r="AA47"/>
  <c r="Z47"/>
  <c r="Y47"/>
  <c r="X47"/>
  <c r="W47"/>
  <c r="V47"/>
  <c r="U47"/>
  <c r="T47"/>
  <c r="S47"/>
  <c r="R47"/>
  <c r="Q47"/>
  <c r="G47" s="1"/>
  <c r="P47"/>
  <c r="F47" s="1"/>
  <c r="O47"/>
  <c r="N47"/>
  <c r="I47"/>
  <c r="F46"/>
  <c r="F45"/>
  <c r="F44"/>
  <c r="F43"/>
  <c r="F42"/>
  <c r="F41"/>
  <c r="F40"/>
  <c r="AB39"/>
  <c r="AA39"/>
  <c r="Z39"/>
  <c r="Y39"/>
  <c r="X39"/>
  <c r="W39"/>
  <c r="V39"/>
  <c r="I39" s="1"/>
  <c r="U39"/>
  <c r="T39"/>
  <c r="S39"/>
  <c r="R39"/>
  <c r="Q39"/>
  <c r="G39" s="1"/>
  <c r="P39"/>
  <c r="F39" s="1"/>
  <c r="O39"/>
  <c r="N39"/>
  <c r="F38"/>
  <c r="F37"/>
  <c r="F36"/>
  <c r="F35"/>
  <c r="AB34"/>
  <c r="AA34"/>
  <c r="Z34"/>
  <c r="Y34"/>
  <c r="X34"/>
  <c r="W34"/>
  <c r="V34"/>
  <c r="I34" s="1"/>
  <c r="U34"/>
  <c r="T34"/>
  <c r="S34"/>
  <c r="R34"/>
  <c r="Q34"/>
  <c r="P34"/>
  <c r="F34" s="1"/>
  <c r="O34"/>
  <c r="N34"/>
  <c r="G34"/>
  <c r="F33"/>
  <c r="F32"/>
  <c r="F31"/>
  <c r="AB30"/>
  <c r="AA30"/>
  <c r="Z30"/>
  <c r="Y30"/>
  <c r="X30"/>
  <c r="W30"/>
  <c r="V30"/>
  <c r="U30"/>
  <c r="T30"/>
  <c r="S30"/>
  <c r="R30"/>
  <c r="Q30"/>
  <c r="P30"/>
  <c r="O30"/>
  <c r="N30"/>
  <c r="F30"/>
  <c r="F29"/>
  <c r="F28"/>
  <c r="AB27"/>
  <c r="AA27"/>
  <c r="Z27"/>
  <c r="Y27"/>
  <c r="X27"/>
  <c r="W27"/>
  <c r="I27" s="1"/>
  <c r="V27"/>
  <c r="U27"/>
  <c r="T27"/>
  <c r="S27"/>
  <c r="R27"/>
  <c r="Q27"/>
  <c r="G27" s="1"/>
  <c r="P27"/>
  <c r="O27"/>
  <c r="N27"/>
  <c r="F27"/>
  <c r="F26"/>
  <c r="F25"/>
  <c r="F24"/>
  <c r="AB23"/>
  <c r="AA23"/>
  <c r="Z23"/>
  <c r="Y23"/>
  <c r="X23"/>
  <c r="W23"/>
  <c r="V23"/>
  <c r="I23" s="1"/>
  <c r="U23"/>
  <c r="T23"/>
  <c r="S23"/>
  <c r="R23"/>
  <c r="Q23"/>
  <c r="P23"/>
  <c r="F23" s="1"/>
  <c r="O23"/>
  <c r="N23"/>
  <c r="G23"/>
  <c r="F22"/>
  <c r="F21"/>
  <c r="F20"/>
  <c r="F19"/>
  <c r="F18"/>
  <c r="AB17"/>
  <c r="AA17"/>
  <c r="Z17"/>
  <c r="Y17"/>
  <c r="X17"/>
  <c r="W17"/>
  <c r="V17"/>
  <c r="I17" s="1"/>
  <c r="U17"/>
  <c r="T17"/>
  <c r="S17"/>
  <c r="R17"/>
  <c r="Q17"/>
  <c r="G17" s="1"/>
  <c r="P17"/>
  <c r="O17"/>
  <c r="N17"/>
  <c r="F16"/>
  <c r="F15"/>
  <c r="F14"/>
  <c r="F13"/>
  <c r="F12"/>
  <c r="F11"/>
  <c r="F10"/>
  <c r="F9"/>
  <c r="U89" l="1"/>
  <c r="U91" s="1"/>
  <c r="U93"/>
  <c r="I85"/>
  <c r="Q85"/>
  <c r="Q89" s="1"/>
  <c r="F81"/>
  <c r="I81"/>
  <c r="G85" l="1"/>
</calcChain>
</file>

<file path=xl/sharedStrings.xml><?xml version="1.0" encoding="utf-8"?>
<sst xmlns="http://schemas.openxmlformats.org/spreadsheetml/2006/main" count="156" uniqueCount="95">
  <si>
    <t>AKSES AIR BERSIH DAN AKSES JAMBAN</t>
  </si>
  <si>
    <t>NO.</t>
  </si>
  <si>
    <t>NAMA DESA</t>
  </si>
  <si>
    <t>KECAMATAN</t>
  </si>
  <si>
    <t>NAMA DUSUN</t>
  </si>
  <si>
    <t>JML PDDK</t>
  </si>
  <si>
    <t>JML KK</t>
  </si>
  <si>
    <t>JML RMH</t>
  </si>
  <si>
    <t>JML JAMBAN</t>
  </si>
  <si>
    <t>SARANA AIR BERSIH</t>
  </si>
  <si>
    <t>JSP</t>
  </si>
  <si>
    <t>JSSP</t>
  </si>
  <si>
    <t>SHARING</t>
  </si>
  <si>
    <t>OD</t>
  </si>
  <si>
    <t>PDAM</t>
  </si>
  <si>
    <t>PAMSIMAS</t>
  </si>
  <si>
    <t>PP DESA</t>
  </si>
  <si>
    <t>SGL</t>
  </si>
  <si>
    <t>MA</t>
  </si>
  <si>
    <t>KU</t>
  </si>
  <si>
    <t>HU</t>
  </si>
  <si>
    <t>SUNGAI</t>
  </si>
  <si>
    <t>LAIN2</t>
  </si>
  <si>
    <t>BPSPAM</t>
  </si>
  <si>
    <t>MS</t>
  </si>
  <si>
    <t>TMS</t>
  </si>
  <si>
    <t>PUSKESMAS TLOGOMULYO</t>
  </si>
  <si>
    <t>PAGERSARI</t>
  </si>
  <si>
    <t>Tlogomulyo</t>
  </si>
  <si>
    <t>-</t>
  </si>
  <si>
    <t>Ngempon</t>
  </si>
  <si>
    <t>Clapar</t>
  </si>
  <si>
    <t xml:space="preserve">Talun </t>
  </si>
  <si>
    <t xml:space="preserve">Kentheng </t>
  </si>
  <si>
    <t>Karanganyar</t>
  </si>
  <si>
    <t xml:space="preserve">Teseh </t>
  </si>
  <si>
    <t>SANITASI</t>
  </si>
  <si>
    <t>SAM</t>
  </si>
  <si>
    <t xml:space="preserve">Jetis </t>
  </si>
  <si>
    <t xml:space="preserve">Delok </t>
  </si>
  <si>
    <t>LOSARI</t>
  </si>
  <si>
    <t xml:space="preserve">Tempuran </t>
  </si>
  <si>
    <t>Logede</t>
  </si>
  <si>
    <t>Dampit</t>
  </si>
  <si>
    <t>Mranggen</t>
  </si>
  <si>
    <t>LEGOKSARI</t>
  </si>
  <si>
    <t>Lamuk Legok</t>
  </si>
  <si>
    <t>Lamuk Gunung</t>
  </si>
  <si>
    <t>GEDEGAN</t>
  </si>
  <si>
    <t>Gedegan</t>
  </si>
  <si>
    <t>TLILIR</t>
  </si>
  <si>
    <t>Tlilir</t>
  </si>
  <si>
    <t>Kyayu</t>
  </si>
  <si>
    <t>TLOGOMULYO</t>
  </si>
  <si>
    <t>Gelangan</t>
  </si>
  <si>
    <t>Kumejing</t>
  </si>
  <si>
    <t>TANJUNGSARI</t>
  </si>
  <si>
    <t xml:space="preserve">Ponaradan </t>
  </si>
  <si>
    <t xml:space="preserve">Limbangan </t>
  </si>
  <si>
    <t>Pundung</t>
  </si>
  <si>
    <t xml:space="preserve">Tegalan </t>
  </si>
  <si>
    <t>Tanggung</t>
  </si>
  <si>
    <t>Karanganom</t>
  </si>
  <si>
    <t>KEROKAN</t>
  </si>
  <si>
    <t>Ngaglik</t>
  </si>
  <si>
    <t>Kerokan</t>
  </si>
  <si>
    <t>Kwadakan</t>
  </si>
  <si>
    <t>Jambon</t>
  </si>
  <si>
    <t>BALEREJO</t>
  </si>
  <si>
    <t>Ngemplak</t>
  </si>
  <si>
    <t xml:space="preserve">Bumen Barat </t>
  </si>
  <si>
    <t>Bumen Timur</t>
  </si>
  <si>
    <t>Gegunung</t>
  </si>
  <si>
    <t>Jurang</t>
  </si>
  <si>
    <t>Balegede</t>
  </si>
  <si>
    <t xml:space="preserve">SRIWUNGU </t>
  </si>
  <si>
    <t xml:space="preserve">Sabrangan </t>
  </si>
  <si>
    <t>Ploso</t>
  </si>
  <si>
    <t>Karangwuni</t>
  </si>
  <si>
    <t>Lobang</t>
  </si>
  <si>
    <t>Sempon</t>
  </si>
  <si>
    <t>Bekelan</t>
  </si>
  <si>
    <t>Tegalwungu</t>
  </si>
  <si>
    <t>LANGGENG</t>
  </si>
  <si>
    <t>Balong</t>
  </si>
  <si>
    <t>Langgeng</t>
  </si>
  <si>
    <t>Pojok</t>
  </si>
  <si>
    <t>CANDISARI</t>
  </si>
  <si>
    <t>Gopakan</t>
  </si>
  <si>
    <t>Plekoran</t>
  </si>
  <si>
    <t>Kregen</t>
  </si>
  <si>
    <t>JUMLAH DESA</t>
  </si>
  <si>
    <t>:</t>
  </si>
  <si>
    <t>Temanggung,                                           2015</t>
  </si>
  <si>
    <t>JUMLAH DUSUN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</si>
</sst>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67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1" borderId="13" xfId="0" applyFill="1" applyBorder="1" applyAlignment="1">
      <alignment horizontal="center"/>
    </xf>
    <xf numFmtId="0" fontId="0" fillId="1" borderId="4" xfId="0" applyFill="1" applyBorder="1" applyAlignment="1">
      <alignment horizontal="center"/>
    </xf>
    <xf numFmtId="0" fontId="0" fillId="1" borderId="6" xfId="0" applyFill="1" applyBorder="1" applyAlignment="1">
      <alignment horizontal="center"/>
    </xf>
    <xf numFmtId="0" fontId="0" fillId="1" borderId="4" xfId="0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0" fillId="0" borderId="5" xfId="0" applyFill="1" applyBorder="1" applyAlignment="1">
      <alignment horizontal="left"/>
    </xf>
    <xf numFmtId="0" fontId="0" fillId="0" borderId="13" xfId="0" applyFill="1" applyBorder="1" applyAlignment="1"/>
    <xf numFmtId="164" fontId="0" fillId="2" borderId="13" xfId="2" applyNumberFormat="1" applyFont="1" applyFill="1" applyBorder="1" applyAlignment="1">
      <alignment horizontal="left"/>
    </xf>
    <xf numFmtId="0" fontId="5" fillId="0" borderId="6" xfId="0" applyFont="1" applyFill="1" applyBorder="1" applyAlignment="1">
      <alignment horizontal="center"/>
    </xf>
    <xf numFmtId="41" fontId="0" fillId="0" borderId="13" xfId="2" applyFont="1" applyFill="1" applyBorder="1" applyAlignment="1">
      <alignment horizontal="left"/>
    </xf>
    <xf numFmtId="0" fontId="2" fillId="0" borderId="1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0" fillId="0" borderId="4" xfId="0" applyFont="1" applyFill="1" applyBorder="1" applyAlignment="1"/>
    <xf numFmtId="0" fontId="2" fillId="0" borderId="13" xfId="0" applyFont="1" applyFill="1" applyBorder="1" applyAlignment="1"/>
    <xf numFmtId="0" fontId="0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0" fillId="0" borderId="13" xfId="0" applyBorder="1"/>
    <xf numFmtId="0" fontId="0" fillId="0" borderId="13" xfId="0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41" fontId="0" fillId="0" borderId="6" xfId="2" applyFont="1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164" fontId="0" fillId="2" borderId="6" xfId="2" applyNumberFormat="1" applyFont="1" applyFill="1" applyBorder="1" applyAlignment="1">
      <alignment horizontal="left"/>
    </xf>
    <xf numFmtId="165" fontId="2" fillId="0" borderId="6" xfId="1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>
      <alignment horizontal="center"/>
    </xf>
    <xf numFmtId="41" fontId="0" fillId="0" borderId="0" xfId="2" applyFont="1"/>
    <xf numFmtId="0" fontId="0" fillId="0" borderId="0" xfId="0" applyAlignment="1">
      <alignment horizontal="left"/>
    </xf>
    <xf numFmtId="165" fontId="0" fillId="2" borderId="0" xfId="0" applyNumberFormat="1" applyFill="1"/>
    <xf numFmtId="165" fontId="0" fillId="0" borderId="0" xfId="0" applyNumberFormat="1"/>
  </cellXfs>
  <cellStyles count="39">
    <cellStyle name="Comma" xfId="1" builtinId="3"/>
    <cellStyle name="Comma [0]" xfId="2" builtinId="6"/>
    <cellStyle name="Comma [0] 2" xfId="3"/>
    <cellStyle name="Comma [0] 2 2" xfId="4"/>
    <cellStyle name="Comma [0] 3" xfId="5"/>
    <cellStyle name="Comma 10" xfId="6"/>
    <cellStyle name="Comma 11" xfId="7"/>
    <cellStyle name="Comma 12" xfId="8"/>
    <cellStyle name="Comma 13" xfId="9"/>
    <cellStyle name="Comma 14" xfId="10"/>
    <cellStyle name="Comma 15" xfId="11"/>
    <cellStyle name="Comma 16" xfId="12"/>
    <cellStyle name="Comma 17" xfId="13"/>
    <cellStyle name="Comma 18" xfId="14"/>
    <cellStyle name="Comma 19" xfId="15"/>
    <cellStyle name="Comma 2" xfId="16"/>
    <cellStyle name="Comma 2 2" xfId="17"/>
    <cellStyle name="Comma 20" xfId="18"/>
    <cellStyle name="Comma 3" xfId="19"/>
    <cellStyle name="Comma 4" xfId="20"/>
    <cellStyle name="Comma 5" xfId="21"/>
    <cellStyle name="Comma 6" xfId="22"/>
    <cellStyle name="Comma 7" xfId="23"/>
    <cellStyle name="Comma 8" xfId="24"/>
    <cellStyle name="Comma 9" xfId="25"/>
    <cellStyle name="Normal" xfId="0" builtinId="0"/>
    <cellStyle name="Normal 11" xfId="26"/>
    <cellStyle name="Normal 12" xfId="27"/>
    <cellStyle name="Normal 13" xfId="28"/>
    <cellStyle name="Normal 14" xfId="29"/>
    <cellStyle name="Normal 2" xfId="30"/>
    <cellStyle name="Normal 2 2" xfId="31"/>
    <cellStyle name="Normal 3" xfId="32"/>
    <cellStyle name="Normal 4" xfId="33"/>
    <cellStyle name="Normal 5" xfId="34"/>
    <cellStyle name="Normal 6" xfId="35"/>
    <cellStyle name="Normal 7" xfId="36"/>
    <cellStyle name="Normal 8" xfId="37"/>
    <cellStyle name="Normal 9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J93"/>
  <sheetViews>
    <sheetView tabSelected="1" workbookViewId="0">
      <selection activeCell="K20" sqref="K20"/>
    </sheetView>
  </sheetViews>
  <sheetFormatPr defaultRowHeight="15"/>
  <cols>
    <col min="1" max="1" width="5.140625" customWidth="1"/>
    <col min="2" max="2" width="15" customWidth="1"/>
    <col min="3" max="3" width="8" customWidth="1"/>
    <col min="4" max="4" width="8.7109375" customWidth="1"/>
    <col min="5" max="5" width="10.28515625" customWidth="1"/>
    <col min="6" max="6" width="9.28515625" customWidth="1"/>
    <col min="7" max="7" width="8.5703125" customWidth="1"/>
    <col min="8" max="8" width="5.28515625" customWidth="1"/>
    <col min="9" max="9" width="12" customWidth="1"/>
    <col min="10" max="10" width="7.5703125" customWidth="1"/>
    <col min="11" max="11" width="15" customWidth="1"/>
    <col min="12" max="12" width="1.7109375" customWidth="1"/>
    <col min="13" max="13" width="15" customWidth="1"/>
    <col min="14" max="14" width="8.5703125" customWidth="1"/>
    <col min="15" max="16" width="8.140625" customWidth="1"/>
    <col min="17" max="19" width="6.7109375" customWidth="1"/>
    <col min="20" max="20" width="6.85546875" customWidth="1"/>
    <col min="21" max="26" width="6.7109375" customWidth="1"/>
    <col min="27" max="27" width="6.140625" customWidth="1"/>
    <col min="28" max="28" width="6" customWidth="1"/>
    <col min="29" max="31" width="6.7109375" customWidth="1"/>
    <col min="32" max="32" width="6" customWidth="1"/>
    <col min="33" max="33" width="6.7109375" customWidth="1"/>
    <col min="34" max="34" width="5.85546875" customWidth="1"/>
    <col min="35" max="35" width="5.42578125" customWidth="1"/>
    <col min="36" max="36" width="1" customWidth="1"/>
  </cols>
  <sheetData>
    <row r="1" spans="1:36" ht="18.75">
      <c r="A1" s="1" t="s">
        <v>0</v>
      </c>
    </row>
    <row r="3" spans="1:36" ht="25.5" customHeight="1">
      <c r="A3" s="2" t="s">
        <v>1</v>
      </c>
      <c r="B3" s="2" t="s">
        <v>2</v>
      </c>
      <c r="C3" s="3"/>
      <c r="D3" s="3"/>
      <c r="E3" s="3"/>
      <c r="F3" s="3"/>
      <c r="G3" s="3"/>
      <c r="H3" s="3"/>
      <c r="I3" s="3"/>
      <c r="J3" s="3"/>
      <c r="K3" s="2" t="s">
        <v>3</v>
      </c>
      <c r="L3" s="4" t="s">
        <v>4</v>
      </c>
      <c r="M3" s="5"/>
      <c r="N3" s="2" t="s">
        <v>5</v>
      </c>
      <c r="O3" s="2" t="s">
        <v>6</v>
      </c>
      <c r="P3" s="2" t="s">
        <v>7</v>
      </c>
      <c r="Q3" s="6" t="s">
        <v>8</v>
      </c>
      <c r="R3" s="7"/>
      <c r="S3" s="7"/>
      <c r="T3" s="8"/>
      <c r="U3" s="9" t="s">
        <v>9</v>
      </c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1"/>
      <c r="AJ3" s="12"/>
    </row>
    <row r="4" spans="1:36" ht="23.25" customHeight="1">
      <c r="A4" s="13"/>
      <c r="B4" s="13"/>
      <c r="C4" s="14"/>
      <c r="D4" s="14"/>
      <c r="E4" s="14"/>
      <c r="F4" s="14"/>
      <c r="G4" s="14"/>
      <c r="H4" s="14"/>
      <c r="I4" s="14"/>
      <c r="J4" s="14"/>
      <c r="K4" s="13"/>
      <c r="L4" s="15"/>
      <c r="M4" s="16"/>
      <c r="N4" s="13"/>
      <c r="O4" s="13"/>
      <c r="P4" s="13"/>
      <c r="Q4" s="2" t="s">
        <v>10</v>
      </c>
      <c r="R4" s="2" t="s">
        <v>11</v>
      </c>
      <c r="S4" s="2" t="s">
        <v>12</v>
      </c>
      <c r="T4" s="2" t="s">
        <v>13</v>
      </c>
      <c r="U4" s="2" t="s">
        <v>14</v>
      </c>
      <c r="V4" s="2" t="s">
        <v>15</v>
      </c>
      <c r="W4" s="9" t="s">
        <v>16</v>
      </c>
      <c r="X4" s="11"/>
      <c r="Y4" s="9" t="s">
        <v>17</v>
      </c>
      <c r="Z4" s="11"/>
      <c r="AA4" s="9" t="s">
        <v>18</v>
      </c>
      <c r="AB4" s="11"/>
      <c r="AC4" s="9" t="s">
        <v>19</v>
      </c>
      <c r="AD4" s="11"/>
      <c r="AE4" s="9" t="s">
        <v>20</v>
      </c>
      <c r="AF4" s="11"/>
      <c r="AG4" s="17" t="s">
        <v>21</v>
      </c>
      <c r="AH4" s="17" t="s">
        <v>22</v>
      </c>
      <c r="AI4" s="17" t="s">
        <v>23</v>
      </c>
      <c r="AJ4" s="12"/>
    </row>
    <row r="5" spans="1:36" ht="23.25" customHeight="1">
      <c r="A5" s="18"/>
      <c r="B5" s="18"/>
      <c r="C5" s="19"/>
      <c r="D5" s="19"/>
      <c r="E5" s="19"/>
      <c r="F5" s="19"/>
      <c r="G5" s="19"/>
      <c r="H5" s="19"/>
      <c r="I5" s="19"/>
      <c r="J5" s="19"/>
      <c r="K5" s="18"/>
      <c r="L5" s="20"/>
      <c r="M5" s="21"/>
      <c r="N5" s="18"/>
      <c r="O5" s="18"/>
      <c r="P5" s="18"/>
      <c r="Q5" s="18"/>
      <c r="R5" s="18"/>
      <c r="S5" s="18"/>
      <c r="T5" s="18"/>
      <c r="U5" s="18"/>
      <c r="V5" s="18"/>
      <c r="W5" s="22" t="s">
        <v>24</v>
      </c>
      <c r="X5" s="22" t="s">
        <v>25</v>
      </c>
      <c r="Y5" s="22" t="s">
        <v>24</v>
      </c>
      <c r="Z5" s="22" t="s">
        <v>25</v>
      </c>
      <c r="AA5" s="22" t="s">
        <v>24</v>
      </c>
      <c r="AB5" s="22" t="s">
        <v>25</v>
      </c>
      <c r="AC5" s="22" t="s">
        <v>24</v>
      </c>
      <c r="AD5" s="22" t="s">
        <v>25</v>
      </c>
      <c r="AE5" s="22" t="s">
        <v>24</v>
      </c>
      <c r="AF5" s="22" t="s">
        <v>25</v>
      </c>
      <c r="AG5" s="23"/>
      <c r="AH5" s="23"/>
      <c r="AI5" s="23"/>
      <c r="AJ5" s="12"/>
    </row>
    <row r="6" spans="1:36">
      <c r="A6" s="24">
        <v>1</v>
      </c>
      <c r="B6" s="24">
        <v>2</v>
      </c>
      <c r="C6" s="24"/>
      <c r="D6" s="24"/>
      <c r="E6" s="24"/>
      <c r="F6" s="24"/>
      <c r="G6" s="24"/>
      <c r="H6" s="24"/>
      <c r="I6" s="24"/>
      <c r="J6" s="24"/>
      <c r="K6" s="24">
        <v>3</v>
      </c>
      <c r="L6" s="25">
        <v>4</v>
      </c>
      <c r="M6" s="26"/>
      <c r="N6" s="24">
        <v>5</v>
      </c>
      <c r="O6" s="27">
        <v>6</v>
      </c>
      <c r="P6" s="24">
        <v>7</v>
      </c>
      <c r="Q6" s="24">
        <v>8</v>
      </c>
      <c r="R6" s="24">
        <v>9</v>
      </c>
      <c r="S6" s="24">
        <v>10</v>
      </c>
      <c r="T6" s="24">
        <v>11</v>
      </c>
      <c r="U6" s="24">
        <v>12</v>
      </c>
      <c r="V6" s="24">
        <v>13</v>
      </c>
      <c r="W6" s="24">
        <v>14</v>
      </c>
      <c r="X6" s="24">
        <v>15</v>
      </c>
      <c r="Y6" s="24">
        <v>16</v>
      </c>
      <c r="Z6" s="24">
        <v>17</v>
      </c>
      <c r="AA6" s="24">
        <v>18</v>
      </c>
      <c r="AB6" s="24">
        <v>19</v>
      </c>
      <c r="AC6" s="24">
        <v>20</v>
      </c>
      <c r="AD6" s="24">
        <v>21</v>
      </c>
      <c r="AE6" s="24">
        <v>22</v>
      </c>
      <c r="AF6" s="24">
        <v>23</v>
      </c>
      <c r="AG6" s="24">
        <v>24</v>
      </c>
      <c r="AH6" s="24">
        <v>25</v>
      </c>
      <c r="AI6" s="24">
        <v>26</v>
      </c>
    </row>
    <row r="7" spans="1:36">
      <c r="A7" s="28"/>
      <c r="B7" s="29"/>
      <c r="C7" s="30"/>
      <c r="D7" s="30"/>
      <c r="E7" s="30"/>
      <c r="F7" s="30"/>
      <c r="G7" s="30"/>
      <c r="H7" s="30"/>
      <c r="I7" s="30"/>
      <c r="J7" s="30"/>
      <c r="K7" s="30"/>
      <c r="L7" s="31"/>
      <c r="M7" s="32"/>
      <c r="N7" s="33"/>
      <c r="O7" s="34"/>
      <c r="P7" s="34"/>
      <c r="Q7" s="34"/>
      <c r="R7" s="34"/>
      <c r="S7" s="34"/>
      <c r="T7" s="34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</row>
    <row r="8" spans="1:36" ht="18.75">
      <c r="A8" s="36" t="s">
        <v>26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3"/>
      <c r="O8" s="34"/>
      <c r="P8" s="34"/>
      <c r="Q8" s="34"/>
      <c r="R8" s="34"/>
      <c r="S8" s="34"/>
      <c r="T8" s="34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</row>
    <row r="9" spans="1:36">
      <c r="A9" s="28">
        <v>1</v>
      </c>
      <c r="B9" s="29" t="s">
        <v>27</v>
      </c>
      <c r="C9" s="29"/>
      <c r="D9" s="29"/>
      <c r="E9" s="29">
        <v>1</v>
      </c>
      <c r="F9" s="29">
        <f>SUM(Q9:S9)-P9</f>
        <v>-55</v>
      </c>
      <c r="G9" s="29"/>
      <c r="H9" s="29"/>
      <c r="I9" s="29"/>
      <c r="J9" s="29"/>
      <c r="K9" s="29" t="s">
        <v>28</v>
      </c>
      <c r="L9" s="38" t="s">
        <v>29</v>
      </c>
      <c r="M9" s="30" t="s">
        <v>30</v>
      </c>
      <c r="N9" s="33">
        <v>1085</v>
      </c>
      <c r="O9" s="34">
        <v>324</v>
      </c>
      <c r="P9" s="34">
        <v>229</v>
      </c>
      <c r="Q9" s="34">
        <v>143</v>
      </c>
      <c r="R9" s="34">
        <v>6</v>
      </c>
      <c r="S9" s="34">
        <v>25</v>
      </c>
      <c r="T9" s="34">
        <v>55</v>
      </c>
      <c r="U9" s="35">
        <v>0</v>
      </c>
      <c r="V9" s="35">
        <v>0</v>
      </c>
      <c r="W9" s="35">
        <v>142</v>
      </c>
      <c r="X9" s="35">
        <v>4</v>
      </c>
      <c r="Y9" s="35">
        <v>10</v>
      </c>
      <c r="Z9" s="35">
        <v>0</v>
      </c>
      <c r="AA9" s="35">
        <v>71</v>
      </c>
      <c r="AB9" s="35">
        <v>2</v>
      </c>
      <c r="AC9" s="35"/>
      <c r="AD9" s="35"/>
      <c r="AE9" s="35"/>
      <c r="AF9" s="35"/>
      <c r="AG9" s="35"/>
      <c r="AH9" s="35"/>
      <c r="AI9" s="35"/>
    </row>
    <row r="10" spans="1:36">
      <c r="A10" s="28"/>
      <c r="B10" s="29"/>
      <c r="C10" s="29"/>
      <c r="D10" s="29"/>
      <c r="E10" s="29">
        <v>1</v>
      </c>
      <c r="F10" s="29">
        <f t="shared" ref="F10:F16" si="0">SUM(Q10:S10)-P10</f>
        <v>-11</v>
      </c>
      <c r="G10" s="29"/>
      <c r="H10" s="29"/>
      <c r="I10" s="29"/>
      <c r="J10" s="29"/>
      <c r="K10" s="29"/>
      <c r="L10" s="38" t="s">
        <v>29</v>
      </c>
      <c r="M10" s="30" t="s">
        <v>31</v>
      </c>
      <c r="N10" s="33">
        <v>698</v>
      </c>
      <c r="O10" s="34">
        <v>210</v>
      </c>
      <c r="P10" s="34">
        <v>173</v>
      </c>
      <c r="Q10" s="34">
        <v>147</v>
      </c>
      <c r="R10" s="34">
        <v>5</v>
      </c>
      <c r="S10" s="34">
        <v>10</v>
      </c>
      <c r="T10" s="34">
        <v>11</v>
      </c>
      <c r="U10" s="35">
        <v>0</v>
      </c>
      <c r="V10" s="35">
        <v>0</v>
      </c>
      <c r="W10" s="35">
        <v>124</v>
      </c>
      <c r="X10" s="35">
        <v>0</v>
      </c>
      <c r="Y10" s="35">
        <v>42</v>
      </c>
      <c r="Z10" s="35">
        <v>1</v>
      </c>
      <c r="AA10" s="35">
        <v>6</v>
      </c>
      <c r="AB10" s="35">
        <v>0</v>
      </c>
      <c r="AC10" s="35"/>
      <c r="AD10" s="35"/>
      <c r="AE10" s="35"/>
      <c r="AF10" s="35"/>
      <c r="AG10" s="35"/>
      <c r="AH10" s="35"/>
      <c r="AI10" s="35"/>
    </row>
    <row r="11" spans="1:36">
      <c r="A11" s="28"/>
      <c r="B11" s="29"/>
      <c r="C11" s="29"/>
      <c r="D11" s="29"/>
      <c r="E11" s="29">
        <v>1</v>
      </c>
      <c r="F11" s="29">
        <f t="shared" si="0"/>
        <v>-32</v>
      </c>
      <c r="G11" s="29"/>
      <c r="H11" s="29"/>
      <c r="I11" s="29"/>
      <c r="J11" s="29"/>
      <c r="K11" s="29"/>
      <c r="L11" s="38" t="s">
        <v>29</v>
      </c>
      <c r="M11" s="30" t="s">
        <v>32</v>
      </c>
      <c r="N11" s="33">
        <v>714</v>
      </c>
      <c r="O11" s="34">
        <v>205</v>
      </c>
      <c r="P11" s="34">
        <v>161</v>
      </c>
      <c r="Q11" s="34">
        <v>99</v>
      </c>
      <c r="R11" s="34">
        <v>6</v>
      </c>
      <c r="S11" s="34">
        <v>24</v>
      </c>
      <c r="T11" s="34">
        <v>32</v>
      </c>
      <c r="U11" s="35">
        <v>0</v>
      </c>
      <c r="V11" s="35">
        <v>0</v>
      </c>
      <c r="W11" s="35">
        <v>142</v>
      </c>
      <c r="X11" s="35">
        <v>0</v>
      </c>
      <c r="Y11" s="35">
        <v>10</v>
      </c>
      <c r="Z11" s="35">
        <v>0</v>
      </c>
      <c r="AA11" s="35">
        <v>9</v>
      </c>
      <c r="AB11" s="35">
        <v>0</v>
      </c>
      <c r="AC11" s="35"/>
      <c r="AD11" s="35"/>
      <c r="AE11" s="35"/>
      <c r="AF11" s="35"/>
      <c r="AG11" s="35"/>
      <c r="AH11" s="35"/>
      <c r="AI11" s="35"/>
    </row>
    <row r="12" spans="1:36">
      <c r="A12" s="28"/>
      <c r="B12" s="29"/>
      <c r="C12" s="29"/>
      <c r="D12" s="29"/>
      <c r="E12" s="29">
        <v>1</v>
      </c>
      <c r="F12" s="29">
        <f t="shared" si="0"/>
        <v>-18</v>
      </c>
      <c r="G12" s="29"/>
      <c r="H12" s="29"/>
      <c r="I12" s="29"/>
      <c r="J12" s="29"/>
      <c r="K12" s="29"/>
      <c r="L12" s="38" t="s">
        <v>29</v>
      </c>
      <c r="M12" s="30" t="s">
        <v>33</v>
      </c>
      <c r="N12" s="33">
        <v>301</v>
      </c>
      <c r="O12" s="34">
        <v>101</v>
      </c>
      <c r="P12" s="34">
        <v>79</v>
      </c>
      <c r="Q12" s="34">
        <v>29</v>
      </c>
      <c r="R12" s="34">
        <v>2</v>
      </c>
      <c r="S12" s="34">
        <v>30</v>
      </c>
      <c r="T12" s="34">
        <v>18</v>
      </c>
      <c r="U12" s="35">
        <v>0</v>
      </c>
      <c r="V12" s="35">
        <v>0</v>
      </c>
      <c r="W12" s="35">
        <v>36</v>
      </c>
      <c r="X12" s="35">
        <v>0</v>
      </c>
      <c r="Y12" s="35">
        <v>0</v>
      </c>
      <c r="Z12" s="35">
        <v>0</v>
      </c>
      <c r="AA12" s="35">
        <v>40</v>
      </c>
      <c r="AB12" s="35">
        <v>3</v>
      </c>
      <c r="AC12" s="35"/>
      <c r="AD12" s="35"/>
      <c r="AE12" s="35"/>
      <c r="AF12" s="35"/>
      <c r="AG12" s="35"/>
      <c r="AH12" s="35"/>
      <c r="AI12" s="35"/>
    </row>
    <row r="13" spans="1:36">
      <c r="A13" s="28"/>
      <c r="B13" s="29"/>
      <c r="C13" s="29"/>
      <c r="D13" s="29"/>
      <c r="E13" s="29">
        <v>1</v>
      </c>
      <c r="F13" s="29">
        <f t="shared" si="0"/>
        <v>-63</v>
      </c>
      <c r="G13" s="29"/>
      <c r="H13" s="29"/>
      <c r="I13" s="29"/>
      <c r="J13" s="29"/>
      <c r="K13" s="29"/>
      <c r="L13" s="38" t="s">
        <v>29</v>
      </c>
      <c r="M13" s="30" t="s">
        <v>34</v>
      </c>
      <c r="N13" s="33">
        <v>523</v>
      </c>
      <c r="O13" s="34">
        <v>157</v>
      </c>
      <c r="P13" s="34">
        <v>130</v>
      </c>
      <c r="Q13" s="34">
        <v>45</v>
      </c>
      <c r="R13" s="34">
        <v>2</v>
      </c>
      <c r="S13" s="34">
        <v>20</v>
      </c>
      <c r="T13" s="34">
        <v>63</v>
      </c>
      <c r="U13" s="35">
        <v>0</v>
      </c>
      <c r="V13" s="35">
        <v>0</v>
      </c>
      <c r="W13" s="35">
        <v>0</v>
      </c>
      <c r="X13" s="35">
        <v>0</v>
      </c>
      <c r="Y13" s="35">
        <v>9</v>
      </c>
      <c r="Z13" s="35">
        <v>0</v>
      </c>
      <c r="AA13" s="35">
        <v>118</v>
      </c>
      <c r="AB13" s="35">
        <v>3</v>
      </c>
      <c r="AC13" s="35"/>
      <c r="AD13" s="35"/>
      <c r="AE13" s="35"/>
      <c r="AF13" s="35"/>
      <c r="AG13" s="35"/>
      <c r="AH13" s="35"/>
      <c r="AI13" s="35"/>
    </row>
    <row r="14" spans="1:36">
      <c r="A14" s="28"/>
      <c r="B14" s="29"/>
      <c r="C14" s="29"/>
      <c r="D14" s="29"/>
      <c r="E14" s="29">
        <v>1</v>
      </c>
      <c r="F14" s="29">
        <f t="shared" si="0"/>
        <v>-8</v>
      </c>
      <c r="G14" s="29"/>
      <c r="H14" s="29"/>
      <c r="I14" s="29"/>
      <c r="J14" s="29"/>
      <c r="K14" s="29"/>
      <c r="L14" s="38" t="s">
        <v>29</v>
      </c>
      <c r="M14" s="30" t="s">
        <v>35</v>
      </c>
      <c r="N14" s="33">
        <v>403</v>
      </c>
      <c r="O14" s="34">
        <v>126</v>
      </c>
      <c r="P14" s="34">
        <v>95</v>
      </c>
      <c r="Q14" s="34">
        <v>76</v>
      </c>
      <c r="R14" s="34">
        <v>5</v>
      </c>
      <c r="S14" s="34">
        <v>6</v>
      </c>
      <c r="T14" s="34">
        <v>8</v>
      </c>
      <c r="U14" s="35">
        <v>0</v>
      </c>
      <c r="V14" s="35">
        <v>0</v>
      </c>
      <c r="W14" s="35">
        <v>0</v>
      </c>
      <c r="X14" s="35">
        <v>0</v>
      </c>
      <c r="Y14" s="35">
        <v>33</v>
      </c>
      <c r="Z14" s="35">
        <v>3</v>
      </c>
      <c r="AA14" s="35">
        <v>57</v>
      </c>
      <c r="AB14" s="35">
        <v>2</v>
      </c>
      <c r="AC14" s="35"/>
      <c r="AD14" s="35"/>
      <c r="AE14" s="35"/>
      <c r="AF14" s="35"/>
      <c r="AG14" s="35"/>
      <c r="AH14" s="35"/>
      <c r="AI14" s="35"/>
    </row>
    <row r="15" spans="1:36">
      <c r="A15" s="28"/>
      <c r="B15" s="29"/>
      <c r="C15" s="29"/>
      <c r="D15" s="29">
        <v>1</v>
      </c>
      <c r="E15" s="29">
        <v>1</v>
      </c>
      <c r="F15" s="29">
        <f t="shared" si="0"/>
        <v>0</v>
      </c>
      <c r="G15" s="29" t="s">
        <v>36</v>
      </c>
      <c r="H15" s="29"/>
      <c r="I15" s="29" t="s">
        <v>37</v>
      </c>
      <c r="J15" s="29"/>
      <c r="K15" s="29"/>
      <c r="L15" s="38" t="s">
        <v>29</v>
      </c>
      <c r="M15" s="30" t="s">
        <v>38</v>
      </c>
      <c r="N15" s="33">
        <v>456</v>
      </c>
      <c r="O15" s="34">
        <v>137</v>
      </c>
      <c r="P15" s="34">
        <v>92</v>
      </c>
      <c r="Q15" s="34">
        <v>69</v>
      </c>
      <c r="R15" s="34">
        <v>4</v>
      </c>
      <c r="S15" s="34">
        <v>19</v>
      </c>
      <c r="T15" s="34">
        <v>0</v>
      </c>
      <c r="U15" s="35">
        <v>0</v>
      </c>
      <c r="V15" s="35">
        <v>0</v>
      </c>
      <c r="W15" s="35">
        <v>77</v>
      </c>
      <c r="X15" s="35">
        <v>0</v>
      </c>
      <c r="Y15" s="35">
        <v>5</v>
      </c>
      <c r="Z15" s="35">
        <v>0</v>
      </c>
      <c r="AA15" s="35">
        <v>10</v>
      </c>
      <c r="AB15" s="35">
        <v>0</v>
      </c>
      <c r="AC15" s="35"/>
      <c r="AD15" s="35"/>
      <c r="AE15" s="35"/>
      <c r="AF15" s="35"/>
      <c r="AG15" s="35"/>
      <c r="AH15" s="35"/>
      <c r="AI15" s="35"/>
    </row>
    <row r="16" spans="1:36">
      <c r="A16" s="28"/>
      <c r="B16" s="29"/>
      <c r="C16" s="29"/>
      <c r="D16" s="29">
        <v>1</v>
      </c>
      <c r="E16" s="29">
        <v>1</v>
      </c>
      <c r="F16" s="29">
        <f t="shared" si="0"/>
        <v>0</v>
      </c>
      <c r="G16" s="29"/>
      <c r="H16" s="29"/>
      <c r="I16" s="29"/>
      <c r="J16" s="29"/>
      <c r="K16" s="39"/>
      <c r="L16" s="38" t="s">
        <v>29</v>
      </c>
      <c r="M16" s="30" t="s">
        <v>39</v>
      </c>
      <c r="N16" s="33">
        <v>630</v>
      </c>
      <c r="O16" s="34">
        <v>196</v>
      </c>
      <c r="P16" s="34">
        <v>135</v>
      </c>
      <c r="Q16" s="34">
        <v>36</v>
      </c>
      <c r="R16" s="34">
        <v>1</v>
      </c>
      <c r="S16" s="34">
        <v>98</v>
      </c>
      <c r="T16" s="34">
        <v>0</v>
      </c>
      <c r="U16" s="35">
        <v>0</v>
      </c>
      <c r="V16" s="35">
        <v>0</v>
      </c>
      <c r="W16" s="35">
        <v>68</v>
      </c>
      <c r="X16" s="35">
        <v>0</v>
      </c>
      <c r="Y16" s="35">
        <v>5</v>
      </c>
      <c r="Z16" s="35">
        <v>0</v>
      </c>
      <c r="AA16" s="35">
        <v>62</v>
      </c>
      <c r="AB16" s="35">
        <v>0</v>
      </c>
      <c r="AC16" s="35"/>
      <c r="AD16" s="35"/>
      <c r="AE16" s="35"/>
      <c r="AF16" s="35"/>
      <c r="AG16" s="35"/>
      <c r="AH16" s="35"/>
      <c r="AI16" s="35"/>
    </row>
    <row r="17" spans="1:35">
      <c r="A17" s="28"/>
      <c r="B17" s="29"/>
      <c r="C17" s="29"/>
      <c r="D17" s="29"/>
      <c r="E17" s="29"/>
      <c r="F17" s="29"/>
      <c r="G17" s="40">
        <f>(SUM(Q17:S17)/P17)*100</f>
        <v>82.906764168190122</v>
      </c>
      <c r="H17" s="40"/>
      <c r="I17" s="40">
        <f>((U17+V17+W17+Y17+AA17)/P17)*100</f>
        <v>98.354661791590487</v>
      </c>
      <c r="J17" s="40"/>
      <c r="K17" s="29"/>
      <c r="L17" s="38"/>
      <c r="M17" s="30"/>
      <c r="N17" s="41">
        <f>SUM(N9:N16)</f>
        <v>4810</v>
      </c>
      <c r="O17" s="41">
        <f>SUM(O9:O16)</f>
        <v>1456</v>
      </c>
      <c r="P17" s="41">
        <f t="shared" ref="P17:AB17" si="1">SUM(P9:P16)</f>
        <v>1094</v>
      </c>
      <c r="Q17" s="41">
        <f t="shared" si="1"/>
        <v>644</v>
      </c>
      <c r="R17" s="41">
        <f t="shared" si="1"/>
        <v>31</v>
      </c>
      <c r="S17" s="41">
        <f t="shared" si="1"/>
        <v>232</v>
      </c>
      <c r="T17" s="41">
        <f t="shared" si="1"/>
        <v>187</v>
      </c>
      <c r="U17" s="41">
        <f t="shared" si="1"/>
        <v>0</v>
      </c>
      <c r="V17" s="41">
        <f t="shared" si="1"/>
        <v>0</v>
      </c>
      <c r="W17" s="41">
        <f t="shared" si="1"/>
        <v>589</v>
      </c>
      <c r="X17" s="41">
        <f t="shared" si="1"/>
        <v>4</v>
      </c>
      <c r="Y17" s="41">
        <f t="shared" si="1"/>
        <v>114</v>
      </c>
      <c r="Z17" s="41">
        <f t="shared" si="1"/>
        <v>4</v>
      </c>
      <c r="AA17" s="41">
        <f t="shared" si="1"/>
        <v>373</v>
      </c>
      <c r="AB17" s="41">
        <f t="shared" si="1"/>
        <v>10</v>
      </c>
      <c r="AC17" s="41"/>
      <c r="AD17" s="35"/>
      <c r="AE17" s="35"/>
      <c r="AF17" s="35"/>
      <c r="AG17" s="35"/>
      <c r="AH17" s="35"/>
      <c r="AI17" s="35"/>
    </row>
    <row r="18" spans="1:35">
      <c r="A18" s="28"/>
      <c r="B18" s="29"/>
      <c r="C18" s="29"/>
      <c r="D18" s="29"/>
      <c r="E18" s="29"/>
      <c r="F18" s="29">
        <f t="shared" ref="F18:F81" si="2">SUM(Q18:S18)-P18</f>
        <v>0</v>
      </c>
      <c r="G18" s="42"/>
      <c r="H18" s="42"/>
      <c r="I18" s="42"/>
      <c r="J18" s="42"/>
      <c r="K18" s="29"/>
      <c r="L18" s="38"/>
      <c r="M18" s="30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35"/>
      <c r="AE18" s="35"/>
      <c r="AF18" s="35"/>
      <c r="AG18" s="35"/>
      <c r="AH18" s="35"/>
      <c r="AI18" s="35"/>
    </row>
    <row r="19" spans="1:35">
      <c r="A19" s="28">
        <v>2</v>
      </c>
      <c r="B19" s="29" t="s">
        <v>40</v>
      </c>
      <c r="C19" s="29"/>
      <c r="D19" s="29"/>
      <c r="E19" s="29">
        <v>1</v>
      </c>
      <c r="F19" s="29">
        <f t="shared" si="2"/>
        <v>-84</v>
      </c>
      <c r="G19" s="42"/>
      <c r="H19" s="42"/>
      <c r="I19" s="42"/>
      <c r="J19" s="42"/>
      <c r="K19" s="29"/>
      <c r="L19" s="38" t="s">
        <v>29</v>
      </c>
      <c r="M19" s="30" t="s">
        <v>41</v>
      </c>
      <c r="N19" s="33">
        <v>1075</v>
      </c>
      <c r="O19" s="34">
        <v>331</v>
      </c>
      <c r="P19" s="34">
        <v>304</v>
      </c>
      <c r="Q19" s="34">
        <v>160</v>
      </c>
      <c r="R19" s="34">
        <v>18</v>
      </c>
      <c r="S19" s="34">
        <v>42</v>
      </c>
      <c r="T19" s="34">
        <v>84</v>
      </c>
      <c r="U19" s="35">
        <v>0</v>
      </c>
      <c r="V19" s="35">
        <v>0</v>
      </c>
      <c r="W19" s="35">
        <v>211</v>
      </c>
      <c r="X19" s="35">
        <v>6</v>
      </c>
      <c r="Y19" s="35">
        <v>0</v>
      </c>
      <c r="Z19" s="35">
        <v>0</v>
      </c>
      <c r="AA19" s="35">
        <v>85</v>
      </c>
      <c r="AB19" s="35">
        <v>2</v>
      </c>
      <c r="AC19" s="35"/>
      <c r="AD19" s="35"/>
      <c r="AE19" s="35"/>
      <c r="AF19" s="35"/>
      <c r="AG19" s="35"/>
      <c r="AH19" s="35"/>
      <c r="AI19" s="35"/>
    </row>
    <row r="20" spans="1:35">
      <c r="A20" s="28"/>
      <c r="B20" s="29"/>
      <c r="C20" s="29"/>
      <c r="D20" s="29"/>
      <c r="E20" s="29">
        <v>1</v>
      </c>
      <c r="F20" s="29">
        <f t="shared" si="2"/>
        <v>-49</v>
      </c>
      <c r="G20" s="42"/>
      <c r="H20" s="42"/>
      <c r="I20" s="42"/>
      <c r="J20" s="42"/>
      <c r="K20" s="43"/>
      <c r="L20" s="38" t="s">
        <v>29</v>
      </c>
      <c r="M20" s="44" t="s">
        <v>42</v>
      </c>
      <c r="N20" s="33">
        <v>647</v>
      </c>
      <c r="O20" s="34">
        <v>204</v>
      </c>
      <c r="P20" s="34">
        <v>199</v>
      </c>
      <c r="Q20" s="34">
        <v>113</v>
      </c>
      <c r="R20" s="34">
        <v>11</v>
      </c>
      <c r="S20" s="34">
        <v>26</v>
      </c>
      <c r="T20" s="34">
        <v>49</v>
      </c>
      <c r="U20" s="35">
        <v>0</v>
      </c>
      <c r="V20" s="35">
        <v>0</v>
      </c>
      <c r="W20" s="35">
        <v>187</v>
      </c>
      <c r="X20" s="35">
        <v>1</v>
      </c>
      <c r="Y20" s="35">
        <v>0</v>
      </c>
      <c r="Z20" s="35">
        <v>0</v>
      </c>
      <c r="AA20" s="35">
        <v>11</v>
      </c>
      <c r="AB20" s="35">
        <v>0</v>
      </c>
      <c r="AC20" s="35"/>
      <c r="AD20" s="35"/>
      <c r="AE20" s="35"/>
      <c r="AF20" s="35"/>
      <c r="AG20" s="35"/>
      <c r="AH20" s="35"/>
      <c r="AI20" s="35"/>
    </row>
    <row r="21" spans="1:35">
      <c r="A21" s="45"/>
      <c r="B21" s="35"/>
      <c r="C21" s="35"/>
      <c r="D21" s="35"/>
      <c r="E21" s="29">
        <v>1</v>
      </c>
      <c r="F21" s="29">
        <f t="shared" si="2"/>
        <v>-81</v>
      </c>
      <c r="G21" s="42"/>
      <c r="H21" s="42"/>
      <c r="I21" s="42"/>
      <c r="J21" s="42"/>
      <c r="K21" s="46"/>
      <c r="L21" s="38" t="s">
        <v>29</v>
      </c>
      <c r="M21" s="44" t="s">
        <v>43</v>
      </c>
      <c r="N21" s="33">
        <v>611</v>
      </c>
      <c r="O21" s="34">
        <v>176</v>
      </c>
      <c r="P21" s="34">
        <v>175</v>
      </c>
      <c r="Q21" s="34">
        <v>55</v>
      </c>
      <c r="R21" s="34">
        <v>9</v>
      </c>
      <c r="S21" s="34">
        <v>30</v>
      </c>
      <c r="T21" s="34">
        <v>81</v>
      </c>
      <c r="U21" s="35">
        <v>0</v>
      </c>
      <c r="V21" s="35">
        <v>150</v>
      </c>
      <c r="W21" s="35">
        <v>0</v>
      </c>
      <c r="X21" s="35">
        <v>0</v>
      </c>
      <c r="Y21" s="35">
        <v>0</v>
      </c>
      <c r="Z21" s="35">
        <v>0</v>
      </c>
      <c r="AA21" s="35">
        <v>24</v>
      </c>
      <c r="AB21" s="35">
        <v>1</v>
      </c>
      <c r="AC21" s="35"/>
      <c r="AD21" s="35"/>
      <c r="AE21" s="35"/>
      <c r="AF21" s="35"/>
      <c r="AG21" s="35"/>
      <c r="AH21" s="35"/>
      <c r="AI21" s="35"/>
    </row>
    <row r="22" spans="1:35">
      <c r="A22" s="47"/>
      <c r="B22" s="29"/>
      <c r="C22" s="29"/>
      <c r="D22" s="29"/>
      <c r="E22" s="29">
        <v>1</v>
      </c>
      <c r="F22" s="29">
        <f t="shared" si="2"/>
        <v>-47</v>
      </c>
      <c r="G22" s="42"/>
      <c r="H22" s="42"/>
      <c r="I22" s="42"/>
      <c r="J22" s="42"/>
      <c r="K22" s="43"/>
      <c r="L22" s="38" t="s">
        <v>29</v>
      </c>
      <c r="M22" s="44" t="s">
        <v>44</v>
      </c>
      <c r="N22" s="33">
        <v>545</v>
      </c>
      <c r="O22" s="34">
        <v>172</v>
      </c>
      <c r="P22" s="34">
        <v>156</v>
      </c>
      <c r="Q22" s="34">
        <v>40</v>
      </c>
      <c r="R22" s="34">
        <v>14</v>
      </c>
      <c r="S22" s="34">
        <v>55</v>
      </c>
      <c r="T22" s="34">
        <v>47</v>
      </c>
      <c r="U22" s="35">
        <v>0</v>
      </c>
      <c r="V22" s="35">
        <v>0</v>
      </c>
      <c r="W22" s="35">
        <v>90</v>
      </c>
      <c r="X22" s="35">
        <v>0</v>
      </c>
      <c r="Y22" s="35">
        <v>0</v>
      </c>
      <c r="Z22" s="35">
        <v>0</v>
      </c>
      <c r="AA22" s="35">
        <v>66</v>
      </c>
      <c r="AB22" s="35">
        <v>0</v>
      </c>
      <c r="AC22" s="35"/>
      <c r="AD22" s="35"/>
      <c r="AE22" s="35"/>
      <c r="AF22" s="35"/>
      <c r="AG22" s="35"/>
      <c r="AH22" s="35"/>
      <c r="AI22" s="35"/>
    </row>
    <row r="23" spans="1:35">
      <c r="A23" s="28"/>
      <c r="B23" s="29"/>
      <c r="C23" s="29"/>
      <c r="D23" s="29"/>
      <c r="E23" s="29"/>
      <c r="F23" s="29">
        <f t="shared" si="2"/>
        <v>-261</v>
      </c>
      <c r="G23" s="40">
        <f>(SUM(Q23:S23)/P23)*100</f>
        <v>68.705035971223012</v>
      </c>
      <c r="H23" s="40"/>
      <c r="I23" s="40">
        <f>((U23+V23+W23+Y23+AA23)/P23)*100</f>
        <v>98.800959232613906</v>
      </c>
      <c r="J23" s="40"/>
      <c r="K23" s="43"/>
      <c r="L23" s="48"/>
      <c r="M23" s="44"/>
      <c r="N23" s="41">
        <f>SUM(N19:N22)</f>
        <v>2878</v>
      </c>
      <c r="O23" s="41">
        <f t="shared" ref="O23:AB23" si="3">SUM(O19:O22)</f>
        <v>883</v>
      </c>
      <c r="P23" s="41">
        <f t="shared" si="3"/>
        <v>834</v>
      </c>
      <c r="Q23" s="41">
        <f t="shared" si="3"/>
        <v>368</v>
      </c>
      <c r="R23" s="41">
        <f t="shared" si="3"/>
        <v>52</v>
      </c>
      <c r="S23" s="41">
        <f t="shared" si="3"/>
        <v>153</v>
      </c>
      <c r="T23" s="41">
        <f t="shared" si="3"/>
        <v>261</v>
      </c>
      <c r="U23" s="41">
        <f t="shared" si="3"/>
        <v>0</v>
      </c>
      <c r="V23" s="41">
        <f t="shared" si="3"/>
        <v>150</v>
      </c>
      <c r="W23" s="41">
        <f t="shared" si="3"/>
        <v>488</v>
      </c>
      <c r="X23" s="41">
        <f t="shared" si="3"/>
        <v>7</v>
      </c>
      <c r="Y23" s="41">
        <f t="shared" si="3"/>
        <v>0</v>
      </c>
      <c r="Z23" s="41">
        <f t="shared" si="3"/>
        <v>0</v>
      </c>
      <c r="AA23" s="41">
        <f t="shared" si="3"/>
        <v>186</v>
      </c>
      <c r="AB23" s="41">
        <f t="shared" si="3"/>
        <v>3</v>
      </c>
      <c r="AC23" s="35"/>
      <c r="AD23" s="35"/>
      <c r="AE23" s="35"/>
      <c r="AF23" s="35"/>
      <c r="AG23" s="35"/>
      <c r="AH23" s="35"/>
      <c r="AI23" s="35"/>
    </row>
    <row r="24" spans="1:35">
      <c r="A24" s="28"/>
      <c r="B24" s="29"/>
      <c r="C24" s="29"/>
      <c r="D24" s="29"/>
      <c r="E24" s="29"/>
      <c r="F24" s="29">
        <f t="shared" si="2"/>
        <v>0</v>
      </c>
      <c r="G24" s="42"/>
      <c r="H24" s="42"/>
      <c r="I24" s="42"/>
      <c r="J24" s="42"/>
      <c r="K24" s="43"/>
      <c r="L24" s="48"/>
      <c r="M24" s="44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35"/>
      <c r="AD24" s="35"/>
      <c r="AE24" s="35"/>
      <c r="AF24" s="35"/>
      <c r="AG24" s="35"/>
      <c r="AH24" s="35"/>
      <c r="AI24" s="35"/>
    </row>
    <row r="25" spans="1:35">
      <c r="A25" s="28">
        <v>3</v>
      </c>
      <c r="B25" s="29" t="s">
        <v>45</v>
      </c>
      <c r="C25" s="29"/>
      <c r="D25" s="29"/>
      <c r="E25" s="29">
        <v>1</v>
      </c>
      <c r="F25" s="29">
        <f t="shared" si="2"/>
        <v>-33</v>
      </c>
      <c r="G25" s="42"/>
      <c r="H25" s="42"/>
      <c r="I25" s="42"/>
      <c r="J25" s="42"/>
      <c r="K25" s="43"/>
      <c r="L25" s="38" t="s">
        <v>29</v>
      </c>
      <c r="M25" s="49" t="s">
        <v>46</v>
      </c>
      <c r="N25" s="33">
        <v>976</v>
      </c>
      <c r="O25" s="34">
        <v>312</v>
      </c>
      <c r="P25" s="34">
        <v>207</v>
      </c>
      <c r="Q25" s="34">
        <v>99</v>
      </c>
      <c r="R25" s="34">
        <v>2</v>
      </c>
      <c r="S25" s="34">
        <v>73</v>
      </c>
      <c r="T25" s="34">
        <v>33</v>
      </c>
      <c r="U25" s="35">
        <v>0</v>
      </c>
      <c r="V25" s="35">
        <v>0</v>
      </c>
      <c r="W25" s="35">
        <v>194</v>
      </c>
      <c r="X25" s="35">
        <v>2</v>
      </c>
      <c r="Y25" s="35">
        <v>0</v>
      </c>
      <c r="Z25" s="35">
        <v>0</v>
      </c>
      <c r="AA25" s="35">
        <v>11</v>
      </c>
      <c r="AB25" s="35">
        <v>0</v>
      </c>
      <c r="AC25" s="35"/>
      <c r="AD25" s="35"/>
      <c r="AE25" s="35"/>
      <c r="AF25" s="35"/>
      <c r="AG25" s="35"/>
      <c r="AH25" s="35"/>
      <c r="AI25" s="35"/>
    </row>
    <row r="26" spans="1:35">
      <c r="A26" s="45"/>
      <c r="B26" s="35"/>
      <c r="C26" s="35"/>
      <c r="D26" s="35"/>
      <c r="E26" s="29">
        <v>1</v>
      </c>
      <c r="F26" s="29">
        <f t="shared" si="2"/>
        <v>-34</v>
      </c>
      <c r="G26" s="42"/>
      <c r="H26" s="42"/>
      <c r="I26" s="42"/>
      <c r="J26" s="42"/>
      <c r="K26" s="46"/>
      <c r="L26" s="38" t="s">
        <v>29</v>
      </c>
      <c r="M26" s="49" t="s">
        <v>47</v>
      </c>
      <c r="N26" s="33">
        <v>649</v>
      </c>
      <c r="O26" s="34">
        <v>204</v>
      </c>
      <c r="P26" s="34">
        <v>149</v>
      </c>
      <c r="Q26" s="34">
        <v>20</v>
      </c>
      <c r="R26" s="34">
        <v>6</v>
      </c>
      <c r="S26" s="34">
        <v>89</v>
      </c>
      <c r="T26" s="34">
        <v>34</v>
      </c>
      <c r="U26" s="35">
        <v>0</v>
      </c>
      <c r="V26" s="35">
        <v>0</v>
      </c>
      <c r="W26" s="35">
        <v>127</v>
      </c>
      <c r="X26" s="35">
        <v>3</v>
      </c>
      <c r="Y26" s="35">
        <v>0</v>
      </c>
      <c r="Z26" s="35">
        <v>0</v>
      </c>
      <c r="AA26" s="35">
        <v>18</v>
      </c>
      <c r="AB26" s="35">
        <v>1</v>
      </c>
      <c r="AC26" s="35"/>
      <c r="AD26" s="35"/>
      <c r="AE26" s="35"/>
      <c r="AF26" s="35"/>
      <c r="AG26" s="35"/>
      <c r="AH26" s="35"/>
      <c r="AI26" s="35"/>
    </row>
    <row r="27" spans="1:35">
      <c r="A27" s="28"/>
      <c r="B27" s="29"/>
      <c r="C27" s="29"/>
      <c r="D27" s="29"/>
      <c r="E27" s="29"/>
      <c r="F27" s="29">
        <f t="shared" si="2"/>
        <v>-67</v>
      </c>
      <c r="G27" s="40">
        <f>(SUM(Q27:S27)/P27)*100</f>
        <v>81.17977528089888</v>
      </c>
      <c r="H27" s="40"/>
      <c r="I27" s="40">
        <f>(SUM(W27+Y27+AA27+V19+U19)/P27)*100</f>
        <v>98.31460674157303</v>
      </c>
      <c r="J27" s="40"/>
      <c r="K27" s="43"/>
      <c r="L27" s="48"/>
      <c r="M27" s="33"/>
      <c r="N27" s="41">
        <f>SUM(N25:N26)</f>
        <v>1625</v>
      </c>
      <c r="O27" s="41">
        <f t="shared" ref="O27:AB27" si="4">SUM(O25:O26)</f>
        <v>516</v>
      </c>
      <c r="P27" s="41">
        <f t="shared" si="4"/>
        <v>356</v>
      </c>
      <c r="Q27" s="41">
        <f t="shared" si="4"/>
        <v>119</v>
      </c>
      <c r="R27" s="41">
        <f t="shared" si="4"/>
        <v>8</v>
      </c>
      <c r="S27" s="41">
        <f t="shared" si="4"/>
        <v>162</v>
      </c>
      <c r="T27" s="41">
        <f t="shared" si="4"/>
        <v>67</v>
      </c>
      <c r="U27" s="41">
        <f t="shared" si="4"/>
        <v>0</v>
      </c>
      <c r="V27" s="41">
        <f t="shared" si="4"/>
        <v>0</v>
      </c>
      <c r="W27" s="41">
        <f t="shared" si="4"/>
        <v>321</v>
      </c>
      <c r="X27" s="41">
        <f t="shared" si="4"/>
        <v>5</v>
      </c>
      <c r="Y27" s="41">
        <f t="shared" si="4"/>
        <v>0</v>
      </c>
      <c r="Z27" s="41">
        <f t="shared" si="4"/>
        <v>0</v>
      </c>
      <c r="AA27" s="41">
        <f t="shared" si="4"/>
        <v>29</v>
      </c>
      <c r="AB27" s="41">
        <f t="shared" si="4"/>
        <v>1</v>
      </c>
      <c r="AC27" s="35"/>
      <c r="AD27" s="35"/>
      <c r="AE27" s="35"/>
      <c r="AF27" s="35"/>
      <c r="AG27" s="35"/>
      <c r="AH27" s="35"/>
      <c r="AI27" s="35"/>
    </row>
    <row r="28" spans="1:35">
      <c r="A28" s="28"/>
      <c r="B28" s="29"/>
      <c r="C28" s="29"/>
      <c r="D28" s="29"/>
      <c r="E28" s="29"/>
      <c r="F28" s="29">
        <f t="shared" si="2"/>
        <v>0</v>
      </c>
      <c r="G28" s="42"/>
      <c r="H28" s="42"/>
      <c r="I28" s="42"/>
      <c r="J28" s="42"/>
      <c r="K28" s="43"/>
      <c r="L28" s="38" t="s">
        <v>29</v>
      </c>
      <c r="M28" s="33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35"/>
      <c r="AD28" s="35"/>
      <c r="AE28" s="35"/>
      <c r="AF28" s="35"/>
      <c r="AG28" s="35"/>
      <c r="AH28" s="35"/>
      <c r="AI28" s="35"/>
    </row>
    <row r="29" spans="1:35">
      <c r="A29" s="28">
        <v>4</v>
      </c>
      <c r="B29" s="29" t="s">
        <v>48</v>
      </c>
      <c r="C29" s="29"/>
      <c r="D29" s="29"/>
      <c r="E29" s="29">
        <v>1</v>
      </c>
      <c r="F29" s="29">
        <f t="shared" si="2"/>
        <v>-76</v>
      </c>
      <c r="G29" s="42"/>
      <c r="H29" s="42"/>
      <c r="I29" s="42"/>
      <c r="J29" s="42"/>
      <c r="K29" s="43"/>
      <c r="L29" s="38" t="s">
        <v>29</v>
      </c>
      <c r="M29" s="44" t="s">
        <v>49</v>
      </c>
      <c r="N29" s="33">
        <v>996</v>
      </c>
      <c r="O29" s="34">
        <v>296</v>
      </c>
      <c r="P29" s="34">
        <v>231</v>
      </c>
      <c r="Q29" s="34">
        <v>125</v>
      </c>
      <c r="R29" s="34">
        <v>10</v>
      </c>
      <c r="S29" s="34">
        <v>20</v>
      </c>
      <c r="T29" s="34">
        <v>76</v>
      </c>
      <c r="U29" s="35">
        <v>0</v>
      </c>
      <c r="V29" s="35">
        <v>150</v>
      </c>
      <c r="W29" s="35">
        <v>60</v>
      </c>
      <c r="X29" s="35">
        <v>0</v>
      </c>
      <c r="Y29" s="35">
        <v>0</v>
      </c>
      <c r="Z29" s="35">
        <v>0</v>
      </c>
      <c r="AA29" s="35">
        <v>21</v>
      </c>
      <c r="AB29" s="35">
        <v>0</v>
      </c>
      <c r="AC29" s="35"/>
      <c r="AD29" s="35"/>
      <c r="AE29" s="35"/>
      <c r="AF29" s="35"/>
      <c r="AG29" s="35"/>
      <c r="AH29" s="35"/>
      <c r="AI29" s="35"/>
    </row>
    <row r="30" spans="1:35">
      <c r="A30" s="28"/>
      <c r="B30" s="29"/>
      <c r="C30" s="29"/>
      <c r="D30" s="29"/>
      <c r="E30" s="29"/>
      <c r="F30" s="29">
        <f t="shared" si="2"/>
        <v>-76</v>
      </c>
      <c r="G30" s="42"/>
      <c r="H30" s="42"/>
      <c r="I30" s="42"/>
      <c r="J30" s="42"/>
      <c r="K30" s="43"/>
      <c r="L30" s="48"/>
      <c r="M30" s="33"/>
      <c r="N30" s="41">
        <f>SUM(N29)</f>
        <v>996</v>
      </c>
      <c r="O30" s="41">
        <f t="shared" ref="O30:AB30" si="5">SUM(O29)</f>
        <v>296</v>
      </c>
      <c r="P30" s="41">
        <f t="shared" si="5"/>
        <v>231</v>
      </c>
      <c r="Q30" s="41">
        <f t="shared" si="5"/>
        <v>125</v>
      </c>
      <c r="R30" s="41">
        <f t="shared" si="5"/>
        <v>10</v>
      </c>
      <c r="S30" s="41">
        <f t="shared" si="5"/>
        <v>20</v>
      </c>
      <c r="T30" s="41">
        <f t="shared" si="5"/>
        <v>76</v>
      </c>
      <c r="U30" s="41">
        <f t="shared" si="5"/>
        <v>0</v>
      </c>
      <c r="V30" s="41">
        <f t="shared" si="5"/>
        <v>150</v>
      </c>
      <c r="W30" s="41">
        <f t="shared" si="5"/>
        <v>60</v>
      </c>
      <c r="X30" s="41">
        <f t="shared" si="5"/>
        <v>0</v>
      </c>
      <c r="Y30" s="41">
        <f t="shared" si="5"/>
        <v>0</v>
      </c>
      <c r="Z30" s="41">
        <f t="shared" si="5"/>
        <v>0</v>
      </c>
      <c r="AA30" s="41">
        <f t="shared" si="5"/>
        <v>21</v>
      </c>
      <c r="AB30" s="41">
        <f t="shared" si="5"/>
        <v>0</v>
      </c>
      <c r="AC30" s="35"/>
      <c r="AD30" s="35"/>
      <c r="AE30" s="35"/>
      <c r="AF30" s="35"/>
      <c r="AG30" s="35"/>
      <c r="AH30" s="35"/>
      <c r="AI30" s="35"/>
    </row>
    <row r="31" spans="1:35">
      <c r="A31" s="28"/>
      <c r="B31" s="29"/>
      <c r="C31" s="29"/>
      <c r="D31" s="29"/>
      <c r="E31" s="29"/>
      <c r="F31" s="29">
        <f t="shared" si="2"/>
        <v>0</v>
      </c>
      <c r="G31" s="42"/>
      <c r="H31" s="42"/>
      <c r="I31" s="42"/>
      <c r="J31" s="42"/>
      <c r="K31" s="43"/>
      <c r="L31" s="48"/>
      <c r="M31" s="33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35"/>
      <c r="AD31" s="35"/>
      <c r="AE31" s="35"/>
      <c r="AF31" s="35"/>
      <c r="AG31" s="35"/>
      <c r="AH31" s="35"/>
      <c r="AI31" s="35"/>
    </row>
    <row r="32" spans="1:35">
      <c r="A32" s="28">
        <v>5</v>
      </c>
      <c r="B32" s="29" t="s">
        <v>50</v>
      </c>
      <c r="C32" s="29"/>
      <c r="D32" s="29"/>
      <c r="E32" s="29">
        <v>1</v>
      </c>
      <c r="F32" s="29">
        <f t="shared" si="2"/>
        <v>-43</v>
      </c>
      <c r="G32" s="42"/>
      <c r="H32" s="42"/>
      <c r="I32" s="42"/>
      <c r="J32" s="42"/>
      <c r="K32" s="43"/>
      <c r="L32" s="38" t="s">
        <v>29</v>
      </c>
      <c r="M32" s="44" t="s">
        <v>51</v>
      </c>
      <c r="N32" s="33">
        <v>1051</v>
      </c>
      <c r="O32" s="34">
        <v>333</v>
      </c>
      <c r="P32" s="34">
        <v>244</v>
      </c>
      <c r="Q32" s="34">
        <v>153</v>
      </c>
      <c r="R32" s="34">
        <v>8</v>
      </c>
      <c r="S32" s="34">
        <v>40</v>
      </c>
      <c r="T32" s="34">
        <v>43</v>
      </c>
      <c r="U32" s="35">
        <v>0</v>
      </c>
      <c r="V32" s="35">
        <v>200</v>
      </c>
      <c r="W32" s="35">
        <v>0</v>
      </c>
      <c r="X32" s="35">
        <v>40</v>
      </c>
      <c r="Y32" s="35">
        <v>0</v>
      </c>
      <c r="Z32" s="35">
        <v>0</v>
      </c>
      <c r="AA32" s="35">
        <v>4</v>
      </c>
      <c r="AB32" s="35">
        <v>0</v>
      </c>
      <c r="AC32" s="35"/>
      <c r="AD32" s="35"/>
      <c r="AE32" s="35"/>
      <c r="AF32" s="35"/>
      <c r="AG32" s="35"/>
      <c r="AH32" s="35"/>
      <c r="AI32" s="35"/>
    </row>
    <row r="33" spans="1:35">
      <c r="A33" s="50"/>
      <c r="B33" s="51"/>
      <c r="C33" s="51"/>
      <c r="D33" s="51"/>
      <c r="E33" s="29">
        <v>1</v>
      </c>
      <c r="F33" s="29">
        <f t="shared" si="2"/>
        <v>-27</v>
      </c>
      <c r="G33" s="42"/>
      <c r="H33" s="42"/>
      <c r="I33" s="42"/>
      <c r="J33" s="42"/>
      <c r="K33" s="43"/>
      <c r="L33" s="38" t="s">
        <v>29</v>
      </c>
      <c r="M33" s="44" t="s">
        <v>52</v>
      </c>
      <c r="N33" s="33">
        <v>470</v>
      </c>
      <c r="O33" s="34">
        <v>131</v>
      </c>
      <c r="P33" s="34">
        <v>103</v>
      </c>
      <c r="Q33" s="34">
        <v>50</v>
      </c>
      <c r="R33" s="34">
        <v>6</v>
      </c>
      <c r="S33" s="34">
        <v>20</v>
      </c>
      <c r="T33" s="34">
        <v>27</v>
      </c>
      <c r="U33" s="35">
        <v>0</v>
      </c>
      <c r="V33" s="35">
        <v>80</v>
      </c>
      <c r="W33" s="35">
        <v>0</v>
      </c>
      <c r="X33" s="35">
        <v>20</v>
      </c>
      <c r="Y33" s="35">
        <v>0</v>
      </c>
      <c r="Z33" s="35">
        <v>0</v>
      </c>
      <c r="AA33" s="35">
        <v>3</v>
      </c>
      <c r="AB33" s="35">
        <v>0</v>
      </c>
      <c r="AC33" s="35"/>
      <c r="AD33" s="35"/>
      <c r="AE33" s="35"/>
      <c r="AF33" s="35"/>
      <c r="AG33" s="35"/>
      <c r="AH33" s="35"/>
      <c r="AI33" s="35"/>
    </row>
    <row r="34" spans="1:35">
      <c r="A34" s="34"/>
      <c r="B34" s="51"/>
      <c r="C34" s="51"/>
      <c r="D34" s="51"/>
      <c r="E34" s="51"/>
      <c r="F34" s="29">
        <f t="shared" si="2"/>
        <v>-70</v>
      </c>
      <c r="G34" s="40">
        <f>(SUM(Q34:S34)/P34)*100</f>
        <v>79.827089337175792</v>
      </c>
      <c r="H34" s="40"/>
      <c r="I34" s="40">
        <f>((U34+V34+W34+Y34+AA34)/P34)*100</f>
        <v>82.708933717579242</v>
      </c>
      <c r="J34" s="40"/>
      <c r="K34" s="52"/>
      <c r="L34" s="48"/>
      <c r="M34" s="44"/>
      <c r="N34" s="41">
        <f>SUM(N32:N33)</f>
        <v>1521</v>
      </c>
      <c r="O34" s="41">
        <f t="shared" ref="O34:AB34" si="6">SUM(O32:O33)</f>
        <v>464</v>
      </c>
      <c r="P34" s="41">
        <f t="shared" si="6"/>
        <v>347</v>
      </c>
      <c r="Q34" s="41">
        <f t="shared" si="6"/>
        <v>203</v>
      </c>
      <c r="R34" s="41">
        <f t="shared" si="6"/>
        <v>14</v>
      </c>
      <c r="S34" s="41">
        <f t="shared" si="6"/>
        <v>60</v>
      </c>
      <c r="T34" s="41">
        <f t="shared" si="6"/>
        <v>70</v>
      </c>
      <c r="U34" s="41">
        <f t="shared" si="6"/>
        <v>0</v>
      </c>
      <c r="V34" s="41">
        <f t="shared" si="6"/>
        <v>280</v>
      </c>
      <c r="W34" s="41">
        <f t="shared" si="6"/>
        <v>0</v>
      </c>
      <c r="X34" s="41">
        <f t="shared" si="6"/>
        <v>60</v>
      </c>
      <c r="Y34" s="41">
        <f t="shared" si="6"/>
        <v>0</v>
      </c>
      <c r="Z34" s="41">
        <f t="shared" si="6"/>
        <v>0</v>
      </c>
      <c r="AA34" s="41">
        <f t="shared" si="6"/>
        <v>7</v>
      </c>
      <c r="AB34" s="41">
        <f t="shared" si="6"/>
        <v>0</v>
      </c>
      <c r="AC34" s="35"/>
      <c r="AD34" s="35"/>
      <c r="AE34" s="35"/>
      <c r="AF34" s="35"/>
      <c r="AG34" s="35"/>
      <c r="AH34" s="35"/>
      <c r="AI34" s="35"/>
    </row>
    <row r="35" spans="1:35">
      <c r="A35" s="34"/>
      <c r="B35" s="51"/>
      <c r="C35" s="51"/>
      <c r="D35" s="51"/>
      <c r="E35" s="51"/>
      <c r="F35" s="29">
        <f t="shared" si="2"/>
        <v>0</v>
      </c>
      <c r="G35" s="42"/>
      <c r="H35" s="42"/>
      <c r="I35" s="42"/>
      <c r="J35" s="42"/>
      <c r="K35" s="52"/>
      <c r="L35" s="48"/>
      <c r="M35" s="44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35"/>
      <c r="AD35" s="35"/>
      <c r="AE35" s="35"/>
      <c r="AF35" s="35"/>
      <c r="AG35" s="35"/>
      <c r="AH35" s="35"/>
      <c r="AI35" s="35"/>
    </row>
    <row r="36" spans="1:35">
      <c r="A36" s="34">
        <v>6</v>
      </c>
      <c r="B36" s="51" t="s">
        <v>53</v>
      </c>
      <c r="C36" s="51"/>
      <c r="D36" s="29">
        <v>1</v>
      </c>
      <c r="E36" s="29">
        <v>1</v>
      </c>
      <c r="F36" s="29">
        <f t="shared" si="2"/>
        <v>0</v>
      </c>
      <c r="G36" s="42"/>
      <c r="H36" s="42"/>
      <c r="I36" s="42"/>
      <c r="J36" s="42"/>
      <c r="K36" s="46"/>
      <c r="L36" s="38" t="s">
        <v>29</v>
      </c>
      <c r="M36" s="44" t="s">
        <v>28</v>
      </c>
      <c r="N36" s="33">
        <v>544</v>
      </c>
      <c r="O36" s="34">
        <v>186</v>
      </c>
      <c r="P36" s="34">
        <v>134</v>
      </c>
      <c r="Q36" s="34">
        <v>97</v>
      </c>
      <c r="R36" s="34">
        <v>1</v>
      </c>
      <c r="S36" s="34">
        <v>36</v>
      </c>
      <c r="T36" s="34">
        <v>0</v>
      </c>
      <c r="U36" s="35">
        <v>0</v>
      </c>
      <c r="V36" s="35">
        <v>0</v>
      </c>
      <c r="W36" s="35">
        <v>53</v>
      </c>
      <c r="X36" s="35">
        <v>0</v>
      </c>
      <c r="Y36" s="35">
        <v>76</v>
      </c>
      <c r="Z36" s="35">
        <v>5</v>
      </c>
      <c r="AA36" s="35">
        <v>0</v>
      </c>
      <c r="AB36" s="35">
        <v>0</v>
      </c>
      <c r="AC36" s="35"/>
      <c r="AD36" s="35"/>
      <c r="AE36" s="35"/>
      <c r="AF36" s="35"/>
      <c r="AG36" s="35"/>
      <c r="AH36" s="35"/>
      <c r="AI36" s="35"/>
    </row>
    <row r="37" spans="1:35">
      <c r="A37" s="34"/>
      <c r="B37" s="51"/>
      <c r="C37" s="51"/>
      <c r="D37" s="29">
        <v>1</v>
      </c>
      <c r="E37" s="29">
        <v>1</v>
      </c>
      <c r="F37" s="29">
        <f t="shared" si="2"/>
        <v>0</v>
      </c>
      <c r="G37" s="42"/>
      <c r="H37" s="42"/>
      <c r="I37" s="42"/>
      <c r="J37" s="42"/>
      <c r="K37" s="43"/>
      <c r="L37" s="38" t="s">
        <v>29</v>
      </c>
      <c r="M37" s="44" t="s">
        <v>54</v>
      </c>
      <c r="N37" s="33">
        <v>598</v>
      </c>
      <c r="O37" s="34">
        <v>168</v>
      </c>
      <c r="P37" s="34">
        <v>142</v>
      </c>
      <c r="Q37" s="34">
        <v>97</v>
      </c>
      <c r="R37" s="34">
        <v>26</v>
      </c>
      <c r="S37" s="34">
        <v>19</v>
      </c>
      <c r="T37" s="34">
        <v>0</v>
      </c>
      <c r="U37" s="35">
        <v>0</v>
      </c>
      <c r="V37" s="35">
        <v>50</v>
      </c>
      <c r="W37" s="35">
        <v>33</v>
      </c>
      <c r="X37" s="35">
        <v>0</v>
      </c>
      <c r="Y37" s="35">
        <v>59</v>
      </c>
      <c r="Z37" s="35">
        <v>0</v>
      </c>
      <c r="AA37" s="35">
        <v>0</v>
      </c>
      <c r="AB37" s="35">
        <v>0</v>
      </c>
      <c r="AC37" s="35"/>
      <c r="AD37" s="35"/>
      <c r="AE37" s="35"/>
      <c r="AF37" s="35"/>
      <c r="AG37" s="35"/>
      <c r="AH37" s="35"/>
      <c r="AI37" s="35"/>
    </row>
    <row r="38" spans="1:35">
      <c r="A38" s="34"/>
      <c r="B38" s="51"/>
      <c r="C38" s="51"/>
      <c r="D38" s="29">
        <v>1</v>
      </c>
      <c r="E38" s="29">
        <v>1</v>
      </c>
      <c r="F38" s="29">
        <f t="shared" si="2"/>
        <v>0</v>
      </c>
      <c r="G38" s="42"/>
      <c r="H38" s="42"/>
      <c r="I38" s="42"/>
      <c r="J38" s="42"/>
      <c r="K38" s="52"/>
      <c r="L38" s="38" t="s">
        <v>29</v>
      </c>
      <c r="M38" s="44" t="s">
        <v>55</v>
      </c>
      <c r="N38" s="33">
        <v>256</v>
      </c>
      <c r="O38" s="34">
        <v>76</v>
      </c>
      <c r="P38" s="34">
        <v>59</v>
      </c>
      <c r="Q38" s="34">
        <v>31</v>
      </c>
      <c r="R38" s="34">
        <v>10</v>
      </c>
      <c r="S38" s="34">
        <v>18</v>
      </c>
      <c r="T38" s="34">
        <v>0</v>
      </c>
      <c r="U38" s="35">
        <v>0</v>
      </c>
      <c r="V38" s="35">
        <v>0</v>
      </c>
      <c r="W38" s="35">
        <v>57</v>
      </c>
      <c r="X38" s="35">
        <v>0</v>
      </c>
      <c r="Y38" s="35">
        <v>0</v>
      </c>
      <c r="Z38" s="35">
        <v>0</v>
      </c>
      <c r="AA38" s="35">
        <v>2</v>
      </c>
      <c r="AB38" s="35">
        <v>0</v>
      </c>
      <c r="AC38" s="35"/>
      <c r="AD38" s="35"/>
      <c r="AE38" s="35"/>
      <c r="AF38" s="35"/>
      <c r="AG38" s="35"/>
      <c r="AH38" s="35"/>
      <c r="AI38" s="35"/>
    </row>
    <row r="39" spans="1:35">
      <c r="A39" s="34"/>
      <c r="B39" s="51"/>
      <c r="C39" s="51"/>
      <c r="D39" s="51"/>
      <c r="E39" s="51"/>
      <c r="F39" s="29">
        <f t="shared" si="2"/>
        <v>0</v>
      </c>
      <c r="G39" s="40">
        <f>(SUM(Q39:S39)/P39)*100</f>
        <v>100</v>
      </c>
      <c r="H39" s="40"/>
      <c r="I39" s="40">
        <f>((U39+V39+W39+Y39+AA39)/P39)*100</f>
        <v>98.507462686567166</v>
      </c>
      <c r="J39" s="40"/>
      <c r="K39" s="52"/>
      <c r="L39" s="48"/>
      <c r="M39" s="44"/>
      <c r="N39" s="41">
        <f>SUM(N36:N38)</f>
        <v>1398</v>
      </c>
      <c r="O39" s="41">
        <f t="shared" ref="O39:AB39" si="7">SUM(O36:O38)</f>
        <v>430</v>
      </c>
      <c r="P39" s="41">
        <f t="shared" si="7"/>
        <v>335</v>
      </c>
      <c r="Q39" s="41">
        <f t="shared" si="7"/>
        <v>225</v>
      </c>
      <c r="R39" s="41">
        <f t="shared" si="7"/>
        <v>37</v>
      </c>
      <c r="S39" s="41">
        <f t="shared" si="7"/>
        <v>73</v>
      </c>
      <c r="T39" s="41">
        <f t="shared" si="7"/>
        <v>0</v>
      </c>
      <c r="U39" s="41">
        <f t="shared" si="7"/>
        <v>0</v>
      </c>
      <c r="V39" s="41">
        <f t="shared" si="7"/>
        <v>50</v>
      </c>
      <c r="W39" s="41">
        <f t="shared" si="7"/>
        <v>143</v>
      </c>
      <c r="X39" s="41">
        <f t="shared" si="7"/>
        <v>0</v>
      </c>
      <c r="Y39" s="41">
        <f t="shared" si="7"/>
        <v>135</v>
      </c>
      <c r="Z39" s="41">
        <f t="shared" si="7"/>
        <v>5</v>
      </c>
      <c r="AA39" s="41">
        <f t="shared" si="7"/>
        <v>2</v>
      </c>
      <c r="AB39" s="41">
        <f t="shared" si="7"/>
        <v>0</v>
      </c>
      <c r="AC39" s="35"/>
      <c r="AD39" s="35"/>
      <c r="AE39" s="35"/>
      <c r="AF39" s="35"/>
      <c r="AG39" s="35"/>
      <c r="AH39" s="35"/>
      <c r="AI39" s="35"/>
    </row>
    <row r="40" spans="1:35">
      <c r="A40" s="34"/>
      <c r="B40" s="51"/>
      <c r="C40" s="51"/>
      <c r="D40" s="51"/>
      <c r="E40" s="51"/>
      <c r="F40" s="29">
        <f t="shared" si="2"/>
        <v>0</v>
      </c>
      <c r="G40" s="42"/>
      <c r="H40" s="42"/>
      <c r="I40" s="42"/>
      <c r="J40" s="42"/>
      <c r="K40" s="52"/>
      <c r="L40" s="48"/>
      <c r="M40" s="44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35"/>
      <c r="AD40" s="35"/>
      <c r="AE40" s="35"/>
      <c r="AF40" s="35"/>
      <c r="AG40" s="35"/>
      <c r="AH40" s="35"/>
      <c r="AI40" s="35"/>
    </row>
    <row r="41" spans="1:35">
      <c r="A41" s="34">
        <v>7</v>
      </c>
      <c r="B41" s="51" t="s">
        <v>56</v>
      </c>
      <c r="C41" s="51"/>
      <c r="D41" s="51"/>
      <c r="E41" s="29">
        <v>1</v>
      </c>
      <c r="F41" s="29">
        <f t="shared" si="2"/>
        <v>-35</v>
      </c>
      <c r="G41" s="42"/>
      <c r="H41" s="42"/>
      <c r="I41" s="42"/>
      <c r="J41" s="42"/>
      <c r="K41" s="43"/>
      <c r="L41" s="38" t="s">
        <v>29</v>
      </c>
      <c r="M41" s="44" t="s">
        <v>57</v>
      </c>
      <c r="N41" s="33">
        <v>308</v>
      </c>
      <c r="O41" s="34">
        <v>88</v>
      </c>
      <c r="P41" s="34">
        <v>83</v>
      </c>
      <c r="Q41" s="34">
        <v>33</v>
      </c>
      <c r="R41" s="34">
        <v>4</v>
      </c>
      <c r="S41" s="34">
        <v>11</v>
      </c>
      <c r="T41" s="34">
        <v>35</v>
      </c>
      <c r="U41" s="35">
        <v>0</v>
      </c>
      <c r="V41" s="35">
        <v>0</v>
      </c>
      <c r="W41" s="35">
        <v>78</v>
      </c>
      <c r="X41" s="35">
        <v>2</v>
      </c>
      <c r="Y41" s="35">
        <v>3</v>
      </c>
      <c r="Z41" s="35">
        <v>0</v>
      </c>
      <c r="AA41" s="35">
        <v>0</v>
      </c>
      <c r="AB41" s="35">
        <v>0</v>
      </c>
      <c r="AC41" s="35"/>
      <c r="AD41" s="35"/>
      <c r="AE41" s="35"/>
      <c r="AF41" s="35"/>
      <c r="AG41" s="35"/>
      <c r="AH41" s="35"/>
      <c r="AI41" s="35">
        <v>0</v>
      </c>
    </row>
    <row r="42" spans="1:35">
      <c r="A42" s="34"/>
      <c r="B42" s="51"/>
      <c r="C42" s="51"/>
      <c r="D42" s="51"/>
      <c r="E42" s="29">
        <v>1</v>
      </c>
      <c r="F42" s="29">
        <f t="shared" si="2"/>
        <v>-24</v>
      </c>
      <c r="G42" s="42"/>
      <c r="H42" s="42"/>
      <c r="I42" s="42"/>
      <c r="J42" s="42"/>
      <c r="K42" s="43"/>
      <c r="L42" s="38" t="s">
        <v>29</v>
      </c>
      <c r="M42" s="44" t="s">
        <v>58</v>
      </c>
      <c r="N42" s="33">
        <v>159</v>
      </c>
      <c r="O42" s="34">
        <v>47</v>
      </c>
      <c r="P42" s="34">
        <v>42</v>
      </c>
      <c r="Q42" s="34">
        <v>9</v>
      </c>
      <c r="R42" s="34">
        <v>2</v>
      </c>
      <c r="S42" s="34">
        <v>7</v>
      </c>
      <c r="T42" s="34">
        <v>24</v>
      </c>
      <c r="U42" s="35">
        <v>0</v>
      </c>
      <c r="V42" s="35">
        <v>0</v>
      </c>
      <c r="W42" s="35">
        <v>0</v>
      </c>
      <c r="X42" s="35">
        <v>0</v>
      </c>
      <c r="Y42" s="35">
        <v>41</v>
      </c>
      <c r="Z42" s="35">
        <v>1</v>
      </c>
      <c r="AA42" s="35">
        <v>0</v>
      </c>
      <c r="AB42" s="35">
        <v>0</v>
      </c>
      <c r="AC42" s="35"/>
      <c r="AD42" s="35"/>
      <c r="AE42" s="35"/>
      <c r="AF42" s="35"/>
      <c r="AG42" s="35"/>
      <c r="AH42" s="35"/>
      <c r="AI42" s="35">
        <v>0</v>
      </c>
    </row>
    <row r="43" spans="1:35">
      <c r="A43" s="34"/>
      <c r="B43" s="51"/>
      <c r="C43" s="51"/>
      <c r="D43" s="29">
        <v>1</v>
      </c>
      <c r="E43" s="29">
        <v>1</v>
      </c>
      <c r="F43" s="29">
        <f t="shared" si="2"/>
        <v>0</v>
      </c>
      <c r="G43" s="42"/>
      <c r="H43" s="42"/>
      <c r="I43" s="42"/>
      <c r="J43" s="42"/>
      <c r="K43" s="43"/>
      <c r="L43" s="38" t="s">
        <v>29</v>
      </c>
      <c r="M43" s="44" t="s">
        <v>59</v>
      </c>
      <c r="N43" s="33">
        <v>265</v>
      </c>
      <c r="O43" s="34">
        <v>72</v>
      </c>
      <c r="P43" s="34">
        <v>65</v>
      </c>
      <c r="Q43" s="34">
        <v>47</v>
      </c>
      <c r="R43" s="34">
        <v>18</v>
      </c>
      <c r="S43" s="34">
        <v>0</v>
      </c>
      <c r="T43" s="34">
        <v>0</v>
      </c>
      <c r="U43" s="35">
        <v>0</v>
      </c>
      <c r="V43" s="35">
        <v>0</v>
      </c>
      <c r="W43" s="35">
        <v>53</v>
      </c>
      <c r="X43" s="35">
        <v>0</v>
      </c>
      <c r="Y43" s="35">
        <v>12</v>
      </c>
      <c r="Z43" s="35">
        <v>0</v>
      </c>
      <c r="AA43" s="35">
        <v>0</v>
      </c>
      <c r="AB43" s="35">
        <v>0</v>
      </c>
      <c r="AC43" s="35"/>
      <c r="AD43" s="35"/>
      <c r="AE43" s="35"/>
      <c r="AF43" s="35"/>
      <c r="AG43" s="35"/>
      <c r="AH43" s="35"/>
      <c r="AI43" s="35">
        <v>0</v>
      </c>
    </row>
    <row r="44" spans="1:35">
      <c r="A44" s="34"/>
      <c r="B44" s="51"/>
      <c r="C44" s="51"/>
      <c r="D44" s="51"/>
      <c r="E44" s="29">
        <v>1</v>
      </c>
      <c r="F44" s="29">
        <f t="shared" si="2"/>
        <v>-18</v>
      </c>
      <c r="G44" s="42"/>
      <c r="H44" s="42"/>
      <c r="I44" s="42"/>
      <c r="J44" s="42"/>
      <c r="K44" s="52"/>
      <c r="L44" s="38" t="s">
        <v>29</v>
      </c>
      <c r="M44" s="44" t="s">
        <v>60</v>
      </c>
      <c r="N44" s="33">
        <v>293</v>
      </c>
      <c r="O44" s="34">
        <v>79</v>
      </c>
      <c r="P44" s="34">
        <v>62</v>
      </c>
      <c r="Q44" s="34">
        <v>38</v>
      </c>
      <c r="R44" s="34">
        <v>3</v>
      </c>
      <c r="S44" s="34">
        <v>3</v>
      </c>
      <c r="T44" s="34">
        <v>18</v>
      </c>
      <c r="U44" s="35">
        <v>0</v>
      </c>
      <c r="V44" s="35">
        <v>0</v>
      </c>
      <c r="W44" s="35">
        <v>39</v>
      </c>
      <c r="X44" s="35">
        <v>0</v>
      </c>
      <c r="Y44" s="35">
        <v>12</v>
      </c>
      <c r="Z44" s="35">
        <v>0</v>
      </c>
      <c r="AA44" s="35">
        <v>11</v>
      </c>
      <c r="AB44" s="35">
        <v>0</v>
      </c>
      <c r="AC44" s="35"/>
      <c r="AD44" s="35"/>
      <c r="AE44" s="35"/>
      <c r="AF44" s="35"/>
      <c r="AG44" s="35"/>
      <c r="AH44" s="35"/>
      <c r="AI44" s="35">
        <v>0</v>
      </c>
    </row>
    <row r="45" spans="1:35">
      <c r="A45" s="53"/>
      <c r="B45" s="28"/>
      <c r="C45" s="28"/>
      <c r="D45" s="28"/>
      <c r="E45" s="29">
        <v>1</v>
      </c>
      <c r="F45" s="29">
        <f t="shared" si="2"/>
        <v>-15</v>
      </c>
      <c r="G45" s="42"/>
      <c r="H45" s="42"/>
      <c r="I45" s="42"/>
      <c r="J45" s="42"/>
      <c r="K45" s="39"/>
      <c r="L45" s="38" t="s">
        <v>29</v>
      </c>
      <c r="M45" s="44" t="s">
        <v>61</v>
      </c>
      <c r="N45" s="33">
        <v>417</v>
      </c>
      <c r="O45" s="34">
        <v>135</v>
      </c>
      <c r="P45" s="34">
        <v>119</v>
      </c>
      <c r="Q45" s="34">
        <v>72</v>
      </c>
      <c r="R45" s="34">
        <v>2</v>
      </c>
      <c r="S45" s="34">
        <v>30</v>
      </c>
      <c r="T45" s="34">
        <v>15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5</v>
      </c>
      <c r="AB45" s="35">
        <v>0</v>
      </c>
      <c r="AC45" s="35"/>
      <c r="AD45" s="35"/>
      <c r="AE45" s="35"/>
      <c r="AF45" s="35"/>
      <c r="AG45" s="35"/>
      <c r="AH45" s="35"/>
      <c r="AI45" s="35">
        <v>114</v>
      </c>
    </row>
    <row r="46" spans="1:35">
      <c r="A46" s="53"/>
      <c r="B46" s="47"/>
      <c r="C46" s="47"/>
      <c r="D46" s="29">
        <v>1</v>
      </c>
      <c r="E46" s="29">
        <v>1</v>
      </c>
      <c r="F46" s="29">
        <f t="shared" si="2"/>
        <v>0</v>
      </c>
      <c r="G46" s="42"/>
      <c r="H46" s="42"/>
      <c r="I46" s="42"/>
      <c r="J46" s="42"/>
      <c r="K46" s="29"/>
      <c r="L46" s="38" t="s">
        <v>29</v>
      </c>
      <c r="M46" s="44" t="s">
        <v>62</v>
      </c>
      <c r="N46" s="33">
        <v>262</v>
      </c>
      <c r="O46" s="34">
        <v>71</v>
      </c>
      <c r="P46" s="34">
        <v>69</v>
      </c>
      <c r="Q46" s="34">
        <v>64</v>
      </c>
      <c r="R46" s="34">
        <v>2</v>
      </c>
      <c r="S46" s="34">
        <v>3</v>
      </c>
      <c r="T46" s="34">
        <v>0</v>
      </c>
      <c r="U46" s="35">
        <v>0</v>
      </c>
      <c r="V46" s="35">
        <v>0</v>
      </c>
      <c r="W46" s="35">
        <v>23</v>
      </c>
      <c r="X46" s="35">
        <v>0</v>
      </c>
      <c r="Y46" s="35">
        <v>46</v>
      </c>
      <c r="Z46" s="35">
        <v>0</v>
      </c>
      <c r="AA46" s="35">
        <v>0</v>
      </c>
      <c r="AB46" s="35">
        <v>0</v>
      </c>
      <c r="AC46" s="35"/>
      <c r="AD46" s="35"/>
      <c r="AE46" s="35"/>
      <c r="AF46" s="35"/>
      <c r="AG46" s="35"/>
      <c r="AH46" s="35"/>
      <c r="AI46" s="35">
        <v>0</v>
      </c>
    </row>
    <row r="47" spans="1:35">
      <c r="A47" s="54"/>
      <c r="B47" s="28"/>
      <c r="C47" s="28"/>
      <c r="D47" s="28"/>
      <c r="E47" s="28"/>
      <c r="F47" s="29">
        <f t="shared" si="2"/>
        <v>-92</v>
      </c>
      <c r="G47" s="40">
        <f>(SUM(Q47:S47)/P47)*100</f>
        <v>79.090909090909093</v>
      </c>
      <c r="H47" s="40"/>
      <c r="I47" s="40">
        <f>((U47+V47+W47+Y47+AA47)/P47)*100</f>
        <v>73.409090909090907</v>
      </c>
      <c r="J47" s="40"/>
      <c r="K47" s="39"/>
      <c r="L47" s="55"/>
      <c r="M47" s="33"/>
      <c r="N47" s="41">
        <f>SUM(N41:N46)</f>
        <v>1704</v>
      </c>
      <c r="O47" s="41">
        <f t="shared" ref="O47:AB47" si="8">SUM(O41:O46)</f>
        <v>492</v>
      </c>
      <c r="P47" s="41">
        <f t="shared" si="8"/>
        <v>440</v>
      </c>
      <c r="Q47" s="41">
        <f t="shared" si="8"/>
        <v>263</v>
      </c>
      <c r="R47" s="41">
        <f t="shared" si="8"/>
        <v>31</v>
      </c>
      <c r="S47" s="41">
        <f t="shared" si="8"/>
        <v>54</v>
      </c>
      <c r="T47" s="41">
        <f t="shared" si="8"/>
        <v>92</v>
      </c>
      <c r="U47" s="41">
        <f t="shared" si="8"/>
        <v>0</v>
      </c>
      <c r="V47" s="41">
        <f t="shared" si="8"/>
        <v>0</v>
      </c>
      <c r="W47" s="41">
        <f t="shared" si="8"/>
        <v>193</v>
      </c>
      <c r="X47" s="41">
        <f t="shared" si="8"/>
        <v>2</v>
      </c>
      <c r="Y47" s="41">
        <f t="shared" si="8"/>
        <v>114</v>
      </c>
      <c r="Z47" s="41">
        <f t="shared" si="8"/>
        <v>1</v>
      </c>
      <c r="AA47" s="41">
        <f t="shared" si="8"/>
        <v>16</v>
      </c>
      <c r="AB47" s="41">
        <f t="shared" si="8"/>
        <v>0</v>
      </c>
      <c r="AC47" s="35"/>
      <c r="AD47" s="35"/>
      <c r="AE47" s="35"/>
      <c r="AF47" s="35"/>
      <c r="AG47" s="35"/>
      <c r="AH47" s="35"/>
      <c r="AI47" s="56">
        <f>SUM(AI41:AI46)</f>
        <v>114</v>
      </c>
    </row>
    <row r="48" spans="1:35">
      <c r="A48" s="54"/>
      <c r="B48" s="28"/>
      <c r="C48" s="28"/>
      <c r="D48" s="28"/>
      <c r="E48" s="28"/>
      <c r="F48" s="29">
        <f t="shared" si="2"/>
        <v>0</v>
      </c>
      <c r="G48" s="42"/>
      <c r="H48" s="42"/>
      <c r="I48" s="42"/>
      <c r="J48" s="42"/>
      <c r="K48" s="39"/>
      <c r="L48" s="55"/>
      <c r="M48" s="33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35"/>
      <c r="AD48" s="35"/>
      <c r="AE48" s="35"/>
      <c r="AF48" s="35"/>
      <c r="AG48" s="35"/>
      <c r="AH48" s="35"/>
      <c r="AI48" s="56"/>
    </row>
    <row r="49" spans="1:35">
      <c r="A49" s="57">
        <v>8</v>
      </c>
      <c r="B49" s="51" t="s">
        <v>63</v>
      </c>
      <c r="C49" s="51"/>
      <c r="D49" s="51"/>
      <c r="E49" s="29">
        <v>1</v>
      </c>
      <c r="F49" s="29">
        <f t="shared" si="2"/>
        <v>-1</v>
      </c>
      <c r="G49" s="42"/>
      <c r="H49" s="42"/>
      <c r="I49" s="42"/>
      <c r="J49" s="42"/>
      <c r="K49" s="29"/>
      <c r="L49" s="38" t="s">
        <v>29</v>
      </c>
      <c r="M49" s="44" t="s">
        <v>64</v>
      </c>
      <c r="N49" s="33">
        <v>245</v>
      </c>
      <c r="O49" s="34">
        <v>83</v>
      </c>
      <c r="P49" s="34">
        <v>63</v>
      </c>
      <c r="Q49" s="34">
        <v>54</v>
      </c>
      <c r="R49" s="34">
        <v>3</v>
      </c>
      <c r="S49" s="34">
        <v>5</v>
      </c>
      <c r="T49" s="34">
        <v>1</v>
      </c>
      <c r="U49" s="33">
        <v>0</v>
      </c>
      <c r="V49" s="33">
        <v>0</v>
      </c>
      <c r="W49" s="35">
        <v>36</v>
      </c>
      <c r="X49" s="33">
        <v>0</v>
      </c>
      <c r="Y49" s="35">
        <v>27</v>
      </c>
      <c r="Z49" s="33">
        <v>0</v>
      </c>
      <c r="AA49" s="33">
        <v>0</v>
      </c>
      <c r="AB49" s="33">
        <v>0</v>
      </c>
      <c r="AC49" s="35"/>
      <c r="AD49" s="35"/>
      <c r="AE49" s="35"/>
      <c r="AF49" s="35"/>
      <c r="AG49" s="35"/>
      <c r="AH49" s="35"/>
      <c r="AI49" s="35"/>
    </row>
    <row r="50" spans="1:35">
      <c r="A50" s="57"/>
      <c r="B50" s="47"/>
      <c r="C50" s="47"/>
      <c r="D50" s="47"/>
      <c r="E50" s="29">
        <v>1</v>
      </c>
      <c r="F50" s="29">
        <f t="shared" si="2"/>
        <v>-4</v>
      </c>
      <c r="G50" s="42"/>
      <c r="H50" s="42"/>
      <c r="I50" s="42"/>
      <c r="J50" s="42"/>
      <c r="K50" s="29"/>
      <c r="L50" s="38" t="s">
        <v>29</v>
      </c>
      <c r="M50" s="44" t="s">
        <v>65</v>
      </c>
      <c r="N50" s="33">
        <v>385</v>
      </c>
      <c r="O50" s="34">
        <v>120</v>
      </c>
      <c r="P50" s="34">
        <v>82</v>
      </c>
      <c r="Q50" s="34">
        <v>71</v>
      </c>
      <c r="R50" s="34">
        <v>3</v>
      </c>
      <c r="S50" s="34">
        <v>4</v>
      </c>
      <c r="T50" s="34">
        <v>4</v>
      </c>
      <c r="U50" s="33">
        <v>0</v>
      </c>
      <c r="V50" s="33">
        <v>0</v>
      </c>
      <c r="W50" s="35">
        <v>80</v>
      </c>
      <c r="X50" s="33">
        <v>0</v>
      </c>
      <c r="Y50" s="35">
        <v>2</v>
      </c>
      <c r="Z50" s="33">
        <v>0</v>
      </c>
      <c r="AA50" s="33">
        <v>0</v>
      </c>
      <c r="AB50" s="33">
        <v>0</v>
      </c>
      <c r="AC50" s="35"/>
      <c r="AD50" s="35"/>
      <c r="AE50" s="35"/>
      <c r="AF50" s="35"/>
      <c r="AG50" s="35"/>
      <c r="AH50" s="35"/>
      <c r="AI50" s="35"/>
    </row>
    <row r="51" spans="1:35">
      <c r="A51" s="57"/>
      <c r="B51" s="47"/>
      <c r="C51" s="47"/>
      <c r="D51" s="47"/>
      <c r="E51" s="29">
        <v>1</v>
      </c>
      <c r="F51" s="29">
        <f t="shared" si="2"/>
        <v>-55</v>
      </c>
      <c r="G51" s="42"/>
      <c r="H51" s="42"/>
      <c r="I51" s="42"/>
      <c r="J51" s="42"/>
      <c r="K51" s="29"/>
      <c r="L51" s="38" t="s">
        <v>29</v>
      </c>
      <c r="M51" s="44" t="s">
        <v>66</v>
      </c>
      <c r="N51" s="33">
        <v>442</v>
      </c>
      <c r="O51" s="34">
        <v>140</v>
      </c>
      <c r="P51" s="34">
        <v>95</v>
      </c>
      <c r="Q51" s="34">
        <v>19</v>
      </c>
      <c r="R51" s="34">
        <v>3</v>
      </c>
      <c r="S51" s="34">
        <v>18</v>
      </c>
      <c r="T51" s="34">
        <v>55</v>
      </c>
      <c r="U51" s="33">
        <v>0</v>
      </c>
      <c r="V51" s="33">
        <v>0</v>
      </c>
      <c r="W51" s="35">
        <v>95</v>
      </c>
      <c r="X51" s="33">
        <v>0</v>
      </c>
      <c r="Y51" s="35">
        <v>0</v>
      </c>
      <c r="Z51" s="33">
        <v>0</v>
      </c>
      <c r="AA51" s="33">
        <v>0</v>
      </c>
      <c r="AB51" s="33">
        <v>0</v>
      </c>
      <c r="AC51" s="35"/>
      <c r="AD51" s="35"/>
      <c r="AE51" s="35"/>
      <c r="AF51" s="35"/>
      <c r="AG51" s="35"/>
      <c r="AH51" s="35"/>
      <c r="AI51" s="35"/>
    </row>
    <row r="52" spans="1:35">
      <c r="A52" s="57"/>
      <c r="B52" s="28"/>
      <c r="C52" s="28"/>
      <c r="D52" s="28">
        <v>1</v>
      </c>
      <c r="E52" s="29">
        <v>1</v>
      </c>
      <c r="F52" s="29">
        <f t="shared" si="2"/>
        <v>0</v>
      </c>
      <c r="G52" s="42"/>
      <c r="H52" s="42"/>
      <c r="I52" s="42"/>
      <c r="J52" s="42"/>
      <c r="K52" s="29"/>
      <c r="L52" s="38" t="s">
        <v>29</v>
      </c>
      <c r="M52" s="44" t="s">
        <v>67</v>
      </c>
      <c r="N52" s="33">
        <v>529</v>
      </c>
      <c r="O52" s="34">
        <v>160</v>
      </c>
      <c r="P52" s="34">
        <v>140</v>
      </c>
      <c r="Q52" s="34">
        <v>133</v>
      </c>
      <c r="R52" s="34">
        <v>5</v>
      </c>
      <c r="S52" s="34">
        <v>2</v>
      </c>
      <c r="T52" s="34">
        <v>0</v>
      </c>
      <c r="U52" s="33">
        <v>0</v>
      </c>
      <c r="V52" s="33">
        <v>0</v>
      </c>
      <c r="W52" s="35">
        <v>132</v>
      </c>
      <c r="X52" s="33">
        <v>0</v>
      </c>
      <c r="Y52" s="35">
        <v>8</v>
      </c>
      <c r="Z52" s="33">
        <v>0</v>
      </c>
      <c r="AA52" s="33">
        <v>0</v>
      </c>
      <c r="AB52" s="33">
        <v>0</v>
      </c>
      <c r="AC52" s="35"/>
      <c r="AD52" s="35"/>
      <c r="AE52" s="35"/>
      <c r="AF52" s="35"/>
      <c r="AG52" s="35"/>
      <c r="AH52" s="35"/>
      <c r="AI52" s="35"/>
    </row>
    <row r="53" spans="1:35">
      <c r="A53" s="57"/>
      <c r="B53" s="28"/>
      <c r="C53" s="28"/>
      <c r="D53" s="28"/>
      <c r="E53" s="28"/>
      <c r="F53" s="29">
        <f t="shared" si="2"/>
        <v>-60</v>
      </c>
      <c r="G53" s="40">
        <f>(SUM(Q53:S53)/P53)*100</f>
        <v>84.210526315789465</v>
      </c>
      <c r="H53" s="40"/>
      <c r="I53" s="40">
        <f>((U53+V53+W53+Y53+AA53)/P53)*100</f>
        <v>100</v>
      </c>
      <c r="J53" s="40"/>
      <c r="K53" s="29"/>
      <c r="L53" s="55"/>
      <c r="M53" s="33"/>
      <c r="N53" s="41">
        <f>SUM(N49:N52)</f>
        <v>1601</v>
      </c>
      <c r="O53" s="41">
        <f t="shared" ref="O53:AB53" si="9">SUM(O49:O52)</f>
        <v>503</v>
      </c>
      <c r="P53" s="41">
        <f t="shared" si="9"/>
        <v>380</v>
      </c>
      <c r="Q53" s="41">
        <f t="shared" si="9"/>
        <v>277</v>
      </c>
      <c r="R53" s="41">
        <f t="shared" si="9"/>
        <v>14</v>
      </c>
      <c r="S53" s="41">
        <f t="shared" si="9"/>
        <v>29</v>
      </c>
      <c r="T53" s="41">
        <f t="shared" si="9"/>
        <v>60</v>
      </c>
      <c r="U53" s="41">
        <f t="shared" si="9"/>
        <v>0</v>
      </c>
      <c r="V53" s="41">
        <f t="shared" si="9"/>
        <v>0</v>
      </c>
      <c r="W53" s="41">
        <f t="shared" si="9"/>
        <v>343</v>
      </c>
      <c r="X53" s="41">
        <f t="shared" si="9"/>
        <v>0</v>
      </c>
      <c r="Y53" s="41">
        <f t="shared" si="9"/>
        <v>37</v>
      </c>
      <c r="Z53" s="41">
        <f t="shared" si="9"/>
        <v>0</v>
      </c>
      <c r="AA53" s="41">
        <f t="shared" si="9"/>
        <v>0</v>
      </c>
      <c r="AB53" s="41">
        <f t="shared" si="9"/>
        <v>0</v>
      </c>
      <c r="AC53" s="35"/>
      <c r="AD53" s="35"/>
      <c r="AE53" s="35"/>
      <c r="AF53" s="35"/>
      <c r="AG53" s="35"/>
      <c r="AH53" s="35"/>
      <c r="AI53" s="35"/>
    </row>
    <row r="54" spans="1:35">
      <c r="A54" s="57"/>
      <c r="B54" s="28"/>
      <c r="C54" s="28"/>
      <c r="D54" s="28"/>
      <c r="E54" s="28"/>
      <c r="F54" s="29">
        <f t="shared" si="2"/>
        <v>0</v>
      </c>
      <c r="G54" s="42"/>
      <c r="H54" s="42"/>
      <c r="I54" s="42"/>
      <c r="J54" s="42"/>
      <c r="K54" s="29"/>
      <c r="L54" s="55"/>
      <c r="M54" s="33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35"/>
      <c r="AD54" s="35"/>
      <c r="AE54" s="35"/>
      <c r="AF54" s="35"/>
      <c r="AG54" s="35"/>
      <c r="AH54" s="35"/>
      <c r="AI54" s="35"/>
    </row>
    <row r="55" spans="1:35">
      <c r="A55" s="57">
        <v>9</v>
      </c>
      <c r="B55" s="51" t="s">
        <v>68</v>
      </c>
      <c r="C55" s="51"/>
      <c r="D55" s="51"/>
      <c r="E55" s="29">
        <v>1</v>
      </c>
      <c r="F55" s="29">
        <f t="shared" si="2"/>
        <v>-15</v>
      </c>
      <c r="G55" s="42"/>
      <c r="H55" s="42"/>
      <c r="I55" s="42"/>
      <c r="J55" s="42"/>
      <c r="K55" s="29"/>
      <c r="L55" s="38" t="s">
        <v>29</v>
      </c>
      <c r="M55" s="49" t="s">
        <v>69</v>
      </c>
      <c r="N55" s="33">
        <v>151</v>
      </c>
      <c r="O55" s="34">
        <v>47</v>
      </c>
      <c r="P55" s="34">
        <v>45</v>
      </c>
      <c r="Q55" s="34">
        <v>12</v>
      </c>
      <c r="R55" s="34">
        <v>0</v>
      </c>
      <c r="S55" s="34">
        <v>18</v>
      </c>
      <c r="T55" s="34">
        <v>15</v>
      </c>
      <c r="U55" s="35">
        <v>0</v>
      </c>
      <c r="V55" s="35">
        <v>0</v>
      </c>
      <c r="W55" s="35">
        <v>0</v>
      </c>
      <c r="X55" s="35">
        <v>0</v>
      </c>
      <c r="Y55" s="35">
        <v>40</v>
      </c>
      <c r="Z55" s="35">
        <v>0</v>
      </c>
      <c r="AA55" s="35">
        <v>5</v>
      </c>
      <c r="AB55" s="35">
        <v>0</v>
      </c>
      <c r="AC55" s="35"/>
      <c r="AD55" s="35"/>
      <c r="AE55" s="35"/>
      <c r="AF55" s="35"/>
      <c r="AG55" s="35"/>
      <c r="AH55" s="35"/>
      <c r="AI55" s="35"/>
    </row>
    <row r="56" spans="1:35">
      <c r="A56" s="57"/>
      <c r="B56" s="51"/>
      <c r="C56" s="51"/>
      <c r="D56" s="51"/>
      <c r="E56" s="29">
        <v>1</v>
      </c>
      <c r="F56" s="29">
        <f t="shared" si="2"/>
        <v>-18</v>
      </c>
      <c r="G56" s="42"/>
      <c r="H56" s="42"/>
      <c r="I56" s="42"/>
      <c r="J56" s="42"/>
      <c r="K56" s="29"/>
      <c r="L56" s="38" t="s">
        <v>29</v>
      </c>
      <c r="M56" s="49" t="s">
        <v>70</v>
      </c>
      <c r="N56" s="33">
        <v>303</v>
      </c>
      <c r="O56" s="34">
        <v>92</v>
      </c>
      <c r="P56" s="34">
        <v>62</v>
      </c>
      <c r="Q56" s="34">
        <v>13</v>
      </c>
      <c r="R56" s="34">
        <v>1</v>
      </c>
      <c r="S56" s="34">
        <v>30</v>
      </c>
      <c r="T56" s="34">
        <v>18</v>
      </c>
      <c r="U56" s="35">
        <v>0</v>
      </c>
      <c r="V56" s="35">
        <v>0</v>
      </c>
      <c r="W56" s="35">
        <v>0</v>
      </c>
      <c r="X56" s="35">
        <v>0</v>
      </c>
      <c r="Y56" s="35">
        <v>53</v>
      </c>
      <c r="Z56" s="35">
        <v>1</v>
      </c>
      <c r="AA56" s="35">
        <v>8</v>
      </c>
      <c r="AB56" s="35">
        <v>0</v>
      </c>
      <c r="AC56" s="35"/>
      <c r="AD56" s="35"/>
      <c r="AE56" s="35"/>
      <c r="AF56" s="35"/>
      <c r="AG56" s="35"/>
      <c r="AH56" s="35"/>
      <c r="AI56" s="35"/>
    </row>
    <row r="57" spans="1:35">
      <c r="A57" s="57"/>
      <c r="B57" s="51"/>
      <c r="C57" s="51"/>
      <c r="D57" s="51"/>
      <c r="E57" s="29">
        <v>1</v>
      </c>
      <c r="F57" s="29">
        <f t="shared" si="2"/>
        <v>-23</v>
      </c>
      <c r="G57" s="42"/>
      <c r="H57" s="42"/>
      <c r="I57" s="42"/>
      <c r="J57" s="42"/>
      <c r="K57" s="29"/>
      <c r="L57" s="38" t="s">
        <v>29</v>
      </c>
      <c r="M57" s="49" t="s">
        <v>71</v>
      </c>
      <c r="N57" s="33">
        <v>319</v>
      </c>
      <c r="O57" s="34">
        <v>90</v>
      </c>
      <c r="P57" s="34">
        <v>67</v>
      </c>
      <c r="Q57" s="34">
        <v>15</v>
      </c>
      <c r="R57" s="34">
        <v>3</v>
      </c>
      <c r="S57" s="34">
        <v>26</v>
      </c>
      <c r="T57" s="34">
        <v>23</v>
      </c>
      <c r="U57" s="35">
        <v>0</v>
      </c>
      <c r="V57" s="35">
        <v>0</v>
      </c>
      <c r="W57" s="35">
        <v>0</v>
      </c>
      <c r="X57" s="35">
        <v>0</v>
      </c>
      <c r="Y57" s="35">
        <v>60</v>
      </c>
      <c r="Z57" s="35">
        <v>2</v>
      </c>
      <c r="AA57" s="35">
        <v>5</v>
      </c>
      <c r="AB57" s="35">
        <v>0</v>
      </c>
      <c r="AC57" s="35"/>
      <c r="AD57" s="35"/>
      <c r="AE57" s="35"/>
      <c r="AF57" s="35"/>
      <c r="AG57" s="35"/>
      <c r="AH57" s="35"/>
      <c r="AI57" s="35"/>
    </row>
    <row r="58" spans="1:35">
      <c r="A58" s="57"/>
      <c r="B58" s="51"/>
      <c r="C58" s="51"/>
      <c r="D58" s="51"/>
      <c r="E58" s="29">
        <v>1</v>
      </c>
      <c r="F58" s="29">
        <f t="shared" si="2"/>
        <v>-18</v>
      </c>
      <c r="G58" s="42"/>
      <c r="H58" s="42"/>
      <c r="I58" s="42"/>
      <c r="J58" s="42"/>
      <c r="K58" s="29"/>
      <c r="L58" s="38" t="s">
        <v>29</v>
      </c>
      <c r="M58" s="44" t="s">
        <v>72</v>
      </c>
      <c r="N58" s="33">
        <v>149</v>
      </c>
      <c r="O58" s="34">
        <v>48</v>
      </c>
      <c r="P58" s="34">
        <v>41</v>
      </c>
      <c r="Q58" s="34">
        <v>17</v>
      </c>
      <c r="R58" s="34">
        <v>3</v>
      </c>
      <c r="S58" s="34">
        <v>3</v>
      </c>
      <c r="T58" s="34">
        <v>18</v>
      </c>
      <c r="U58" s="35">
        <v>0</v>
      </c>
      <c r="V58" s="35">
        <v>0</v>
      </c>
      <c r="W58" s="35">
        <v>0</v>
      </c>
      <c r="X58" s="35">
        <v>0</v>
      </c>
      <c r="Y58" s="35">
        <v>38</v>
      </c>
      <c r="Z58" s="35">
        <v>0</v>
      </c>
      <c r="AA58" s="35">
        <v>3</v>
      </c>
      <c r="AB58" s="35">
        <v>0</v>
      </c>
      <c r="AC58" s="35"/>
      <c r="AD58" s="35"/>
      <c r="AE58" s="35"/>
      <c r="AF58" s="35"/>
      <c r="AG58" s="35"/>
      <c r="AH58" s="35"/>
      <c r="AI58" s="35"/>
    </row>
    <row r="59" spans="1:35">
      <c r="A59" s="57"/>
      <c r="B59" s="51"/>
      <c r="C59" s="51"/>
      <c r="D59" s="51">
        <v>1</v>
      </c>
      <c r="E59" s="29">
        <v>1</v>
      </c>
      <c r="F59" s="29">
        <f t="shared" si="2"/>
        <v>0</v>
      </c>
      <c r="G59" s="42"/>
      <c r="H59" s="42"/>
      <c r="I59" s="42"/>
      <c r="J59" s="42"/>
      <c r="K59" s="29"/>
      <c r="L59" s="38" t="s">
        <v>29</v>
      </c>
      <c r="M59" s="44" t="s">
        <v>62</v>
      </c>
      <c r="N59" s="33">
        <v>144</v>
      </c>
      <c r="O59" s="34">
        <v>42</v>
      </c>
      <c r="P59" s="34">
        <v>42</v>
      </c>
      <c r="Q59" s="34">
        <v>42</v>
      </c>
      <c r="R59" s="34">
        <v>0</v>
      </c>
      <c r="S59" s="34">
        <v>0</v>
      </c>
      <c r="T59" s="34">
        <v>0</v>
      </c>
      <c r="U59" s="35">
        <v>0</v>
      </c>
      <c r="V59" s="35">
        <v>0</v>
      </c>
      <c r="W59" s="35">
        <v>28</v>
      </c>
      <c r="X59" s="35">
        <v>0</v>
      </c>
      <c r="Y59" s="35">
        <v>14</v>
      </c>
      <c r="Z59" s="35">
        <v>0</v>
      </c>
      <c r="AA59" s="35">
        <v>0</v>
      </c>
      <c r="AB59" s="35">
        <v>0</v>
      </c>
      <c r="AC59" s="35"/>
      <c r="AD59" s="35"/>
      <c r="AE59" s="35"/>
      <c r="AF59" s="35"/>
      <c r="AG59" s="35"/>
      <c r="AH59" s="35"/>
      <c r="AI59" s="35"/>
    </row>
    <row r="60" spans="1:35">
      <c r="A60" s="57"/>
      <c r="B60" s="51"/>
      <c r="C60" s="51"/>
      <c r="D60" s="51"/>
      <c r="E60" s="29">
        <v>1</v>
      </c>
      <c r="F60" s="29">
        <f t="shared" si="2"/>
        <v>-16</v>
      </c>
      <c r="G60" s="42"/>
      <c r="H60" s="42"/>
      <c r="I60" s="42"/>
      <c r="J60" s="42"/>
      <c r="K60" s="29"/>
      <c r="L60" s="38" t="s">
        <v>29</v>
      </c>
      <c r="M60" s="49" t="s">
        <v>73</v>
      </c>
      <c r="N60" s="33">
        <v>205</v>
      </c>
      <c r="O60" s="34">
        <v>65</v>
      </c>
      <c r="P60" s="34">
        <v>49</v>
      </c>
      <c r="Q60" s="34">
        <v>16</v>
      </c>
      <c r="R60" s="34">
        <v>2</v>
      </c>
      <c r="S60" s="34">
        <v>15</v>
      </c>
      <c r="T60" s="34">
        <v>16</v>
      </c>
      <c r="U60" s="35">
        <v>0</v>
      </c>
      <c r="V60" s="35">
        <v>0</v>
      </c>
      <c r="W60" s="35">
        <v>0</v>
      </c>
      <c r="X60" s="35">
        <v>0</v>
      </c>
      <c r="Y60" s="35">
        <v>44</v>
      </c>
      <c r="Z60" s="35">
        <v>1</v>
      </c>
      <c r="AA60" s="35">
        <v>4</v>
      </c>
      <c r="AB60" s="35">
        <v>0</v>
      </c>
      <c r="AC60" s="35"/>
      <c r="AD60" s="35"/>
      <c r="AE60" s="35"/>
      <c r="AF60" s="35"/>
      <c r="AG60" s="35"/>
      <c r="AH60" s="35"/>
      <c r="AI60" s="35"/>
    </row>
    <row r="61" spans="1:35">
      <c r="A61" s="57"/>
      <c r="B61" s="51"/>
      <c r="C61" s="51"/>
      <c r="D61" s="51"/>
      <c r="E61" s="29">
        <v>1</v>
      </c>
      <c r="F61" s="29">
        <f t="shared" si="2"/>
        <v>-14</v>
      </c>
      <c r="G61" s="42"/>
      <c r="H61" s="42"/>
      <c r="I61" s="42"/>
      <c r="J61" s="42"/>
      <c r="K61" s="29"/>
      <c r="L61" s="38" t="s">
        <v>29</v>
      </c>
      <c r="M61" s="44" t="s">
        <v>74</v>
      </c>
      <c r="N61" s="33">
        <v>159</v>
      </c>
      <c r="O61" s="34">
        <v>54</v>
      </c>
      <c r="P61" s="34">
        <v>43</v>
      </c>
      <c r="Q61" s="34">
        <v>14</v>
      </c>
      <c r="R61" s="34">
        <v>2</v>
      </c>
      <c r="S61" s="34">
        <v>13</v>
      </c>
      <c r="T61" s="34">
        <v>14</v>
      </c>
      <c r="U61" s="35">
        <v>0</v>
      </c>
      <c r="V61" s="35">
        <v>0</v>
      </c>
      <c r="W61" s="35">
        <v>0</v>
      </c>
      <c r="X61" s="35">
        <v>0</v>
      </c>
      <c r="Y61" s="35">
        <v>36</v>
      </c>
      <c r="Z61" s="35">
        <v>0</v>
      </c>
      <c r="AA61" s="35">
        <v>7</v>
      </c>
      <c r="AB61" s="35">
        <v>0</v>
      </c>
      <c r="AC61" s="35"/>
      <c r="AD61" s="35"/>
      <c r="AE61" s="35"/>
      <c r="AF61" s="35"/>
      <c r="AG61" s="35"/>
      <c r="AH61" s="35"/>
      <c r="AI61" s="35"/>
    </row>
    <row r="62" spans="1:35">
      <c r="A62" s="57"/>
      <c r="B62" s="51"/>
      <c r="C62" s="51"/>
      <c r="D62" s="51"/>
      <c r="E62" s="51"/>
      <c r="F62" s="29">
        <f t="shared" si="2"/>
        <v>-104</v>
      </c>
      <c r="G62" s="40">
        <f>(SUM(Q62:S62)/P62)*100</f>
        <v>70.200573065902589</v>
      </c>
      <c r="H62" s="40"/>
      <c r="I62" s="40">
        <f>((U62+V62+W62+Y62+AA62)/P62)*100</f>
        <v>98.853868194842406</v>
      </c>
      <c r="J62" s="40"/>
      <c r="K62" s="29"/>
      <c r="L62" s="55"/>
      <c r="M62" s="44"/>
      <c r="N62" s="41">
        <f>SUM(N55:N61)</f>
        <v>1430</v>
      </c>
      <c r="O62" s="41">
        <f t="shared" ref="O62:AB62" si="10">SUM(O55:O61)</f>
        <v>438</v>
      </c>
      <c r="P62" s="41">
        <f t="shared" si="10"/>
        <v>349</v>
      </c>
      <c r="Q62" s="41">
        <f t="shared" si="10"/>
        <v>129</v>
      </c>
      <c r="R62" s="41">
        <f t="shared" si="10"/>
        <v>11</v>
      </c>
      <c r="S62" s="41">
        <f t="shared" si="10"/>
        <v>105</v>
      </c>
      <c r="T62" s="41">
        <f t="shared" si="10"/>
        <v>104</v>
      </c>
      <c r="U62" s="41">
        <f t="shared" si="10"/>
        <v>0</v>
      </c>
      <c r="V62" s="41">
        <f t="shared" si="10"/>
        <v>0</v>
      </c>
      <c r="W62" s="41">
        <f t="shared" si="10"/>
        <v>28</v>
      </c>
      <c r="X62" s="41">
        <f t="shared" si="10"/>
        <v>0</v>
      </c>
      <c r="Y62" s="41">
        <f t="shared" si="10"/>
        <v>285</v>
      </c>
      <c r="Z62" s="41">
        <f t="shared" si="10"/>
        <v>4</v>
      </c>
      <c r="AA62" s="41">
        <f t="shared" si="10"/>
        <v>32</v>
      </c>
      <c r="AB62" s="41">
        <f t="shared" si="10"/>
        <v>0</v>
      </c>
      <c r="AC62" s="35"/>
      <c r="AD62" s="35"/>
      <c r="AE62" s="35"/>
      <c r="AF62" s="35"/>
      <c r="AG62" s="35"/>
      <c r="AH62" s="35"/>
      <c r="AI62" s="35"/>
    </row>
    <row r="63" spans="1:35">
      <c r="A63" s="57"/>
      <c r="B63" s="51"/>
      <c r="C63" s="51"/>
      <c r="D63" s="51"/>
      <c r="E63" s="51"/>
      <c r="F63" s="29">
        <f t="shared" si="2"/>
        <v>0</v>
      </c>
      <c r="G63" s="42"/>
      <c r="H63" s="42"/>
      <c r="I63" s="42"/>
      <c r="J63" s="42"/>
      <c r="K63" s="29"/>
      <c r="L63" s="55"/>
      <c r="M63" s="44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35"/>
      <c r="AD63" s="35"/>
      <c r="AE63" s="35"/>
      <c r="AF63" s="35"/>
      <c r="AG63" s="35"/>
      <c r="AH63" s="35"/>
      <c r="AI63" s="35"/>
    </row>
    <row r="64" spans="1:35">
      <c r="A64" s="57">
        <v>10</v>
      </c>
      <c r="B64" s="51" t="s">
        <v>75</v>
      </c>
      <c r="C64" s="51"/>
      <c r="D64" s="51"/>
      <c r="E64" s="29">
        <v>1</v>
      </c>
      <c r="F64" s="29">
        <f t="shared" si="2"/>
        <v>-44</v>
      </c>
      <c r="G64" s="42"/>
      <c r="H64" s="42"/>
      <c r="I64" s="42"/>
      <c r="J64" s="42"/>
      <c r="K64" s="29"/>
      <c r="L64" s="38" t="s">
        <v>29</v>
      </c>
      <c r="M64" s="44" t="s">
        <v>76</v>
      </c>
      <c r="N64" s="33">
        <v>460</v>
      </c>
      <c r="O64" s="34">
        <v>118</v>
      </c>
      <c r="P64" s="34">
        <v>109</v>
      </c>
      <c r="Q64" s="34">
        <v>53</v>
      </c>
      <c r="R64" s="34">
        <v>4</v>
      </c>
      <c r="S64" s="34">
        <v>8</v>
      </c>
      <c r="T64" s="34">
        <v>44</v>
      </c>
      <c r="U64" s="35">
        <v>0</v>
      </c>
      <c r="V64" s="35">
        <v>0</v>
      </c>
      <c r="W64" s="35">
        <v>68</v>
      </c>
      <c r="X64" s="35">
        <v>2</v>
      </c>
      <c r="Y64" s="35">
        <v>0</v>
      </c>
      <c r="Z64" s="35">
        <v>0</v>
      </c>
      <c r="AA64" s="35">
        <v>31</v>
      </c>
      <c r="AB64" s="35">
        <v>8</v>
      </c>
      <c r="AC64" s="35"/>
      <c r="AD64" s="35"/>
      <c r="AE64" s="35"/>
      <c r="AF64" s="35"/>
      <c r="AG64" s="35"/>
      <c r="AH64" s="35"/>
      <c r="AI64" s="35">
        <v>0</v>
      </c>
    </row>
    <row r="65" spans="1:35">
      <c r="A65" s="57"/>
      <c r="B65" s="51"/>
      <c r="C65" s="51"/>
      <c r="D65" s="51">
        <v>1</v>
      </c>
      <c r="E65" s="29">
        <v>1</v>
      </c>
      <c r="F65" s="29">
        <f t="shared" si="2"/>
        <v>0</v>
      </c>
      <c r="G65" s="42"/>
      <c r="H65" s="42"/>
      <c r="I65" s="42"/>
      <c r="J65" s="42"/>
      <c r="K65" s="29"/>
      <c r="L65" s="38" t="s">
        <v>29</v>
      </c>
      <c r="M65" s="44" t="s">
        <v>77</v>
      </c>
      <c r="N65" s="33">
        <v>168</v>
      </c>
      <c r="O65" s="34">
        <v>50</v>
      </c>
      <c r="P65" s="34">
        <v>38</v>
      </c>
      <c r="Q65" s="34">
        <v>29</v>
      </c>
      <c r="R65" s="34">
        <v>2</v>
      </c>
      <c r="S65" s="34">
        <v>7</v>
      </c>
      <c r="T65" s="34">
        <v>0</v>
      </c>
      <c r="U65" s="35">
        <v>0</v>
      </c>
      <c r="V65" s="35">
        <v>0</v>
      </c>
      <c r="W65" s="35">
        <v>36</v>
      </c>
      <c r="X65" s="35">
        <v>0</v>
      </c>
      <c r="Y65" s="35">
        <v>0</v>
      </c>
      <c r="Z65" s="35">
        <v>0</v>
      </c>
      <c r="AA65" s="35">
        <v>2</v>
      </c>
      <c r="AB65" s="35">
        <v>0</v>
      </c>
      <c r="AC65" s="35"/>
      <c r="AD65" s="35"/>
      <c r="AE65" s="35"/>
      <c r="AF65" s="35"/>
      <c r="AG65" s="35"/>
      <c r="AH65" s="35"/>
      <c r="AI65" s="35">
        <v>0</v>
      </c>
    </row>
    <row r="66" spans="1:35">
      <c r="A66" s="57"/>
      <c r="B66" s="51"/>
      <c r="C66" s="51"/>
      <c r="D66" s="51">
        <v>1</v>
      </c>
      <c r="E66" s="29">
        <v>1</v>
      </c>
      <c r="F66" s="29">
        <f t="shared" si="2"/>
        <v>0</v>
      </c>
      <c r="G66" s="42"/>
      <c r="H66" s="42"/>
      <c r="I66" s="42"/>
      <c r="J66" s="42"/>
      <c r="K66" s="29"/>
      <c r="L66" s="38" t="s">
        <v>29</v>
      </c>
      <c r="M66" s="44" t="s">
        <v>78</v>
      </c>
      <c r="N66" s="33">
        <v>478</v>
      </c>
      <c r="O66" s="34">
        <v>116</v>
      </c>
      <c r="P66" s="34">
        <v>112</v>
      </c>
      <c r="Q66" s="34">
        <v>87</v>
      </c>
      <c r="R66" s="34">
        <v>6</v>
      </c>
      <c r="S66" s="34">
        <v>19</v>
      </c>
      <c r="T66" s="34">
        <v>0</v>
      </c>
      <c r="U66" s="35">
        <v>0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0</v>
      </c>
      <c r="AC66" s="35"/>
      <c r="AD66" s="35"/>
      <c r="AE66" s="35"/>
      <c r="AF66" s="35"/>
      <c r="AG66" s="35"/>
      <c r="AH66" s="35"/>
      <c r="AI66" s="35">
        <v>112</v>
      </c>
    </row>
    <row r="67" spans="1:35">
      <c r="A67" s="57"/>
      <c r="B67" s="51"/>
      <c r="C67" s="51"/>
      <c r="D67" s="51"/>
      <c r="E67" s="29">
        <v>1</v>
      </c>
      <c r="F67" s="29">
        <f t="shared" si="2"/>
        <v>-7</v>
      </c>
      <c r="G67" s="42"/>
      <c r="H67" s="42"/>
      <c r="I67" s="42"/>
      <c r="J67" s="42"/>
      <c r="K67" s="29"/>
      <c r="L67" s="38" t="s">
        <v>29</v>
      </c>
      <c r="M67" s="44" t="s">
        <v>79</v>
      </c>
      <c r="N67" s="33">
        <v>300</v>
      </c>
      <c r="O67" s="34">
        <v>79</v>
      </c>
      <c r="P67" s="34">
        <v>76</v>
      </c>
      <c r="Q67" s="34">
        <v>64</v>
      </c>
      <c r="R67" s="34">
        <v>3</v>
      </c>
      <c r="S67" s="34">
        <v>2</v>
      </c>
      <c r="T67" s="34">
        <v>7</v>
      </c>
      <c r="U67" s="35">
        <v>0</v>
      </c>
      <c r="V67" s="35">
        <v>0</v>
      </c>
      <c r="W67" s="35">
        <v>75</v>
      </c>
      <c r="X67" s="35">
        <v>0</v>
      </c>
      <c r="Y67" s="35">
        <v>1</v>
      </c>
      <c r="Z67" s="35">
        <v>0</v>
      </c>
      <c r="AA67" s="35">
        <v>0</v>
      </c>
      <c r="AB67" s="35">
        <v>0</v>
      </c>
      <c r="AC67" s="35"/>
      <c r="AD67" s="35"/>
      <c r="AE67" s="35"/>
      <c r="AF67" s="35"/>
      <c r="AG67" s="35"/>
      <c r="AH67" s="35"/>
      <c r="AI67" s="35">
        <v>0</v>
      </c>
    </row>
    <row r="68" spans="1:35">
      <c r="A68" s="57"/>
      <c r="B68" s="51"/>
      <c r="C68" s="51"/>
      <c r="D68" s="51"/>
      <c r="E68" s="29">
        <v>1</v>
      </c>
      <c r="F68" s="29">
        <f t="shared" si="2"/>
        <v>-6</v>
      </c>
      <c r="G68" s="42"/>
      <c r="H68" s="42"/>
      <c r="I68" s="42"/>
      <c r="J68" s="42"/>
      <c r="K68" s="29"/>
      <c r="L68" s="38" t="s">
        <v>29</v>
      </c>
      <c r="M68" s="44" t="s">
        <v>80</v>
      </c>
      <c r="N68" s="33">
        <v>433</v>
      </c>
      <c r="O68" s="34">
        <v>130</v>
      </c>
      <c r="P68" s="34">
        <v>119</v>
      </c>
      <c r="Q68" s="34">
        <v>104</v>
      </c>
      <c r="R68" s="34">
        <v>6</v>
      </c>
      <c r="S68" s="34">
        <v>3</v>
      </c>
      <c r="T68" s="34">
        <v>6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/>
      <c r="AD68" s="35"/>
      <c r="AE68" s="35"/>
      <c r="AF68" s="35"/>
      <c r="AG68" s="35"/>
      <c r="AH68" s="35"/>
      <c r="AI68" s="35">
        <v>119</v>
      </c>
    </row>
    <row r="69" spans="1:35">
      <c r="A69" s="57"/>
      <c r="B69" s="51"/>
      <c r="C69" s="51"/>
      <c r="D69" s="51"/>
      <c r="E69" s="29">
        <v>1</v>
      </c>
      <c r="F69" s="29">
        <f t="shared" si="2"/>
        <v>-2</v>
      </c>
      <c r="G69" s="42"/>
      <c r="H69" s="42"/>
      <c r="I69" s="42"/>
      <c r="J69" s="42"/>
      <c r="K69" s="29"/>
      <c r="L69" s="38" t="s">
        <v>29</v>
      </c>
      <c r="M69" s="44" t="s">
        <v>81</v>
      </c>
      <c r="N69" s="33">
        <v>207</v>
      </c>
      <c r="O69" s="34">
        <v>52</v>
      </c>
      <c r="P69" s="34">
        <v>47</v>
      </c>
      <c r="Q69" s="34">
        <v>37</v>
      </c>
      <c r="R69" s="34">
        <v>2</v>
      </c>
      <c r="S69" s="34">
        <v>6</v>
      </c>
      <c r="T69" s="34">
        <v>2</v>
      </c>
      <c r="U69" s="35">
        <v>0</v>
      </c>
      <c r="V69" s="35">
        <v>0</v>
      </c>
      <c r="W69" s="35">
        <v>24</v>
      </c>
      <c r="X69" s="35">
        <v>0</v>
      </c>
      <c r="Y69" s="35">
        <v>21</v>
      </c>
      <c r="Z69" s="35">
        <v>2</v>
      </c>
      <c r="AA69" s="35">
        <v>0</v>
      </c>
      <c r="AB69" s="35">
        <v>0</v>
      </c>
      <c r="AC69" s="35"/>
      <c r="AD69" s="35"/>
      <c r="AE69" s="35"/>
      <c r="AF69" s="35"/>
      <c r="AG69" s="35"/>
      <c r="AH69" s="35"/>
      <c r="AI69" s="35">
        <v>0</v>
      </c>
    </row>
    <row r="70" spans="1:35">
      <c r="A70" s="57"/>
      <c r="B70" s="51"/>
      <c r="C70" s="51"/>
      <c r="D70" s="51">
        <v>1</v>
      </c>
      <c r="E70" s="29">
        <v>1</v>
      </c>
      <c r="F70" s="29">
        <f t="shared" si="2"/>
        <v>0</v>
      </c>
      <c r="G70" s="42"/>
      <c r="H70" s="42"/>
      <c r="I70" s="42"/>
      <c r="J70" s="42"/>
      <c r="K70" s="29"/>
      <c r="L70" s="38" t="s">
        <v>29</v>
      </c>
      <c r="M70" s="44" t="s">
        <v>82</v>
      </c>
      <c r="N70" s="33">
        <v>35</v>
      </c>
      <c r="O70" s="34">
        <v>15</v>
      </c>
      <c r="P70" s="34">
        <v>11</v>
      </c>
      <c r="Q70" s="34">
        <v>10</v>
      </c>
      <c r="R70" s="34">
        <v>0</v>
      </c>
      <c r="S70" s="34">
        <v>1</v>
      </c>
      <c r="T70" s="34">
        <v>0</v>
      </c>
      <c r="U70" s="35">
        <v>0</v>
      </c>
      <c r="V70" s="35">
        <v>0</v>
      </c>
      <c r="W70" s="35">
        <v>11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/>
      <c r="AD70" s="35"/>
      <c r="AE70" s="35"/>
      <c r="AF70" s="35"/>
      <c r="AG70" s="35"/>
      <c r="AH70" s="35"/>
      <c r="AI70" s="35">
        <v>0</v>
      </c>
    </row>
    <row r="71" spans="1:35">
      <c r="A71" s="57"/>
      <c r="B71" s="51"/>
      <c r="C71" s="51"/>
      <c r="D71" s="51"/>
      <c r="E71" s="51"/>
      <c r="F71" s="29">
        <f t="shared" si="2"/>
        <v>-59</v>
      </c>
      <c r="G71" s="40">
        <f>(SUM(Q71:S71)/P71)*100</f>
        <v>88.4765625</v>
      </c>
      <c r="H71" s="40"/>
      <c r="I71" s="40">
        <f>((U71+V71+W71+Y71+AA71)/P71)*100</f>
        <v>52.5390625</v>
      </c>
      <c r="J71" s="40"/>
      <c r="K71" s="29"/>
      <c r="L71" s="55"/>
      <c r="M71" s="44"/>
      <c r="N71" s="41">
        <f>SUM(N64:N70)</f>
        <v>2081</v>
      </c>
      <c r="O71" s="41">
        <f t="shared" ref="O71:AB71" si="11">SUM(O64:O70)</f>
        <v>560</v>
      </c>
      <c r="P71" s="41">
        <f t="shared" si="11"/>
        <v>512</v>
      </c>
      <c r="Q71" s="41">
        <f t="shared" si="11"/>
        <v>384</v>
      </c>
      <c r="R71" s="41">
        <f t="shared" si="11"/>
        <v>23</v>
      </c>
      <c r="S71" s="41">
        <f t="shared" si="11"/>
        <v>46</v>
      </c>
      <c r="T71" s="41">
        <f t="shared" si="11"/>
        <v>59</v>
      </c>
      <c r="U71" s="56">
        <f>SUM(U65:U70)</f>
        <v>0</v>
      </c>
      <c r="V71" s="56">
        <f t="shared" si="11"/>
        <v>0</v>
      </c>
      <c r="W71" s="41">
        <f t="shared" si="11"/>
        <v>214</v>
      </c>
      <c r="X71" s="41">
        <f t="shared" si="11"/>
        <v>2</v>
      </c>
      <c r="Y71" s="41">
        <f t="shared" si="11"/>
        <v>22</v>
      </c>
      <c r="Z71" s="41">
        <f t="shared" si="11"/>
        <v>2</v>
      </c>
      <c r="AA71" s="41">
        <f t="shared" si="11"/>
        <v>33</v>
      </c>
      <c r="AB71" s="41">
        <f t="shared" si="11"/>
        <v>8</v>
      </c>
      <c r="AC71" s="35"/>
      <c r="AD71" s="35"/>
      <c r="AE71" s="35"/>
      <c r="AF71" s="35"/>
      <c r="AG71" s="35"/>
      <c r="AH71" s="35"/>
      <c r="AI71" s="56">
        <f>SUM(AI64:AI70)</f>
        <v>231</v>
      </c>
    </row>
    <row r="72" spans="1:35">
      <c r="A72" s="57"/>
      <c r="B72" s="51"/>
      <c r="C72" s="51"/>
      <c r="D72" s="51"/>
      <c r="E72" s="51"/>
      <c r="F72" s="29">
        <f t="shared" si="2"/>
        <v>0</v>
      </c>
      <c r="G72" s="42"/>
      <c r="H72" s="42"/>
      <c r="I72" s="42"/>
      <c r="J72" s="42"/>
      <c r="K72" s="29"/>
      <c r="L72" s="55"/>
      <c r="M72" s="44"/>
      <c r="N72" s="41"/>
      <c r="O72" s="41"/>
      <c r="P72" s="41"/>
      <c r="Q72" s="41"/>
      <c r="R72" s="41"/>
      <c r="S72" s="41"/>
      <c r="T72" s="41"/>
      <c r="U72" s="56"/>
      <c r="V72" s="56"/>
      <c r="W72" s="41"/>
      <c r="X72" s="41"/>
      <c r="Y72" s="41"/>
      <c r="Z72" s="41"/>
      <c r="AA72" s="41"/>
      <c r="AB72" s="41"/>
      <c r="AC72" s="35"/>
      <c r="AD72" s="35"/>
      <c r="AE72" s="35"/>
      <c r="AF72" s="35"/>
      <c r="AG72" s="35"/>
      <c r="AH72" s="35"/>
      <c r="AI72" s="56"/>
    </row>
    <row r="73" spans="1:35">
      <c r="A73" s="57">
        <v>11</v>
      </c>
      <c r="B73" s="51" t="s">
        <v>83</v>
      </c>
      <c r="C73" s="51"/>
      <c r="D73" s="51">
        <v>1</v>
      </c>
      <c r="E73" s="29">
        <v>1</v>
      </c>
      <c r="F73" s="29">
        <f t="shared" si="2"/>
        <v>0</v>
      </c>
      <c r="G73" s="42"/>
      <c r="H73" s="42"/>
      <c r="I73" s="42"/>
      <c r="J73" s="42"/>
      <c r="K73" s="29"/>
      <c r="L73" s="38" t="s">
        <v>29</v>
      </c>
      <c r="M73" s="44" t="s">
        <v>84</v>
      </c>
      <c r="N73" s="33">
        <v>557</v>
      </c>
      <c r="O73" s="34">
        <v>166</v>
      </c>
      <c r="P73" s="34">
        <v>135</v>
      </c>
      <c r="Q73" s="34">
        <v>126</v>
      </c>
      <c r="R73" s="34">
        <v>5</v>
      </c>
      <c r="S73" s="34">
        <v>4</v>
      </c>
      <c r="T73" s="34">
        <v>0</v>
      </c>
      <c r="U73" s="34">
        <v>0</v>
      </c>
      <c r="V73" s="35">
        <v>130</v>
      </c>
      <c r="W73" s="35">
        <v>0</v>
      </c>
      <c r="X73" s="34">
        <v>0</v>
      </c>
      <c r="Y73" s="34">
        <v>0</v>
      </c>
      <c r="Z73" s="34">
        <v>0</v>
      </c>
      <c r="AA73" s="35">
        <v>5</v>
      </c>
      <c r="AB73" s="34">
        <v>0</v>
      </c>
      <c r="AC73" s="35"/>
      <c r="AD73" s="35"/>
      <c r="AE73" s="35"/>
      <c r="AF73" s="35"/>
      <c r="AG73" s="35"/>
      <c r="AH73" s="35"/>
      <c r="AI73" s="35"/>
    </row>
    <row r="74" spans="1:35">
      <c r="A74" s="57"/>
      <c r="B74" s="51"/>
      <c r="C74" s="51"/>
      <c r="D74" s="51">
        <v>1</v>
      </c>
      <c r="E74" s="29">
        <v>1</v>
      </c>
      <c r="F74" s="29">
        <f t="shared" si="2"/>
        <v>0</v>
      </c>
      <c r="G74" s="42"/>
      <c r="H74" s="42"/>
      <c r="I74" s="42"/>
      <c r="J74" s="42"/>
      <c r="K74" s="29"/>
      <c r="L74" s="38" t="s">
        <v>29</v>
      </c>
      <c r="M74" s="44" t="s">
        <v>85</v>
      </c>
      <c r="N74" s="33">
        <v>397</v>
      </c>
      <c r="O74" s="34">
        <v>119</v>
      </c>
      <c r="P74" s="34">
        <v>102</v>
      </c>
      <c r="Q74" s="34">
        <v>86</v>
      </c>
      <c r="R74" s="34">
        <v>4</v>
      </c>
      <c r="S74" s="34">
        <v>12</v>
      </c>
      <c r="T74" s="34">
        <v>0</v>
      </c>
      <c r="U74" s="34">
        <v>0</v>
      </c>
      <c r="V74" s="35">
        <v>96</v>
      </c>
      <c r="W74" s="35">
        <v>0</v>
      </c>
      <c r="X74" s="34">
        <v>0</v>
      </c>
      <c r="Y74" s="34">
        <v>0</v>
      </c>
      <c r="Z74" s="34">
        <v>0</v>
      </c>
      <c r="AA74" s="35">
        <v>6</v>
      </c>
      <c r="AB74" s="34">
        <v>0</v>
      </c>
      <c r="AC74" s="35"/>
      <c r="AD74" s="35"/>
      <c r="AE74" s="35"/>
      <c r="AF74" s="35"/>
      <c r="AG74" s="35"/>
      <c r="AH74" s="35"/>
      <c r="AI74" s="35"/>
    </row>
    <row r="75" spans="1:35">
      <c r="A75" s="57"/>
      <c r="B75" s="51"/>
      <c r="C75" s="51"/>
      <c r="D75" s="51">
        <v>1</v>
      </c>
      <c r="E75" s="29">
        <v>1</v>
      </c>
      <c r="F75" s="29">
        <f t="shared" si="2"/>
        <v>0</v>
      </c>
      <c r="G75" s="42"/>
      <c r="H75" s="42"/>
      <c r="I75" s="42"/>
      <c r="J75" s="42"/>
      <c r="K75" s="29"/>
      <c r="L75" s="38" t="s">
        <v>29</v>
      </c>
      <c r="M75" s="44" t="s">
        <v>86</v>
      </c>
      <c r="N75" s="33">
        <v>146</v>
      </c>
      <c r="O75" s="34">
        <v>49</v>
      </c>
      <c r="P75" s="34">
        <v>40</v>
      </c>
      <c r="Q75" s="34">
        <v>33</v>
      </c>
      <c r="R75" s="34">
        <v>4</v>
      </c>
      <c r="S75" s="34">
        <v>3</v>
      </c>
      <c r="T75" s="34">
        <v>0</v>
      </c>
      <c r="U75" s="34">
        <v>0</v>
      </c>
      <c r="V75" s="35">
        <v>0</v>
      </c>
      <c r="W75" s="35">
        <v>40</v>
      </c>
      <c r="X75" s="34">
        <v>0</v>
      </c>
      <c r="Y75" s="34">
        <v>0</v>
      </c>
      <c r="Z75" s="34">
        <v>0</v>
      </c>
      <c r="AA75" s="35">
        <v>0</v>
      </c>
      <c r="AB75" s="34">
        <v>0</v>
      </c>
      <c r="AC75" s="35"/>
      <c r="AD75" s="35"/>
      <c r="AE75" s="35"/>
      <c r="AF75" s="35"/>
      <c r="AG75" s="35"/>
      <c r="AH75" s="35"/>
      <c r="AI75" s="35"/>
    </row>
    <row r="76" spans="1:35">
      <c r="A76" s="57"/>
      <c r="B76" s="51"/>
      <c r="C76" s="51"/>
      <c r="D76" s="51"/>
      <c r="E76" s="51"/>
      <c r="F76" s="29">
        <f t="shared" si="2"/>
        <v>0</v>
      </c>
      <c r="G76" s="40">
        <f>(SUM(Q76:S76)/P76)*100</f>
        <v>100</v>
      </c>
      <c r="H76" s="40"/>
      <c r="I76" s="40">
        <f>((U76+V76+W76+Y76+AA76)/P76)*100</f>
        <v>100</v>
      </c>
      <c r="J76" s="40"/>
      <c r="K76" s="29"/>
      <c r="L76" s="55"/>
      <c r="M76" s="44"/>
      <c r="N76" s="41">
        <f>SUM(N73:N75)</f>
        <v>1100</v>
      </c>
      <c r="O76" s="41">
        <f t="shared" ref="O76:AB76" si="12">SUM(O73:O75)</f>
        <v>334</v>
      </c>
      <c r="P76" s="41">
        <f t="shared" si="12"/>
        <v>277</v>
      </c>
      <c r="Q76" s="41">
        <f t="shared" si="12"/>
        <v>245</v>
      </c>
      <c r="R76" s="41">
        <f t="shared" si="12"/>
        <v>13</v>
      </c>
      <c r="S76" s="41">
        <f t="shared" si="12"/>
        <v>19</v>
      </c>
      <c r="T76" s="41">
        <f t="shared" si="12"/>
        <v>0</v>
      </c>
      <c r="U76" s="41">
        <f t="shared" si="12"/>
        <v>0</v>
      </c>
      <c r="V76" s="41">
        <f t="shared" si="12"/>
        <v>226</v>
      </c>
      <c r="W76" s="41">
        <f t="shared" si="12"/>
        <v>40</v>
      </c>
      <c r="X76" s="41">
        <f t="shared" si="12"/>
        <v>0</v>
      </c>
      <c r="Y76" s="41">
        <f t="shared" si="12"/>
        <v>0</v>
      </c>
      <c r="Z76" s="41">
        <f t="shared" si="12"/>
        <v>0</v>
      </c>
      <c r="AA76" s="41">
        <f t="shared" si="12"/>
        <v>11</v>
      </c>
      <c r="AB76" s="41">
        <f t="shared" si="12"/>
        <v>0</v>
      </c>
      <c r="AC76" s="35"/>
      <c r="AD76" s="35"/>
      <c r="AE76" s="35"/>
      <c r="AF76" s="35"/>
      <c r="AG76" s="35"/>
      <c r="AH76" s="35"/>
      <c r="AI76" s="35"/>
    </row>
    <row r="77" spans="1:35">
      <c r="A77" s="57"/>
      <c r="B77" s="51"/>
      <c r="C77" s="51"/>
      <c r="D77" s="51"/>
      <c r="E77" s="51"/>
      <c r="F77" s="29">
        <f t="shared" si="2"/>
        <v>0</v>
      </c>
      <c r="G77" s="42"/>
      <c r="H77" s="42"/>
      <c r="I77" s="42"/>
      <c r="J77" s="42"/>
      <c r="K77" s="29"/>
      <c r="L77" s="55"/>
      <c r="M77" s="44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35"/>
      <c r="AD77" s="35"/>
      <c r="AE77" s="35"/>
      <c r="AF77" s="35"/>
      <c r="AG77" s="35"/>
      <c r="AH77" s="35"/>
      <c r="AI77" s="35"/>
    </row>
    <row r="78" spans="1:35">
      <c r="A78" s="57">
        <v>12</v>
      </c>
      <c r="B78" s="51" t="s">
        <v>87</v>
      </c>
      <c r="C78" s="51"/>
      <c r="D78" s="51">
        <v>1</v>
      </c>
      <c r="E78" s="29">
        <v>1</v>
      </c>
      <c r="F78" s="29">
        <f t="shared" si="2"/>
        <v>0</v>
      </c>
      <c r="G78" s="42"/>
      <c r="H78" s="42"/>
      <c r="I78" s="42"/>
      <c r="J78" s="42"/>
      <c r="K78" s="29"/>
      <c r="L78" s="55" t="s">
        <v>29</v>
      </c>
      <c r="M78" s="44" t="s">
        <v>88</v>
      </c>
      <c r="N78" s="33">
        <v>322</v>
      </c>
      <c r="O78" s="34">
        <v>95</v>
      </c>
      <c r="P78" s="34">
        <v>81</v>
      </c>
      <c r="Q78" s="34">
        <v>63</v>
      </c>
      <c r="R78" s="34">
        <v>6</v>
      </c>
      <c r="S78" s="34">
        <v>12</v>
      </c>
      <c r="T78" s="34">
        <v>0</v>
      </c>
      <c r="U78" s="35">
        <v>0</v>
      </c>
      <c r="V78" s="35">
        <v>0</v>
      </c>
      <c r="W78" s="35">
        <v>81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/>
      <c r="AD78" s="35"/>
      <c r="AE78" s="35"/>
      <c r="AF78" s="35"/>
      <c r="AG78" s="35"/>
      <c r="AH78" s="35"/>
      <c r="AI78" s="35"/>
    </row>
    <row r="79" spans="1:35">
      <c r="A79" s="57"/>
      <c r="B79" s="51"/>
      <c r="C79" s="51"/>
      <c r="D79" s="51"/>
      <c r="E79" s="29">
        <v>1</v>
      </c>
      <c r="F79" s="29">
        <f t="shared" si="2"/>
        <v>-5</v>
      </c>
      <c r="G79" s="42"/>
      <c r="H79" s="42"/>
      <c r="I79" s="42"/>
      <c r="J79" s="42"/>
      <c r="K79" s="29"/>
      <c r="L79" s="55" t="s">
        <v>29</v>
      </c>
      <c r="M79" s="44" t="s">
        <v>89</v>
      </c>
      <c r="N79" s="33">
        <v>151</v>
      </c>
      <c r="O79" s="34">
        <v>48</v>
      </c>
      <c r="P79" s="34">
        <v>39</v>
      </c>
      <c r="Q79" s="34">
        <v>31</v>
      </c>
      <c r="R79" s="34">
        <v>3</v>
      </c>
      <c r="S79" s="34">
        <v>0</v>
      </c>
      <c r="T79" s="34">
        <v>5</v>
      </c>
      <c r="U79" s="35">
        <v>0</v>
      </c>
      <c r="V79" s="35">
        <v>0</v>
      </c>
      <c r="W79" s="35">
        <v>39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/>
      <c r="AD79" s="35"/>
      <c r="AE79" s="35"/>
      <c r="AF79" s="35"/>
      <c r="AG79" s="35"/>
      <c r="AH79" s="35"/>
      <c r="AI79" s="35"/>
    </row>
    <row r="80" spans="1:35">
      <c r="A80" s="57"/>
      <c r="B80" s="51"/>
      <c r="C80" s="51"/>
      <c r="D80" s="51"/>
      <c r="E80" s="29">
        <v>1</v>
      </c>
      <c r="F80" s="29">
        <f t="shared" si="2"/>
        <v>-32</v>
      </c>
      <c r="G80" s="42"/>
      <c r="H80" s="42"/>
      <c r="I80" s="42"/>
      <c r="J80" s="42"/>
      <c r="K80" s="29"/>
      <c r="L80" s="55" t="s">
        <v>29</v>
      </c>
      <c r="M80" s="44" t="s">
        <v>90</v>
      </c>
      <c r="N80" s="33">
        <v>405</v>
      </c>
      <c r="O80" s="34">
        <v>118</v>
      </c>
      <c r="P80" s="34">
        <v>107</v>
      </c>
      <c r="Q80" s="34">
        <v>59</v>
      </c>
      <c r="R80" s="34">
        <v>7</v>
      </c>
      <c r="S80" s="34">
        <v>9</v>
      </c>
      <c r="T80" s="34">
        <v>32</v>
      </c>
      <c r="U80" s="35">
        <v>0</v>
      </c>
      <c r="V80" s="35">
        <v>0</v>
      </c>
      <c r="W80" s="35">
        <v>104</v>
      </c>
      <c r="X80" s="35">
        <v>0</v>
      </c>
      <c r="Y80" s="35">
        <v>0</v>
      </c>
      <c r="Z80" s="35">
        <v>0</v>
      </c>
      <c r="AA80" s="35">
        <v>3</v>
      </c>
      <c r="AB80" s="35">
        <v>0</v>
      </c>
      <c r="AC80" s="35"/>
      <c r="AD80" s="35"/>
      <c r="AE80" s="35"/>
      <c r="AF80" s="35"/>
      <c r="AG80" s="35"/>
      <c r="AH80" s="35"/>
      <c r="AI80" s="35"/>
    </row>
    <row r="81" spans="1:35">
      <c r="A81" s="57"/>
      <c r="B81" s="51"/>
      <c r="C81" s="51"/>
      <c r="D81" s="51"/>
      <c r="E81" s="51"/>
      <c r="F81" s="29">
        <f t="shared" si="2"/>
        <v>-37</v>
      </c>
      <c r="G81" s="40">
        <f>(SUM(Q81:S81)/P81)*100</f>
        <v>83.70044052863436</v>
      </c>
      <c r="H81" s="40"/>
      <c r="I81" s="40">
        <f>((U81+V81+W81+Y81+AA81)/P81)*100</f>
        <v>100</v>
      </c>
      <c r="J81" s="40"/>
      <c r="K81" s="29"/>
      <c r="L81" s="55"/>
      <c r="M81" s="44"/>
      <c r="N81" s="41">
        <f>SUM(N78:N80)</f>
        <v>878</v>
      </c>
      <c r="O81" s="41">
        <f t="shared" ref="O81:AB81" si="13">SUM(O78:O80)</f>
        <v>261</v>
      </c>
      <c r="P81" s="41">
        <f t="shared" si="13"/>
        <v>227</v>
      </c>
      <c r="Q81" s="41">
        <f t="shared" si="13"/>
        <v>153</v>
      </c>
      <c r="R81" s="41">
        <f t="shared" si="13"/>
        <v>16</v>
      </c>
      <c r="S81" s="41">
        <f t="shared" si="13"/>
        <v>21</v>
      </c>
      <c r="T81" s="41">
        <f t="shared" si="13"/>
        <v>37</v>
      </c>
      <c r="U81" s="41">
        <f t="shared" si="13"/>
        <v>0</v>
      </c>
      <c r="V81" s="41">
        <f t="shared" si="13"/>
        <v>0</v>
      </c>
      <c r="W81" s="41">
        <f t="shared" si="13"/>
        <v>224</v>
      </c>
      <c r="X81" s="41">
        <f t="shared" si="13"/>
        <v>0</v>
      </c>
      <c r="Y81" s="41">
        <f t="shared" si="13"/>
        <v>0</v>
      </c>
      <c r="Z81" s="41">
        <f t="shared" si="13"/>
        <v>0</v>
      </c>
      <c r="AA81" s="41">
        <f t="shared" si="13"/>
        <v>3</v>
      </c>
      <c r="AB81" s="41">
        <f t="shared" si="13"/>
        <v>0</v>
      </c>
      <c r="AC81" s="35"/>
      <c r="AD81" s="35"/>
      <c r="AE81" s="35"/>
      <c r="AF81" s="35"/>
      <c r="AG81" s="35"/>
      <c r="AH81" s="35"/>
      <c r="AI81" s="35"/>
    </row>
    <row r="82" spans="1:35">
      <c r="A82" s="34"/>
      <c r="B82" s="29"/>
      <c r="C82" s="30"/>
      <c r="D82" s="30"/>
      <c r="E82" s="30"/>
      <c r="F82" s="30"/>
      <c r="G82" s="58"/>
      <c r="H82" s="58"/>
      <c r="I82" s="58"/>
      <c r="J82" s="58"/>
      <c r="K82" s="30"/>
      <c r="L82" s="38"/>
      <c r="M82" s="30"/>
      <c r="N82" s="33"/>
      <c r="O82" s="34"/>
      <c r="P82" s="34"/>
      <c r="Q82" s="34"/>
      <c r="R82" s="34"/>
      <c r="S82" s="34"/>
      <c r="T82" s="34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</row>
    <row r="83" spans="1:35">
      <c r="A83" s="34"/>
      <c r="B83" s="29"/>
      <c r="C83" s="30"/>
      <c r="D83" s="30"/>
      <c r="E83" s="30"/>
      <c r="F83" s="30"/>
      <c r="G83" s="58"/>
      <c r="H83" s="58"/>
      <c r="I83" s="58"/>
      <c r="J83" s="58"/>
      <c r="K83" s="30"/>
      <c r="L83" s="38"/>
      <c r="M83" s="30"/>
      <c r="N83" s="33"/>
      <c r="O83" s="34"/>
      <c r="P83" s="34"/>
      <c r="Q83" s="34"/>
      <c r="R83" s="34"/>
      <c r="S83" s="34"/>
      <c r="T83" s="34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</row>
    <row r="84" spans="1:35">
      <c r="A84" s="34"/>
      <c r="B84" s="29"/>
      <c r="C84" s="30"/>
      <c r="D84" s="59">
        <f>SUM(D9:D83)</f>
        <v>16</v>
      </c>
      <c r="E84" s="59">
        <f>SUM(E9:E83)</f>
        <v>50</v>
      </c>
      <c r="F84" s="30"/>
      <c r="G84" s="58"/>
      <c r="H84" s="58"/>
      <c r="I84" s="58"/>
      <c r="J84" s="58"/>
      <c r="K84" s="30"/>
      <c r="L84" s="38"/>
      <c r="M84" s="30"/>
      <c r="N84" s="33"/>
      <c r="O84" s="34"/>
      <c r="P84" s="34"/>
      <c r="Q84" s="34"/>
      <c r="R84" s="34"/>
      <c r="S84" s="34"/>
      <c r="T84" s="34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</row>
    <row r="85" spans="1:35">
      <c r="A85" s="34"/>
      <c r="B85" s="29"/>
      <c r="C85" s="30"/>
      <c r="D85" s="30"/>
      <c r="E85" s="30"/>
      <c r="F85" s="30"/>
      <c r="G85" s="40">
        <f>(SUM(Q85:S85)/P85)*100</f>
        <v>81.178000743218135</v>
      </c>
      <c r="H85" s="60"/>
      <c r="I85" s="40">
        <f>((U85+V85+W85+Y85+AA85)/P85)*100</f>
        <v>91.397250092902269</v>
      </c>
      <c r="J85" s="60"/>
      <c r="K85" s="30"/>
      <c r="L85" s="38"/>
      <c r="M85" s="30"/>
      <c r="N85" s="61">
        <f t="shared" ref="N85:AI85" si="14">N81+N76+N71+N62+N53+N47+N39+N34+N30+N27+N23+N17</f>
        <v>22022</v>
      </c>
      <c r="O85" s="61">
        <f t="shared" si="14"/>
        <v>6633</v>
      </c>
      <c r="P85" s="62">
        <f t="shared" si="14"/>
        <v>5382</v>
      </c>
      <c r="Q85" s="61">
        <f t="shared" si="14"/>
        <v>3135</v>
      </c>
      <c r="R85" s="61">
        <f t="shared" si="14"/>
        <v>260</v>
      </c>
      <c r="S85" s="61">
        <f t="shared" si="14"/>
        <v>974</v>
      </c>
      <c r="T85" s="61">
        <f t="shared" si="14"/>
        <v>1013</v>
      </c>
      <c r="U85" s="61">
        <f t="shared" si="14"/>
        <v>0</v>
      </c>
      <c r="V85" s="61">
        <f t="shared" si="14"/>
        <v>856</v>
      </c>
      <c r="W85" s="61">
        <f t="shared" si="14"/>
        <v>2643</v>
      </c>
      <c r="X85" s="61">
        <f t="shared" si="14"/>
        <v>80</v>
      </c>
      <c r="Y85" s="61">
        <f t="shared" si="14"/>
        <v>707</v>
      </c>
      <c r="Z85" s="61">
        <f t="shared" si="14"/>
        <v>16</v>
      </c>
      <c r="AA85" s="61">
        <f t="shared" si="14"/>
        <v>713</v>
      </c>
      <c r="AB85" s="61">
        <f t="shared" si="14"/>
        <v>22</v>
      </c>
      <c r="AC85" s="61">
        <f t="shared" si="14"/>
        <v>0</v>
      </c>
      <c r="AD85" s="61">
        <f t="shared" si="14"/>
        <v>0</v>
      </c>
      <c r="AE85" s="61">
        <f t="shared" si="14"/>
        <v>0</v>
      </c>
      <c r="AF85" s="61">
        <f t="shared" si="14"/>
        <v>0</v>
      </c>
      <c r="AG85" s="61">
        <f t="shared" si="14"/>
        <v>0</v>
      </c>
      <c r="AH85" s="61">
        <f t="shared" si="14"/>
        <v>0</v>
      </c>
      <c r="AI85" s="61">
        <f t="shared" si="14"/>
        <v>345</v>
      </c>
    </row>
    <row r="86" spans="1:35">
      <c r="A86" s="34"/>
      <c r="B86" s="29"/>
      <c r="C86" s="30"/>
      <c r="D86" s="30"/>
      <c r="E86" s="30"/>
      <c r="F86" s="30"/>
      <c r="G86" s="58"/>
      <c r="H86" s="58"/>
      <c r="I86" s="58"/>
      <c r="J86" s="58"/>
      <c r="K86" s="30"/>
      <c r="L86" s="38"/>
      <c r="M86" s="30"/>
      <c r="N86" s="33"/>
      <c r="O86" s="34"/>
      <c r="P86" s="34"/>
      <c r="Q86" s="34"/>
      <c r="R86" s="34"/>
      <c r="S86" s="34"/>
      <c r="T86" s="34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</row>
    <row r="87" spans="1:35">
      <c r="G87" s="63"/>
      <c r="H87" s="63"/>
      <c r="I87" s="63"/>
      <c r="J87" s="63"/>
    </row>
    <row r="88" spans="1:35">
      <c r="K88" t="s">
        <v>91</v>
      </c>
      <c r="L88" t="s">
        <v>92</v>
      </c>
      <c r="M88" s="64">
        <v>12</v>
      </c>
      <c r="AC88" t="s">
        <v>93</v>
      </c>
    </row>
    <row r="89" spans="1:35">
      <c r="K89" t="s">
        <v>94</v>
      </c>
      <c r="L89" t="s">
        <v>92</v>
      </c>
      <c r="M89" s="64">
        <f>4+8+2+1+2+3+6+4+7+7+3+3</f>
        <v>50</v>
      </c>
      <c r="Q89" s="65">
        <f>SUM(Q85:S85)</f>
        <v>4369</v>
      </c>
      <c r="U89" s="65">
        <f>U85+V85+W85+Y85+AA85</f>
        <v>4919</v>
      </c>
    </row>
    <row r="91" spans="1:35">
      <c r="U91">
        <f>U89/P85</f>
        <v>0.91397250092902271</v>
      </c>
    </row>
    <row r="93" spans="1:35">
      <c r="U93" s="66">
        <f>U85+V85+W85+Y85+AA85</f>
        <v>4919</v>
      </c>
    </row>
  </sheetData>
  <mergeCells count="25">
    <mergeCell ref="AI4:AI5"/>
    <mergeCell ref="L6:M6"/>
    <mergeCell ref="L7:M7"/>
    <mergeCell ref="Y4:Z4"/>
    <mergeCell ref="AA4:AB4"/>
    <mergeCell ref="AC4:AD4"/>
    <mergeCell ref="AE4:AF4"/>
    <mergeCell ref="AG4:AG5"/>
    <mergeCell ref="AH4:AH5"/>
    <mergeCell ref="P3:P5"/>
    <mergeCell ref="Q3:T3"/>
    <mergeCell ref="U3:AI3"/>
    <mergeCell ref="Q4:Q5"/>
    <mergeCell ref="R4:R5"/>
    <mergeCell ref="S4:S5"/>
    <mergeCell ref="T4:T5"/>
    <mergeCell ref="U4:U5"/>
    <mergeCell ref="V4:V5"/>
    <mergeCell ref="W4:X4"/>
    <mergeCell ref="A3:A5"/>
    <mergeCell ref="B3:B5"/>
    <mergeCell ref="K3:K5"/>
    <mergeCell ref="L3:M5"/>
    <mergeCell ref="N3:N5"/>
    <mergeCell ref="O3:O5"/>
  </mergeCells>
  <pageMargins left="0.5" right="1.5" top="0.75" bottom="0.5" header="0.3" footer="0.3"/>
  <pageSetup paperSize="5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TLOGO</vt:lpstr>
      <vt:lpstr>TLOGO!Print_Titles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PPID</dc:creator>
  <cp:lastModifiedBy>PPID</cp:lastModifiedBy>
  <dcterms:created xsi:type="dcterms:W3CDTF">2017-11-06T00:34:36Z</dcterms:created>
  <dcterms:modified xsi:type="dcterms:W3CDTF">2017-11-06T00:37:23Z</dcterms:modified>
</cp:coreProperties>
</file>