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NA MARGA\REKAP BALAI MINGGUAN\bpj pekalongan mingguan\"/>
    </mc:Choice>
  </mc:AlternateContent>
  <xr:revisionPtr revIDLastSave="0" documentId="8_{8B38EE77-48EB-4BC3-8AAD-4BD35618E1BF}" xr6:coauthVersionLast="47" xr6:coauthVersionMax="47" xr10:uidLastSave="{00000000-0000-0000-0000-000000000000}"/>
  <bookViews>
    <workbookView xWindow="-120" yWindow="-120" windowWidth="20730" windowHeight="11040" xr2:uid="{B9F7FC91-E605-48EC-B78D-EDBAA537D51D}"/>
  </bookViews>
  <sheets>
    <sheet name="25 Februari 2024" sheetId="1" r:id="rId1"/>
    <sheet name="26 Februari 2024" sheetId="2" r:id="rId2"/>
    <sheet name="27 Februari 2024" sheetId="3" r:id="rId3"/>
    <sheet name="28 Februari 2024" sheetId="4" r:id="rId4"/>
    <sheet name="29 Februari 2024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5" l="1"/>
  <c r="H24" i="5"/>
  <c r="E24" i="5"/>
  <c r="C22" i="5"/>
  <c r="G16" i="5"/>
  <c r="G11" i="5"/>
  <c r="J24" i="4"/>
  <c r="H24" i="4"/>
  <c r="E24" i="4"/>
  <c r="C22" i="4"/>
  <c r="G16" i="4"/>
  <c r="G11" i="4"/>
  <c r="J24" i="3"/>
  <c r="H24" i="3"/>
  <c r="E24" i="3"/>
  <c r="C22" i="3"/>
  <c r="G16" i="3"/>
  <c r="G11" i="3"/>
  <c r="J24" i="2"/>
  <c r="H24" i="2"/>
  <c r="E24" i="2"/>
  <c r="C22" i="2"/>
  <c r="I20" i="2"/>
  <c r="K20" i="2" s="1"/>
  <c r="G20" i="3" s="1"/>
  <c r="I20" i="3" s="1"/>
  <c r="K20" i="3" s="1"/>
  <c r="G20" i="4" s="1"/>
  <c r="I20" i="4" s="1"/>
  <c r="K20" i="4" s="1"/>
  <c r="G20" i="5" s="1"/>
  <c r="I20" i="5" s="1"/>
  <c r="K20" i="5" s="1"/>
  <c r="G16" i="2"/>
  <c r="I12" i="2"/>
  <c r="K12" i="2" s="1"/>
  <c r="G12" i="3" s="1"/>
  <c r="I12" i="3" s="1"/>
  <c r="K12" i="3" s="1"/>
  <c r="G12" i="4" s="1"/>
  <c r="I12" i="4" s="1"/>
  <c r="K12" i="4" s="1"/>
  <c r="G12" i="5" s="1"/>
  <c r="I12" i="5" s="1"/>
  <c r="K12" i="5" s="1"/>
  <c r="G11" i="2"/>
  <c r="G9" i="2"/>
  <c r="I9" i="2" s="1"/>
  <c r="K9" i="2" s="1"/>
  <c r="G9" i="3" s="1"/>
  <c r="I9" i="3" s="1"/>
  <c r="K9" i="3" s="1"/>
  <c r="G9" i="4" s="1"/>
  <c r="I9" i="4" s="1"/>
  <c r="K9" i="4" s="1"/>
  <c r="G9" i="5" s="1"/>
  <c r="I9" i="5" s="1"/>
  <c r="K9" i="5" s="1"/>
  <c r="J24" i="1"/>
  <c r="H24" i="1"/>
  <c r="E24" i="1"/>
  <c r="I23" i="1"/>
  <c r="K23" i="1" s="1"/>
  <c r="G23" i="2" s="1"/>
  <c r="I23" i="2" s="1"/>
  <c r="K23" i="2" s="1"/>
  <c r="G23" i="3" s="1"/>
  <c r="I23" i="3" s="1"/>
  <c r="K23" i="3" s="1"/>
  <c r="G23" i="4" s="1"/>
  <c r="I23" i="4" s="1"/>
  <c r="K23" i="4" s="1"/>
  <c r="G23" i="5" s="1"/>
  <c r="I23" i="5" s="1"/>
  <c r="K23" i="5" s="1"/>
  <c r="G23" i="1"/>
  <c r="G22" i="1"/>
  <c r="I22" i="1" s="1"/>
  <c r="K22" i="1" s="1"/>
  <c r="G22" i="2" s="1"/>
  <c r="I22" i="2" s="1"/>
  <c r="K22" i="2" s="1"/>
  <c r="G22" i="3" s="1"/>
  <c r="I22" i="3" s="1"/>
  <c r="K22" i="3" s="1"/>
  <c r="G22" i="4" s="1"/>
  <c r="I22" i="4" s="1"/>
  <c r="K22" i="4" s="1"/>
  <c r="G22" i="5" s="1"/>
  <c r="I22" i="5" s="1"/>
  <c r="K22" i="5" s="1"/>
  <c r="C22" i="1"/>
  <c r="K21" i="1"/>
  <c r="G21" i="2" s="1"/>
  <c r="I21" i="2" s="1"/>
  <c r="K21" i="2" s="1"/>
  <c r="G21" i="3" s="1"/>
  <c r="I21" i="3" s="1"/>
  <c r="K21" i="3" s="1"/>
  <c r="G21" i="4" s="1"/>
  <c r="I21" i="4" s="1"/>
  <c r="K21" i="4" s="1"/>
  <c r="G21" i="5" s="1"/>
  <c r="I21" i="5" s="1"/>
  <c r="K21" i="5" s="1"/>
  <c r="G21" i="1"/>
  <c r="I21" i="1" s="1"/>
  <c r="I20" i="1"/>
  <c r="K20" i="1" s="1"/>
  <c r="G20" i="2" s="1"/>
  <c r="G20" i="1"/>
  <c r="K19" i="1"/>
  <c r="G19" i="2" s="1"/>
  <c r="I19" i="2" s="1"/>
  <c r="K19" i="2" s="1"/>
  <c r="G19" i="3" s="1"/>
  <c r="I19" i="3" s="1"/>
  <c r="K19" i="3" s="1"/>
  <c r="G19" i="4" s="1"/>
  <c r="I19" i="4" s="1"/>
  <c r="K19" i="4" s="1"/>
  <c r="G19" i="5" s="1"/>
  <c r="I19" i="5" s="1"/>
  <c r="K19" i="5" s="1"/>
  <c r="G19" i="1"/>
  <c r="I19" i="1" s="1"/>
  <c r="I18" i="1"/>
  <c r="K18" i="1" s="1"/>
  <c r="G18" i="2" s="1"/>
  <c r="I18" i="2" s="1"/>
  <c r="K18" i="2" s="1"/>
  <c r="G18" i="3" s="1"/>
  <c r="I18" i="3" s="1"/>
  <c r="K18" i="3" s="1"/>
  <c r="G18" i="4" s="1"/>
  <c r="I18" i="4" s="1"/>
  <c r="K18" i="4" s="1"/>
  <c r="G18" i="5" s="1"/>
  <c r="I18" i="5" s="1"/>
  <c r="K18" i="5" s="1"/>
  <c r="G18" i="1"/>
  <c r="K17" i="1"/>
  <c r="G17" i="2" s="1"/>
  <c r="I17" i="2" s="1"/>
  <c r="K17" i="2" s="1"/>
  <c r="G17" i="3" s="1"/>
  <c r="I17" i="3" s="1"/>
  <c r="K17" i="3" s="1"/>
  <c r="G17" i="4" s="1"/>
  <c r="I17" i="4" s="1"/>
  <c r="K17" i="4" s="1"/>
  <c r="G17" i="5" s="1"/>
  <c r="I17" i="5" s="1"/>
  <c r="K17" i="5" s="1"/>
  <c r="G17" i="1"/>
  <c r="I17" i="1" s="1"/>
  <c r="G16" i="1"/>
  <c r="G15" i="1"/>
  <c r="I15" i="1" s="1"/>
  <c r="K15" i="1" s="1"/>
  <c r="G15" i="2" s="1"/>
  <c r="I15" i="2" s="1"/>
  <c r="K15" i="2" s="1"/>
  <c r="G15" i="3" s="1"/>
  <c r="I15" i="3" s="1"/>
  <c r="K15" i="3" s="1"/>
  <c r="G15" i="4" s="1"/>
  <c r="I15" i="4" s="1"/>
  <c r="K15" i="4" s="1"/>
  <c r="G15" i="5" s="1"/>
  <c r="I15" i="5" s="1"/>
  <c r="K15" i="5" s="1"/>
  <c r="I14" i="1"/>
  <c r="K14" i="1" s="1"/>
  <c r="G14" i="2" s="1"/>
  <c r="I14" i="2" s="1"/>
  <c r="K14" i="2" s="1"/>
  <c r="G14" i="3" s="1"/>
  <c r="I14" i="3" s="1"/>
  <c r="K14" i="3" s="1"/>
  <c r="G14" i="4" s="1"/>
  <c r="I14" i="4" s="1"/>
  <c r="K14" i="4" s="1"/>
  <c r="G14" i="5" s="1"/>
  <c r="I14" i="5" s="1"/>
  <c r="K14" i="5" s="1"/>
  <c r="G14" i="1"/>
  <c r="G13" i="1"/>
  <c r="I13" i="1" s="1"/>
  <c r="K13" i="1" s="1"/>
  <c r="G13" i="2" s="1"/>
  <c r="I13" i="2" s="1"/>
  <c r="K13" i="2" s="1"/>
  <c r="G13" i="3" s="1"/>
  <c r="I13" i="3" s="1"/>
  <c r="K13" i="3" s="1"/>
  <c r="G13" i="4" s="1"/>
  <c r="I13" i="4" s="1"/>
  <c r="K13" i="4" s="1"/>
  <c r="G13" i="5" s="1"/>
  <c r="I13" i="5" s="1"/>
  <c r="K13" i="5" s="1"/>
  <c r="I12" i="1"/>
  <c r="K12" i="1" s="1"/>
  <c r="G12" i="2" s="1"/>
  <c r="G12" i="1"/>
  <c r="G11" i="1"/>
  <c r="I10" i="1"/>
  <c r="K10" i="1" s="1"/>
  <c r="G10" i="2" s="1"/>
  <c r="I10" i="2" s="1"/>
  <c r="K10" i="2" s="1"/>
  <c r="G10" i="3" s="1"/>
  <c r="I10" i="3" s="1"/>
  <c r="K10" i="3" s="1"/>
  <c r="G10" i="4" s="1"/>
  <c r="I10" i="4" s="1"/>
  <c r="K10" i="4" s="1"/>
  <c r="G10" i="5" s="1"/>
  <c r="I10" i="5" s="1"/>
  <c r="K10" i="5" s="1"/>
  <c r="G10" i="1"/>
  <c r="K9" i="1"/>
  <c r="G9" i="1"/>
  <c r="I9" i="1" s="1"/>
  <c r="I8" i="1"/>
  <c r="K8" i="1" s="1"/>
  <c r="G8" i="2" s="1"/>
  <c r="I8" i="2" s="1"/>
  <c r="K8" i="2" s="1"/>
  <c r="G8" i="3" s="1"/>
  <c r="I8" i="3" s="1"/>
  <c r="K8" i="3" s="1"/>
  <c r="G8" i="4" s="1"/>
  <c r="I8" i="4" s="1"/>
  <c r="K8" i="4" s="1"/>
  <c r="G8" i="5" s="1"/>
  <c r="I8" i="5" s="1"/>
  <c r="K8" i="5" s="1"/>
  <c r="G8" i="1"/>
  <c r="G7" i="1"/>
  <c r="G24" i="1" l="1"/>
  <c r="I7" i="1"/>
  <c r="I24" i="1" l="1"/>
  <c r="K7" i="1"/>
  <c r="K24" i="1" l="1"/>
  <c r="G7" i="2"/>
  <c r="G24" i="2" l="1"/>
  <c r="I7" i="2"/>
  <c r="I24" i="2" l="1"/>
  <c r="K7" i="2"/>
  <c r="K24" i="2" l="1"/>
  <c r="G7" i="3"/>
  <c r="G24" i="3" l="1"/>
  <c r="I7" i="3"/>
  <c r="I24" i="3" l="1"/>
  <c r="K7" i="3"/>
  <c r="K24" i="3" l="1"/>
  <c r="G7" i="4"/>
  <c r="G24" i="4" l="1"/>
  <c r="I7" i="4"/>
  <c r="I24" i="4" l="1"/>
  <c r="K7" i="4"/>
  <c r="K24" i="4" l="1"/>
  <c r="G7" i="5"/>
  <c r="G24" i="5" l="1"/>
  <c r="I7" i="5"/>
  <c r="I24" i="5" l="1"/>
  <c r="K7" i="5"/>
  <c r="K24" i="5" s="1"/>
</calcChain>
</file>

<file path=xl/sharedStrings.xml><?xml version="1.0" encoding="utf-8"?>
<sst xmlns="http://schemas.openxmlformats.org/spreadsheetml/2006/main" count="310" uniqueCount="52">
  <si>
    <t xml:space="preserve"> </t>
  </si>
  <si>
    <t>DATA PENANGANAN LUBANG HARIAN BPJ WILAYAH PEKALONGAN</t>
  </si>
  <si>
    <t>PERIODE :  25 Februari 2024</t>
  </si>
  <si>
    <t>NO</t>
  </si>
  <si>
    <t>RUAS JALAN</t>
  </si>
  <si>
    <t>PENGAMAT</t>
  </si>
  <si>
    <t>NO TELP</t>
  </si>
  <si>
    <t>PANJANG (Km)</t>
  </si>
  <si>
    <t>JUMLAH TENAGA</t>
  </si>
  <si>
    <t>LUBANG SISA S/D HARI KEMARIN</t>
  </si>
  <si>
    <t>LUBANG BARU HARI INI</t>
  </si>
  <si>
    <t>JUMLAH LUBANG S/D HARI INI</t>
  </si>
  <si>
    <t>PENANGANAN LOBANG HARI INI</t>
  </si>
  <si>
    <t>JUMLAH SISA LUBANG S/D HARI INI</t>
  </si>
  <si>
    <t>SEGMEN PADA RUAS  YANG MENUJU RUSAK (KERUSAKAN SUDAH TIDAK BISA DIHITUNG LUBANGNYA)  
SEGMEN KM. S/D KM</t>
  </si>
  <si>
    <t>KET</t>
  </si>
  <si>
    <t>Kabupaten Batang</t>
  </si>
  <si>
    <t xml:space="preserve">Batang - Wonotunggal   </t>
  </si>
  <si>
    <t>Tumari</t>
  </si>
  <si>
    <t>081326944779</t>
  </si>
  <si>
    <t>Wonotunggal - Surjo</t>
  </si>
  <si>
    <t>Wonotunggal - Bts. Kab. Pekalongan</t>
  </si>
  <si>
    <t>Suwarno</t>
  </si>
  <si>
    <t>085600401955</t>
  </si>
  <si>
    <t>Banyuputih - Plantungan</t>
  </si>
  <si>
    <t>Fathur</t>
  </si>
  <si>
    <t>085319940368</t>
  </si>
  <si>
    <t>Kabupaten Pekalongan</t>
  </si>
  <si>
    <t>Wiradesa - Kajen</t>
  </si>
  <si>
    <t>Kartomo</t>
  </si>
  <si>
    <t>087764730594</t>
  </si>
  <si>
    <t>Kajen - Kalibening Bts. Kab. Banjarnegara</t>
  </si>
  <si>
    <t>Kajen - Kesesi / Bts. Kab. Pemalang</t>
  </si>
  <si>
    <t>kajen - Bts. Kab. Batang</t>
  </si>
  <si>
    <t>Kabupaten Pemalang</t>
  </si>
  <si>
    <t>Pemalang - Bantarbolang</t>
  </si>
  <si>
    <t>Sugeng Raharjo</t>
  </si>
  <si>
    <t>085281148474</t>
  </si>
  <si>
    <t>Bantarbolang - Randudongkal</t>
  </si>
  <si>
    <t>Randudongkal - Belik Bts. Kab. Purbalingga</t>
  </si>
  <si>
    <t>Carto</t>
  </si>
  <si>
    <t>082242897744</t>
  </si>
  <si>
    <t>Randudongkal  - Jatinegara / Bts. Kab. Tegal</t>
  </si>
  <si>
    <t>Randudongkal - Moga</t>
  </si>
  <si>
    <t>Moga - Morongso Bts. Kab. Tegal</t>
  </si>
  <si>
    <t>Kesesi / Bts.  Kab. Pekalongan - Bantarbolang</t>
  </si>
  <si>
    <t>TOTAL BPJ WILAYAH PEKALONGAN</t>
  </si>
  <si>
    <t>PERIODE :  26 Februari 2024</t>
  </si>
  <si>
    <t>PERIODE :  27 Februari 2024</t>
  </si>
  <si>
    <t>Kajen - Bts. Kab. Batang</t>
  </si>
  <si>
    <t>PERIODE :  28 Februari 2024</t>
  </si>
  <si>
    <t>PERIODE :  29 Februari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</si>
</sst>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0.000"/>
    <numFmt numFmtId="166" formatCode="#,##0.000"/>
  </numFmts>
  <fonts count="9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11"/>
      <color theme="1"/>
      <name val="Arial"/>
    </font>
    <font>
      <b/>
      <sz val="12"/>
      <color rgb="FF000000"/>
      <name val="Calibri"/>
    </font>
    <font>
      <sz val="1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0"/>
      <color theme="1"/>
      <name val="Calibri"/>
      <scheme val="minor"/>
    </font>
    <font>
      <b/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1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0" borderId="4" xfId="0" applyFont="1" applyBorder="1"/>
    <xf numFmtId="0" fontId="5" fillId="0" borderId="4" xfId="0" applyFont="1" applyBorder="1"/>
    <xf numFmtId="0" fontId="1" fillId="3" borderId="4" xfId="0" applyFont="1" applyFill="1" applyBorder="1"/>
    <xf numFmtId="0" fontId="6" fillId="0" borderId="4" xfId="0" applyFont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165" fontId="1" fillId="3" borderId="4" xfId="0" applyNumberFormat="1" applyFont="1" applyFill="1" applyBorder="1"/>
    <xf numFmtId="0" fontId="1" fillId="3" borderId="3" xfId="0" applyFont="1" applyFill="1" applyBorder="1"/>
    <xf numFmtId="0" fontId="1" fillId="3" borderId="3" xfId="0" quotePrefix="1" applyFont="1" applyFill="1" applyBorder="1" applyAlignment="1">
      <alignment horizontal="center"/>
    </xf>
    <xf numFmtId="166" fontId="1" fillId="3" borderId="4" xfId="0" applyNumberFormat="1" applyFont="1" applyFill="1" applyBorder="1"/>
    <xf numFmtId="0" fontId="1" fillId="3" borderId="3" xfId="0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0" xfId="0" applyFont="1"/>
    <xf numFmtId="0" fontId="6" fillId="0" borderId="4" xfId="0" applyFont="1" applyBorder="1" applyAlignment="1">
      <alignment horizontal="left"/>
    </xf>
    <xf numFmtId="0" fontId="6" fillId="0" borderId="4" xfId="0" quotePrefix="1" applyFont="1" applyBorder="1" applyAlignment="1">
      <alignment horizontal="center"/>
    </xf>
    <xf numFmtId="165" fontId="1" fillId="0" borderId="4" xfId="0" applyNumberFormat="1" applyFont="1" applyBorder="1"/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3" xfId="0" applyFont="1" applyBorder="1"/>
    <xf numFmtId="165" fontId="6" fillId="0" borderId="3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165" fontId="8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INA%20MARGA\rekap%20lobang%20status%20mei%202024\rekap%20lobang%20status%20mei%202024\bpj%20pekalongan\Rekap%20Lobang%20Harian%20BPJ%20Pekalongan%20Februari%202024.xlsx" TargetMode="External"/><Relationship Id="rId1" Type="http://schemas.openxmlformats.org/officeDocument/2006/relationships/externalLinkPath" Target="/BINA%20MARGA/rekap%20lobang%20status%20mei%202024/rekap%20lobang%20status%20mei%202024/bpj%20pekalongan/Rekap%20Lobang%20Harian%20BPJ%20Pekalongan%20Februar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Februari 2024"/>
      <sheetName val="2 Februari 2024"/>
      <sheetName val="3 Februari 2024"/>
      <sheetName val="4 Februari 2024"/>
      <sheetName val="5 Februari 2024"/>
      <sheetName val="6 Februari 2024"/>
      <sheetName val="7 Februari 2024"/>
      <sheetName val="8 Februari 2024"/>
      <sheetName val="9 Februari 2024"/>
      <sheetName val="10 Februari 2024"/>
      <sheetName val="11 Februari 2024"/>
      <sheetName val="12 Februari 2024"/>
      <sheetName val="13 Februari 2024"/>
      <sheetName val="14 Februari 2024"/>
      <sheetName val="15 Februari 2024"/>
      <sheetName val="16 Februari 2024"/>
      <sheetName val="17 Februari 2024"/>
      <sheetName val="18 Februari 2024"/>
      <sheetName val="19 Februari 2024"/>
      <sheetName val="20 Februari 2024"/>
      <sheetName val="21 Februari 2024"/>
      <sheetName val="22 Februari 2024"/>
      <sheetName val="23 Februari 2024"/>
      <sheetName val="24 Februari 2024"/>
      <sheetName val="25 Februari 2024"/>
      <sheetName val="26 Februari 2024"/>
      <sheetName val="27 Februari 2024"/>
      <sheetName val="28 Februari 2024"/>
      <sheetName val="29 Februari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K7">
            <v>2</v>
          </cell>
        </row>
        <row r="8">
          <cell r="K8">
            <v>21</v>
          </cell>
        </row>
        <row r="9">
          <cell r="K9">
            <v>2</v>
          </cell>
        </row>
        <row r="10">
          <cell r="K10">
            <v>0</v>
          </cell>
        </row>
        <row r="12">
          <cell r="K12">
            <v>18</v>
          </cell>
        </row>
        <row r="13">
          <cell r="K13">
            <v>0</v>
          </cell>
        </row>
        <row r="14">
          <cell r="K14">
            <v>5</v>
          </cell>
        </row>
        <row r="15">
          <cell r="K15">
            <v>0</v>
          </cell>
        </row>
        <row r="17">
          <cell r="K17">
            <v>12</v>
          </cell>
        </row>
        <row r="18">
          <cell r="K18">
            <v>8</v>
          </cell>
        </row>
        <row r="19">
          <cell r="K19">
            <v>3</v>
          </cell>
        </row>
        <row r="20">
          <cell r="K20">
            <v>2</v>
          </cell>
        </row>
        <row r="21">
          <cell r="K21">
            <v>1</v>
          </cell>
        </row>
        <row r="22">
          <cell r="K22">
            <v>11</v>
          </cell>
        </row>
        <row r="23">
          <cell r="K23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4FBB8-B09F-408C-9AD9-2AE29FE5C744}">
  <sheetPr>
    <outlinePr summaryBelow="0" summaryRight="0"/>
    <pageSetUpPr fitToPage="1"/>
  </sheetPr>
  <dimension ref="A1:AB24"/>
  <sheetViews>
    <sheetView tabSelected="1"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2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'[1]24 Februari 2024'!K7</f>
        <v>2</v>
      </c>
      <c r="H7" s="13">
        <v>0</v>
      </c>
      <c r="I7" s="13">
        <f t="shared" ref="I7:I10" si="0">H7+G7</f>
        <v>2</v>
      </c>
      <c r="J7" s="13">
        <v>0</v>
      </c>
      <c r="K7" s="13">
        <f t="shared" ref="K7:K10" si="1">I7-J7</f>
        <v>2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'[1]24 Februari 2024'!K8</f>
        <v>21</v>
      </c>
      <c r="H8" s="13">
        <v>0</v>
      </c>
      <c r="I8" s="13">
        <f t="shared" si="0"/>
        <v>21</v>
      </c>
      <c r="J8" s="13">
        <v>0</v>
      </c>
      <c r="K8" s="13">
        <f t="shared" si="1"/>
        <v>21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'[1]24 Februari 2024'!K9</f>
        <v>2</v>
      </c>
      <c r="H9" s="13">
        <v>0</v>
      </c>
      <c r="I9" s="13">
        <f t="shared" si="0"/>
        <v>2</v>
      </c>
      <c r="J9" s="13">
        <v>0</v>
      </c>
      <c r="K9" s="13">
        <f t="shared" si="1"/>
        <v>2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'[1]24 Februari 2024'!K10</f>
        <v>0</v>
      </c>
      <c r="H10" s="13">
        <v>0</v>
      </c>
      <c r="I10" s="13">
        <f t="shared" si="0"/>
        <v>0</v>
      </c>
      <c r="J10" s="13">
        <v>0</v>
      </c>
      <c r="K10" s="13">
        <f t="shared" si="1"/>
        <v>0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'[1]24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'[1]24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'[1]24 Februari 2024'!K13</f>
        <v>0</v>
      </c>
      <c r="H13" s="13">
        <v>0</v>
      </c>
      <c r="I13" s="13">
        <f t="shared" si="2"/>
        <v>0</v>
      </c>
      <c r="J13" s="13">
        <v>0</v>
      </c>
      <c r="K13" s="13">
        <f t="shared" si="3"/>
        <v>0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'[1]24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'[1]24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'[1]24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'[1]24 Februari 2024'!K17</f>
        <v>12</v>
      </c>
      <c r="H17" s="13">
        <v>0</v>
      </c>
      <c r="I17" s="13">
        <f t="shared" ref="I17:I23" si="4">G17+H17</f>
        <v>12</v>
      </c>
      <c r="J17" s="13">
        <v>0</v>
      </c>
      <c r="K17" s="13">
        <f t="shared" ref="K17:K23" si="5">I17-J17</f>
        <v>12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'[1]24 Februari 2024'!K18</f>
        <v>8</v>
      </c>
      <c r="H18" s="13">
        <v>0</v>
      </c>
      <c r="I18" s="13">
        <f t="shared" si="4"/>
        <v>8</v>
      </c>
      <c r="J18" s="13">
        <v>0</v>
      </c>
      <c r="K18" s="13">
        <f t="shared" si="5"/>
        <v>8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'[1]24 Februari 2024'!K19</f>
        <v>3</v>
      </c>
      <c r="H19" s="13">
        <v>0</v>
      </c>
      <c r="I19" s="13">
        <f t="shared" si="4"/>
        <v>3</v>
      </c>
      <c r="J19" s="13">
        <v>0</v>
      </c>
      <c r="K19" s="13">
        <f t="shared" si="5"/>
        <v>3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'[1]24 Februari 2024'!K20</f>
        <v>2</v>
      </c>
      <c r="H20" s="13">
        <v>0</v>
      </c>
      <c r="I20" s="13">
        <f t="shared" si="4"/>
        <v>2</v>
      </c>
      <c r="J20" s="13">
        <v>0</v>
      </c>
      <c r="K20" s="13">
        <f t="shared" si="5"/>
        <v>2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'[1]24 Februari 2024'!K21</f>
        <v>1</v>
      </c>
      <c r="H21" s="13">
        <v>0</v>
      </c>
      <c r="I21" s="13">
        <f t="shared" si="4"/>
        <v>1</v>
      </c>
      <c r="J21" s="13">
        <v>0</v>
      </c>
      <c r="K21" s="13">
        <f t="shared" si="5"/>
        <v>1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'[1]24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'[1]24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90</v>
      </c>
      <c r="H24" s="35">
        <f t="shared" si="6"/>
        <v>0</v>
      </c>
      <c r="I24" s="35">
        <f t="shared" si="6"/>
        <v>90</v>
      </c>
      <c r="J24" s="35">
        <f t="shared" si="6"/>
        <v>0</v>
      </c>
      <c r="K24" s="35">
        <f t="shared" si="6"/>
        <v>90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0102-EE9E-4FC2-80FA-DA9B5C382CF1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47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'25 Februari 2024'!K7</f>
        <v>2</v>
      </c>
      <c r="H7" s="13">
        <v>0</v>
      </c>
      <c r="I7" s="13">
        <f t="shared" ref="I7:I10" si="0">H7+G7</f>
        <v>2</v>
      </c>
      <c r="J7" s="13">
        <v>0</v>
      </c>
      <c r="K7" s="13">
        <f t="shared" ref="K7:K10" si="1">I7-J7</f>
        <v>2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0</v>
      </c>
      <c r="G8" s="13">
        <f>'25 Februari 2024'!K8</f>
        <v>21</v>
      </c>
      <c r="H8" s="13">
        <v>35</v>
      </c>
      <c r="I8" s="13">
        <f t="shared" si="0"/>
        <v>56</v>
      </c>
      <c r="J8" s="13">
        <v>0</v>
      </c>
      <c r="K8" s="13">
        <f t="shared" si="1"/>
        <v>56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'25 Februari 2024'!K9</f>
        <v>2</v>
      </c>
      <c r="H9" s="13">
        <v>0</v>
      </c>
      <c r="I9" s="13">
        <f t="shared" si="0"/>
        <v>2</v>
      </c>
      <c r="J9" s="13">
        <v>0</v>
      </c>
      <c r="K9" s="13">
        <f t="shared" si="1"/>
        <v>2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0</v>
      </c>
      <c r="G10" s="13">
        <f>'25 Februari 2024'!K10</f>
        <v>0</v>
      </c>
      <c r="H10" s="13">
        <v>0</v>
      </c>
      <c r="I10" s="13">
        <f t="shared" si="0"/>
        <v>0</v>
      </c>
      <c r="J10" s="13">
        <v>0</v>
      </c>
      <c r="K10" s="13">
        <f t="shared" si="1"/>
        <v>0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'25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'25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'25 Februari 2024'!K13</f>
        <v>0</v>
      </c>
      <c r="H13" s="13">
        <v>0</v>
      </c>
      <c r="I13" s="13">
        <f t="shared" si="2"/>
        <v>0</v>
      </c>
      <c r="J13" s="13">
        <v>0</v>
      </c>
      <c r="K13" s="13">
        <f t="shared" si="3"/>
        <v>0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'25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'25 Februari 2024'!K15</f>
        <v>0</v>
      </c>
      <c r="H15" s="13">
        <v>0</v>
      </c>
      <c r="I15" s="13">
        <f t="shared" si="2"/>
        <v>0</v>
      </c>
      <c r="J15" s="13">
        <v>0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'25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'25 Februari 2024'!K17</f>
        <v>12</v>
      </c>
      <c r="H17" s="13">
        <v>0</v>
      </c>
      <c r="I17" s="13">
        <f t="shared" ref="I17:I23" si="4">G17+H17</f>
        <v>12</v>
      </c>
      <c r="J17" s="13">
        <v>0</v>
      </c>
      <c r="K17" s="13">
        <f t="shared" ref="K17:K23" si="5">I17-J17</f>
        <v>12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'25 Februari 2024'!K18</f>
        <v>8</v>
      </c>
      <c r="H18" s="13">
        <v>0</v>
      </c>
      <c r="I18" s="13">
        <f t="shared" si="4"/>
        <v>8</v>
      </c>
      <c r="J18" s="13">
        <v>0</v>
      </c>
      <c r="K18" s="13">
        <f t="shared" si="5"/>
        <v>8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'25 Februari 2024'!K19</f>
        <v>3</v>
      </c>
      <c r="H19" s="13">
        <v>3</v>
      </c>
      <c r="I19" s="13">
        <f t="shared" si="4"/>
        <v>6</v>
      </c>
      <c r="J19" s="13">
        <v>0</v>
      </c>
      <c r="K19" s="13">
        <f t="shared" si="5"/>
        <v>6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'25 Februari 2024'!K20</f>
        <v>2</v>
      </c>
      <c r="H20" s="13">
        <v>0</v>
      </c>
      <c r="I20" s="13">
        <f t="shared" si="4"/>
        <v>2</v>
      </c>
      <c r="J20" s="13">
        <v>0</v>
      </c>
      <c r="K20" s="13">
        <f t="shared" si="5"/>
        <v>2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4</v>
      </c>
      <c r="G21" s="13">
        <f>'25 Februari 2024'!K21</f>
        <v>1</v>
      </c>
      <c r="H21" s="13">
        <v>5</v>
      </c>
      <c r="I21" s="13">
        <f t="shared" si="4"/>
        <v>6</v>
      </c>
      <c r="J21" s="13">
        <v>6</v>
      </c>
      <c r="K21" s="13">
        <f t="shared" si="5"/>
        <v>0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'25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'25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90</v>
      </c>
      <c r="H24" s="35">
        <f t="shared" si="6"/>
        <v>43</v>
      </c>
      <c r="I24" s="35">
        <f t="shared" si="6"/>
        <v>133</v>
      </c>
      <c r="J24" s="35">
        <f t="shared" si="6"/>
        <v>6</v>
      </c>
      <c r="K24" s="35">
        <f t="shared" si="6"/>
        <v>127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3266-9A4E-4897-A48F-E6AFD79EFB61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48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'26 Februari 2024'!K7</f>
        <v>2</v>
      </c>
      <c r="H7" s="13">
        <v>0</v>
      </c>
      <c r="I7" s="13">
        <f t="shared" ref="I7:I10" si="0">H7+G7</f>
        <v>2</v>
      </c>
      <c r="J7" s="13">
        <v>0</v>
      </c>
      <c r="K7" s="13">
        <f t="shared" ref="K7:K10" si="1">I7-J7</f>
        <v>2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6</v>
      </c>
      <c r="G8" s="13">
        <f>'26 Februari 2024'!K8</f>
        <v>56</v>
      </c>
      <c r="H8" s="13">
        <v>8</v>
      </c>
      <c r="I8" s="13">
        <f t="shared" si="0"/>
        <v>64</v>
      </c>
      <c r="J8" s="13">
        <v>12</v>
      </c>
      <c r="K8" s="13">
        <f t="shared" si="1"/>
        <v>52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'26 Februari 2024'!K9</f>
        <v>2</v>
      </c>
      <c r="H9" s="13">
        <v>0</v>
      </c>
      <c r="I9" s="13">
        <f t="shared" si="0"/>
        <v>2</v>
      </c>
      <c r="J9" s="13">
        <v>0</v>
      </c>
      <c r="K9" s="13">
        <f t="shared" si="1"/>
        <v>2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6</v>
      </c>
      <c r="G10" s="13">
        <f>'26 Februari 2024'!K10</f>
        <v>0</v>
      </c>
      <c r="H10" s="13">
        <v>8</v>
      </c>
      <c r="I10" s="13">
        <f t="shared" si="0"/>
        <v>8</v>
      </c>
      <c r="J10" s="13">
        <v>3</v>
      </c>
      <c r="K10" s="13">
        <f t="shared" si="1"/>
        <v>5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'26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'26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'26 Februari 2024'!K13</f>
        <v>0</v>
      </c>
      <c r="H13" s="13">
        <v>0</v>
      </c>
      <c r="I13" s="13">
        <f t="shared" si="2"/>
        <v>0</v>
      </c>
      <c r="J13" s="13">
        <v>0</v>
      </c>
      <c r="K13" s="13">
        <f t="shared" si="3"/>
        <v>0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'26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49</v>
      </c>
      <c r="C15" s="17" t="s">
        <v>22</v>
      </c>
      <c r="D15" s="18" t="s">
        <v>23</v>
      </c>
      <c r="E15" s="21">
        <v>23.35</v>
      </c>
      <c r="F15" s="13">
        <v>6</v>
      </c>
      <c r="G15" s="13">
        <f>'26 Februari 2024'!K15</f>
        <v>0</v>
      </c>
      <c r="H15" s="13">
        <v>3</v>
      </c>
      <c r="I15" s="13">
        <f t="shared" si="2"/>
        <v>3</v>
      </c>
      <c r="J15" s="13">
        <v>1</v>
      </c>
      <c r="K15" s="13">
        <f t="shared" si="3"/>
        <v>2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'26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4</v>
      </c>
      <c r="G17" s="13">
        <f>'26 Februari 2024'!K17</f>
        <v>12</v>
      </c>
      <c r="H17" s="13">
        <v>15</v>
      </c>
      <c r="I17" s="13">
        <f t="shared" ref="I17:I23" si="4">G17+H17</f>
        <v>27</v>
      </c>
      <c r="J17" s="13">
        <v>16</v>
      </c>
      <c r="K17" s="13">
        <f t="shared" ref="K17:K23" si="5">I17-J17</f>
        <v>11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'26 Februari 2024'!K18</f>
        <v>8</v>
      </c>
      <c r="H18" s="13">
        <v>0</v>
      </c>
      <c r="I18" s="13">
        <f t="shared" si="4"/>
        <v>8</v>
      </c>
      <c r="J18" s="13">
        <v>0</v>
      </c>
      <c r="K18" s="13">
        <f t="shared" si="5"/>
        <v>8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4</v>
      </c>
      <c r="G19" s="13">
        <f>'26 Februari 2024'!K19</f>
        <v>6</v>
      </c>
      <c r="H19" s="13">
        <v>2</v>
      </c>
      <c r="I19" s="13">
        <f t="shared" si="4"/>
        <v>8</v>
      </c>
      <c r="J19" s="13">
        <v>7</v>
      </c>
      <c r="K19" s="13">
        <f t="shared" si="5"/>
        <v>1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'26 Februari 2024'!K20</f>
        <v>2</v>
      </c>
      <c r="H20" s="13">
        <v>0</v>
      </c>
      <c r="I20" s="13">
        <f t="shared" si="4"/>
        <v>2</v>
      </c>
      <c r="J20" s="13">
        <v>0</v>
      </c>
      <c r="K20" s="13">
        <f t="shared" si="5"/>
        <v>2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'26 Februari 2024'!K21</f>
        <v>0</v>
      </c>
      <c r="H21" s="13">
        <v>4</v>
      </c>
      <c r="I21" s="13">
        <f t="shared" si="4"/>
        <v>4</v>
      </c>
      <c r="J21" s="13">
        <v>0</v>
      </c>
      <c r="K21" s="13">
        <f t="shared" si="5"/>
        <v>4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'26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'26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127</v>
      </c>
      <c r="H24" s="35">
        <f t="shared" si="6"/>
        <v>40</v>
      </c>
      <c r="I24" s="35">
        <f t="shared" si="6"/>
        <v>167</v>
      </c>
      <c r="J24" s="35">
        <f t="shared" si="6"/>
        <v>39</v>
      </c>
      <c r="K24" s="35">
        <f t="shared" si="6"/>
        <v>128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A67E-36DB-407A-8CE0-00DC0BD97B2D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50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'27 Februari 2024'!K7</f>
        <v>2</v>
      </c>
      <c r="H7" s="13">
        <v>0</v>
      </c>
      <c r="I7" s="13">
        <f t="shared" ref="I7:I10" si="0">H7+G7</f>
        <v>2</v>
      </c>
      <c r="J7" s="13">
        <v>0</v>
      </c>
      <c r="K7" s="13">
        <f t="shared" ref="K7:K10" si="1">I7-J7</f>
        <v>2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6</v>
      </c>
      <c r="G8" s="13">
        <f>'27 Februari 2024'!K8</f>
        <v>52</v>
      </c>
      <c r="H8" s="13">
        <v>0</v>
      </c>
      <c r="I8" s="13">
        <f t="shared" si="0"/>
        <v>52</v>
      </c>
      <c r="J8" s="13">
        <v>12</v>
      </c>
      <c r="K8" s="13">
        <f t="shared" si="1"/>
        <v>40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'27 Februari 2024'!K9</f>
        <v>2</v>
      </c>
      <c r="H9" s="13">
        <v>0</v>
      </c>
      <c r="I9" s="13">
        <f t="shared" si="0"/>
        <v>2</v>
      </c>
      <c r="J9" s="13">
        <v>0</v>
      </c>
      <c r="K9" s="13">
        <f t="shared" si="1"/>
        <v>2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6</v>
      </c>
      <c r="G10" s="13">
        <f>'27 Februari 2024'!K10</f>
        <v>5</v>
      </c>
      <c r="H10" s="13">
        <v>5</v>
      </c>
      <c r="I10" s="13">
        <f t="shared" si="0"/>
        <v>10</v>
      </c>
      <c r="J10" s="13">
        <v>2</v>
      </c>
      <c r="K10" s="13">
        <f t="shared" si="1"/>
        <v>8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'27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'27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0</v>
      </c>
      <c r="G13" s="13">
        <f>'27 Februari 2024'!K13</f>
        <v>0</v>
      </c>
      <c r="H13" s="13">
        <v>0</v>
      </c>
      <c r="I13" s="13">
        <f t="shared" si="2"/>
        <v>0</v>
      </c>
      <c r="J13" s="13">
        <v>0</v>
      </c>
      <c r="K13" s="13">
        <f t="shared" si="3"/>
        <v>0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'27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0</v>
      </c>
      <c r="G15" s="13">
        <f>'27 Februari 2024'!K15</f>
        <v>2</v>
      </c>
      <c r="H15" s="13">
        <v>0</v>
      </c>
      <c r="I15" s="13">
        <f t="shared" si="2"/>
        <v>2</v>
      </c>
      <c r="J15" s="13">
        <v>0</v>
      </c>
      <c r="K15" s="13">
        <f t="shared" si="3"/>
        <v>2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'27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4</v>
      </c>
      <c r="G17" s="13">
        <f>'27 Februari 2024'!K17</f>
        <v>11</v>
      </c>
      <c r="H17" s="13">
        <v>0</v>
      </c>
      <c r="I17" s="13">
        <f t="shared" ref="I17:I23" si="4">G17+H17</f>
        <v>11</v>
      </c>
      <c r="J17" s="13">
        <v>5</v>
      </c>
      <c r="K17" s="13">
        <f t="shared" ref="K17:K23" si="5">I17-J17</f>
        <v>6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'27 Februari 2024'!K18</f>
        <v>8</v>
      </c>
      <c r="H18" s="13">
        <v>0</v>
      </c>
      <c r="I18" s="13">
        <f t="shared" si="4"/>
        <v>8</v>
      </c>
      <c r="J18" s="13">
        <v>0</v>
      </c>
      <c r="K18" s="13">
        <f t="shared" si="5"/>
        <v>8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'27 Februari 2024'!K19</f>
        <v>1</v>
      </c>
      <c r="H19" s="13">
        <v>0</v>
      </c>
      <c r="I19" s="13">
        <f t="shared" si="4"/>
        <v>1</v>
      </c>
      <c r="J19" s="13">
        <v>0</v>
      </c>
      <c r="K19" s="13">
        <f t="shared" si="5"/>
        <v>1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'27 Februari 2024'!K20</f>
        <v>2</v>
      </c>
      <c r="H20" s="13">
        <v>0</v>
      </c>
      <c r="I20" s="13">
        <f t="shared" si="4"/>
        <v>2</v>
      </c>
      <c r="J20" s="13">
        <v>0</v>
      </c>
      <c r="K20" s="13">
        <f t="shared" si="5"/>
        <v>2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'27 Februari 2024'!K21</f>
        <v>4</v>
      </c>
      <c r="H21" s="13">
        <v>0</v>
      </c>
      <c r="I21" s="13">
        <f t="shared" si="4"/>
        <v>4</v>
      </c>
      <c r="J21" s="13">
        <v>0</v>
      </c>
      <c r="K21" s="13">
        <f t="shared" si="5"/>
        <v>4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'27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'27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128</v>
      </c>
      <c r="H24" s="35">
        <f t="shared" si="6"/>
        <v>5</v>
      </c>
      <c r="I24" s="35">
        <f t="shared" si="6"/>
        <v>133</v>
      </c>
      <c r="J24" s="35">
        <f t="shared" si="6"/>
        <v>19</v>
      </c>
      <c r="K24" s="35">
        <f t="shared" si="6"/>
        <v>114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5DF30-A7E8-405E-8785-695C1C45C7DD}">
  <sheetPr>
    <outlinePr summaryBelow="0" summaryRight="0"/>
    <pageSetUpPr fitToPage="1"/>
  </sheetPr>
  <dimension ref="A1:AB24"/>
  <sheetViews>
    <sheetView workbookViewId="0"/>
  </sheetViews>
  <sheetFormatPr defaultColWidth="12.5703125" defaultRowHeight="15.75" customHeight="1" x14ac:dyDescent="0.2"/>
  <cols>
    <col min="1" max="1" width="7.85546875" customWidth="1"/>
    <col min="2" max="2" width="37.140625" customWidth="1"/>
    <col min="3" max="3" width="14.85546875" customWidth="1"/>
    <col min="4" max="4" width="15.42578125" customWidth="1"/>
    <col min="5" max="5" width="14.5703125" customWidth="1"/>
    <col min="7" max="7" width="17.140625" customWidth="1"/>
    <col min="8" max="8" width="17" customWidth="1"/>
    <col min="9" max="9" width="16.5703125" customWidth="1"/>
    <col min="10" max="10" width="17.140625" customWidth="1"/>
    <col min="11" max="11" width="19.85546875" customWidth="1"/>
    <col min="12" max="12" width="51.5703125" customWidth="1"/>
  </cols>
  <sheetData>
    <row r="1" spans="1:28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" x14ac:dyDescent="0.25">
      <c r="A3" s="5"/>
      <c r="B3" s="5"/>
      <c r="C3" s="5"/>
      <c r="D3" s="5"/>
      <c r="E3" s="5"/>
      <c r="F3" s="5"/>
      <c r="G3" s="5"/>
      <c r="H3" s="5"/>
      <c r="I3" s="5"/>
      <c r="J3" s="6" t="s">
        <v>51</v>
      </c>
      <c r="K3" s="7"/>
      <c r="L3" s="7"/>
      <c r="M3" s="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2.75" x14ac:dyDescent="0.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pans="1:28" ht="37.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8" x14ac:dyDescent="0.25">
      <c r="A6" s="11"/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1"/>
    </row>
    <row r="7" spans="1:28" ht="12.75" x14ac:dyDescent="0.2">
      <c r="A7" s="14">
        <v>1</v>
      </c>
      <c r="B7" s="13" t="s">
        <v>17</v>
      </c>
      <c r="C7" s="13" t="s">
        <v>18</v>
      </c>
      <c r="D7" s="15" t="s">
        <v>19</v>
      </c>
      <c r="E7" s="16">
        <v>12.07</v>
      </c>
      <c r="F7" s="13">
        <v>0</v>
      </c>
      <c r="G7" s="13">
        <f>'28 Februari 2024'!K7</f>
        <v>2</v>
      </c>
      <c r="H7" s="13">
        <v>0</v>
      </c>
      <c r="I7" s="13">
        <f t="shared" ref="I7:I10" si="0">H7+G7</f>
        <v>2</v>
      </c>
      <c r="J7" s="13">
        <v>0</v>
      </c>
      <c r="K7" s="13">
        <f t="shared" ref="K7:K10" si="1">I7-J7</f>
        <v>2</v>
      </c>
      <c r="L7" s="13"/>
      <c r="M7" s="11"/>
    </row>
    <row r="8" spans="1:28" ht="12.75" x14ac:dyDescent="0.2">
      <c r="A8" s="14">
        <v>2</v>
      </c>
      <c r="B8" s="13" t="s">
        <v>20</v>
      </c>
      <c r="C8" s="13" t="s">
        <v>18</v>
      </c>
      <c r="D8" s="15" t="s">
        <v>19</v>
      </c>
      <c r="E8" s="16">
        <v>28.8</v>
      </c>
      <c r="F8" s="13">
        <v>6</v>
      </c>
      <c r="G8" s="13">
        <f>'28 Februari 2024'!K8</f>
        <v>40</v>
      </c>
      <c r="H8" s="13">
        <v>0</v>
      </c>
      <c r="I8" s="13">
        <f t="shared" si="0"/>
        <v>40</v>
      </c>
      <c r="J8" s="13">
        <v>18</v>
      </c>
      <c r="K8" s="13">
        <f t="shared" si="1"/>
        <v>22</v>
      </c>
      <c r="L8" s="13"/>
      <c r="M8" s="11"/>
    </row>
    <row r="9" spans="1:28" ht="12.75" x14ac:dyDescent="0.2">
      <c r="A9" s="14">
        <v>3</v>
      </c>
      <c r="B9" s="13" t="s">
        <v>21</v>
      </c>
      <c r="C9" s="17" t="s">
        <v>22</v>
      </c>
      <c r="D9" s="18" t="s">
        <v>23</v>
      </c>
      <c r="E9" s="19">
        <v>5.31</v>
      </c>
      <c r="F9" s="13">
        <v>0</v>
      </c>
      <c r="G9" s="13">
        <f>'28 Februari 2024'!K9</f>
        <v>2</v>
      </c>
      <c r="H9" s="13">
        <v>0</v>
      </c>
      <c r="I9" s="13">
        <f t="shared" si="0"/>
        <v>2</v>
      </c>
      <c r="J9" s="13">
        <v>0</v>
      </c>
      <c r="K9" s="13">
        <f t="shared" si="1"/>
        <v>2</v>
      </c>
      <c r="L9" s="13"/>
      <c r="M9" s="11"/>
    </row>
    <row r="10" spans="1:28" ht="12.75" x14ac:dyDescent="0.2">
      <c r="A10" s="14">
        <v>4</v>
      </c>
      <c r="B10" s="13" t="s">
        <v>24</v>
      </c>
      <c r="C10" s="13" t="s">
        <v>25</v>
      </c>
      <c r="D10" s="15" t="s">
        <v>26</v>
      </c>
      <c r="E10" s="16">
        <v>29.6</v>
      </c>
      <c r="F10" s="13">
        <v>6</v>
      </c>
      <c r="G10" s="13">
        <f>'28 Februari 2024'!K10</f>
        <v>8</v>
      </c>
      <c r="H10" s="13">
        <v>0</v>
      </c>
      <c r="I10" s="13">
        <f t="shared" si="0"/>
        <v>8</v>
      </c>
      <c r="J10" s="13">
        <v>3</v>
      </c>
      <c r="K10" s="13">
        <f t="shared" si="1"/>
        <v>5</v>
      </c>
      <c r="L10" s="13"/>
      <c r="M10" s="11"/>
    </row>
    <row r="11" spans="1:28" x14ac:dyDescent="0.25">
      <c r="A11" s="14"/>
      <c r="B11" s="12" t="s">
        <v>27</v>
      </c>
      <c r="C11" s="17"/>
      <c r="D11" s="20"/>
      <c r="E11" s="21"/>
      <c r="F11" s="13"/>
      <c r="G11" s="13">
        <f>'28 Februari 2024'!K11</f>
        <v>0</v>
      </c>
      <c r="H11" s="13"/>
      <c r="I11" s="13"/>
      <c r="J11" s="13"/>
      <c r="K11" s="13"/>
      <c r="L11" s="13"/>
      <c r="M11" s="11"/>
    </row>
    <row r="12" spans="1:28" ht="12.75" x14ac:dyDescent="0.2">
      <c r="A12" s="14">
        <v>5</v>
      </c>
      <c r="B12" s="22" t="s">
        <v>28</v>
      </c>
      <c r="C12" s="17" t="s">
        <v>29</v>
      </c>
      <c r="D12" s="18" t="s">
        <v>30</v>
      </c>
      <c r="E12" s="21">
        <v>16.899999999999999</v>
      </c>
      <c r="F12" s="13">
        <v>0</v>
      </c>
      <c r="G12" s="13">
        <f>'28 Februari 2024'!K12</f>
        <v>18</v>
      </c>
      <c r="H12" s="13">
        <v>0</v>
      </c>
      <c r="I12" s="13">
        <f t="shared" ref="I12:I15" si="2">H12+G12</f>
        <v>18</v>
      </c>
      <c r="J12" s="13">
        <v>0</v>
      </c>
      <c r="K12" s="13">
        <f t="shared" ref="K12:K15" si="3">I12-J12</f>
        <v>18</v>
      </c>
      <c r="L12" s="13"/>
      <c r="M12" s="11"/>
    </row>
    <row r="13" spans="1:28" ht="12.75" x14ac:dyDescent="0.2">
      <c r="A13" s="14">
        <v>6</v>
      </c>
      <c r="B13" s="23" t="s">
        <v>31</v>
      </c>
      <c r="C13" s="17"/>
      <c r="D13" s="20"/>
      <c r="E13" s="21">
        <v>35.5</v>
      </c>
      <c r="F13" s="13">
        <v>5</v>
      </c>
      <c r="G13" s="13">
        <f>'28 Februari 2024'!K13</f>
        <v>0</v>
      </c>
      <c r="H13" s="13">
        <v>13</v>
      </c>
      <c r="I13" s="13">
        <f t="shared" si="2"/>
        <v>13</v>
      </c>
      <c r="J13" s="13">
        <v>5</v>
      </c>
      <c r="K13" s="13">
        <f t="shared" si="3"/>
        <v>8</v>
      </c>
      <c r="L13" s="13"/>
      <c r="M13" s="11"/>
    </row>
    <row r="14" spans="1:28" ht="12.75" x14ac:dyDescent="0.2">
      <c r="A14" s="14">
        <v>7</v>
      </c>
      <c r="B14" s="11" t="s">
        <v>32</v>
      </c>
      <c r="C14" s="17" t="s">
        <v>29</v>
      </c>
      <c r="D14" s="18" t="s">
        <v>30</v>
      </c>
      <c r="E14" s="21">
        <v>10</v>
      </c>
      <c r="F14" s="13">
        <v>0</v>
      </c>
      <c r="G14" s="13">
        <f>'28 Februari 2024'!K14</f>
        <v>5</v>
      </c>
      <c r="H14" s="13">
        <v>0</v>
      </c>
      <c r="I14" s="13">
        <f t="shared" si="2"/>
        <v>5</v>
      </c>
      <c r="J14" s="13">
        <v>0</v>
      </c>
      <c r="K14" s="13">
        <f t="shared" si="3"/>
        <v>5</v>
      </c>
      <c r="L14" s="13"/>
      <c r="M14" s="11"/>
    </row>
    <row r="15" spans="1:28" ht="12.75" x14ac:dyDescent="0.2">
      <c r="A15" s="14">
        <v>8</v>
      </c>
      <c r="B15" s="11" t="s">
        <v>33</v>
      </c>
      <c r="C15" s="17" t="s">
        <v>22</v>
      </c>
      <c r="D15" s="18" t="s">
        <v>23</v>
      </c>
      <c r="E15" s="21">
        <v>23.35</v>
      </c>
      <c r="F15" s="13">
        <v>6</v>
      </c>
      <c r="G15" s="13">
        <f>'28 Februari 2024'!K15</f>
        <v>2</v>
      </c>
      <c r="H15" s="13">
        <v>0</v>
      </c>
      <c r="I15" s="13">
        <f t="shared" si="2"/>
        <v>2</v>
      </c>
      <c r="J15" s="13">
        <v>2</v>
      </c>
      <c r="K15" s="13">
        <f t="shared" si="3"/>
        <v>0</v>
      </c>
      <c r="L15" s="13"/>
      <c r="M15" s="11"/>
    </row>
    <row r="16" spans="1:28" x14ac:dyDescent="0.25">
      <c r="A16" s="11"/>
      <c r="B16" s="12" t="s">
        <v>34</v>
      </c>
      <c r="C16" s="11"/>
      <c r="D16" s="11"/>
      <c r="E16" s="11"/>
      <c r="F16" s="11"/>
      <c r="G16" s="13">
        <f>'28 Februari 2024'!K16</f>
        <v>0</v>
      </c>
      <c r="H16" s="11"/>
      <c r="I16" s="11"/>
      <c r="J16" s="11"/>
      <c r="K16" s="11"/>
      <c r="L16" s="11"/>
      <c r="M16" s="11"/>
    </row>
    <row r="17" spans="1:13" ht="12.75" x14ac:dyDescent="0.2">
      <c r="A17" s="14">
        <v>9</v>
      </c>
      <c r="B17" s="11" t="s">
        <v>35</v>
      </c>
      <c r="C17" s="24" t="s">
        <v>36</v>
      </c>
      <c r="D17" s="25" t="s">
        <v>37</v>
      </c>
      <c r="E17" s="26">
        <v>11.15</v>
      </c>
      <c r="F17" s="11">
        <v>0</v>
      </c>
      <c r="G17" s="13">
        <f>'28 Februari 2024'!K17</f>
        <v>6</v>
      </c>
      <c r="H17" s="13">
        <v>0</v>
      </c>
      <c r="I17" s="13">
        <f t="shared" ref="I17:I23" si="4">G17+H17</f>
        <v>6</v>
      </c>
      <c r="J17" s="13">
        <v>0</v>
      </c>
      <c r="K17" s="13">
        <f t="shared" ref="K17:K23" si="5">I17-J17</f>
        <v>6</v>
      </c>
      <c r="L17" s="13"/>
      <c r="M17" s="11"/>
    </row>
    <row r="18" spans="1:13" ht="12.75" x14ac:dyDescent="0.2">
      <c r="A18" s="14">
        <v>10</v>
      </c>
      <c r="B18" s="11" t="s">
        <v>38</v>
      </c>
      <c r="C18" s="24" t="s">
        <v>36</v>
      </c>
      <c r="D18" s="25" t="s">
        <v>37</v>
      </c>
      <c r="E18" s="26">
        <v>13.2</v>
      </c>
      <c r="F18" s="11">
        <v>0</v>
      </c>
      <c r="G18" s="13">
        <f>'28 Februari 2024'!K18</f>
        <v>8</v>
      </c>
      <c r="H18" s="13">
        <v>0</v>
      </c>
      <c r="I18" s="13">
        <f t="shared" si="4"/>
        <v>8</v>
      </c>
      <c r="J18" s="13">
        <v>0</v>
      </c>
      <c r="K18" s="13">
        <f t="shared" si="5"/>
        <v>8</v>
      </c>
      <c r="L18" s="13"/>
      <c r="M18" s="11"/>
    </row>
    <row r="19" spans="1:13" ht="12.75" x14ac:dyDescent="0.2">
      <c r="A19" s="14">
        <v>11</v>
      </c>
      <c r="B19" s="11" t="s">
        <v>39</v>
      </c>
      <c r="C19" s="24" t="s">
        <v>40</v>
      </c>
      <c r="D19" s="27" t="s">
        <v>41</v>
      </c>
      <c r="E19" s="26">
        <v>15.4</v>
      </c>
      <c r="F19" s="11">
        <v>0</v>
      </c>
      <c r="G19" s="13">
        <f>'28 Februari 2024'!K19</f>
        <v>1</v>
      </c>
      <c r="H19" s="13">
        <v>0</v>
      </c>
      <c r="I19" s="13">
        <f t="shared" si="4"/>
        <v>1</v>
      </c>
      <c r="J19" s="13">
        <v>0</v>
      </c>
      <c r="K19" s="13">
        <f t="shared" si="5"/>
        <v>1</v>
      </c>
      <c r="L19" s="13"/>
      <c r="M19" s="11"/>
    </row>
    <row r="20" spans="1:13" ht="12.75" x14ac:dyDescent="0.2">
      <c r="A20" s="14">
        <v>12</v>
      </c>
      <c r="B20" s="11" t="s">
        <v>42</v>
      </c>
      <c r="C20" s="24" t="s">
        <v>40</v>
      </c>
      <c r="D20" s="27" t="s">
        <v>41</v>
      </c>
      <c r="E20" s="21">
        <v>10.68</v>
      </c>
      <c r="F20" s="11">
        <v>0</v>
      </c>
      <c r="G20" s="13">
        <f>'28 Februari 2024'!K20</f>
        <v>2</v>
      </c>
      <c r="H20" s="13">
        <v>0</v>
      </c>
      <c r="I20" s="13">
        <f t="shared" si="4"/>
        <v>2</v>
      </c>
      <c r="J20" s="13">
        <v>0</v>
      </c>
      <c r="K20" s="13">
        <f t="shared" si="5"/>
        <v>2</v>
      </c>
      <c r="L20" s="13"/>
      <c r="M20" s="11"/>
    </row>
    <row r="21" spans="1:13" ht="12.75" x14ac:dyDescent="0.2">
      <c r="A21" s="28">
        <v>13</v>
      </c>
      <c r="B21" s="29" t="s">
        <v>43</v>
      </c>
      <c r="C21" s="24" t="s">
        <v>40</v>
      </c>
      <c r="D21" s="27" t="s">
        <v>41</v>
      </c>
      <c r="E21" s="30">
        <v>11.04</v>
      </c>
      <c r="F21" s="11">
        <v>0</v>
      </c>
      <c r="G21" s="13">
        <f>'28 Februari 2024'!K21</f>
        <v>4</v>
      </c>
      <c r="H21" s="13">
        <v>0</v>
      </c>
      <c r="I21" s="13">
        <f t="shared" si="4"/>
        <v>4</v>
      </c>
      <c r="J21" s="13">
        <v>0</v>
      </c>
      <c r="K21" s="13">
        <f t="shared" si="5"/>
        <v>4</v>
      </c>
      <c r="L21" s="13"/>
      <c r="M21" s="11"/>
    </row>
    <row r="22" spans="1:13" ht="12.75" x14ac:dyDescent="0.2">
      <c r="A22" s="14">
        <v>14</v>
      </c>
      <c r="B22" s="11" t="s">
        <v>44</v>
      </c>
      <c r="C22" s="24" t="str">
        <f>C21</f>
        <v>Carto</v>
      </c>
      <c r="D22" s="27" t="s">
        <v>41</v>
      </c>
      <c r="E22" s="21">
        <v>10.24</v>
      </c>
      <c r="F22" s="11">
        <v>0</v>
      </c>
      <c r="G22" s="13">
        <f>'28 Februari 2024'!K22</f>
        <v>11</v>
      </c>
      <c r="H22" s="13">
        <v>0</v>
      </c>
      <c r="I22" s="13">
        <f t="shared" si="4"/>
        <v>11</v>
      </c>
      <c r="J22" s="13">
        <v>0</v>
      </c>
      <c r="K22" s="13">
        <f t="shared" si="5"/>
        <v>11</v>
      </c>
      <c r="L22" s="13"/>
      <c r="M22" s="11"/>
    </row>
    <row r="23" spans="1:13" ht="12.75" x14ac:dyDescent="0.2">
      <c r="A23" s="14">
        <v>15</v>
      </c>
      <c r="B23" s="11" t="s">
        <v>45</v>
      </c>
      <c r="C23" s="24" t="s">
        <v>36</v>
      </c>
      <c r="D23" s="25" t="s">
        <v>37</v>
      </c>
      <c r="E23" s="21">
        <v>20.92</v>
      </c>
      <c r="F23" s="11">
        <v>0</v>
      </c>
      <c r="G23" s="13">
        <f>'28 Februari 2024'!K23</f>
        <v>5</v>
      </c>
      <c r="H23" s="13">
        <v>0</v>
      </c>
      <c r="I23" s="13">
        <f t="shared" si="4"/>
        <v>5</v>
      </c>
      <c r="J23" s="13">
        <v>0</v>
      </c>
      <c r="K23" s="13">
        <f t="shared" si="5"/>
        <v>5</v>
      </c>
      <c r="L23" s="13"/>
      <c r="M23" s="11"/>
    </row>
    <row r="24" spans="1:13" x14ac:dyDescent="0.25">
      <c r="A24" s="31" t="s">
        <v>46</v>
      </c>
      <c r="B24" s="32"/>
      <c r="C24" s="32"/>
      <c r="D24" s="33"/>
      <c r="E24" s="34">
        <f>SUM(E7:E23)</f>
        <v>254.16000000000003</v>
      </c>
      <c r="F24" s="11"/>
      <c r="G24" s="35">
        <f t="shared" ref="G24:K24" si="6">SUM(G7:G23)</f>
        <v>114</v>
      </c>
      <c r="H24" s="35">
        <f t="shared" si="6"/>
        <v>13</v>
      </c>
      <c r="I24" s="35">
        <f t="shared" si="6"/>
        <v>127</v>
      </c>
      <c r="J24" s="35">
        <f t="shared" si="6"/>
        <v>28</v>
      </c>
      <c r="K24" s="35">
        <f t="shared" si="6"/>
        <v>99</v>
      </c>
      <c r="L24" s="35"/>
      <c r="M24" s="11"/>
    </row>
  </sheetData>
  <mergeCells count="15">
    <mergeCell ref="J4:J5"/>
    <mergeCell ref="K4:K5"/>
    <mergeCell ref="L4:L5"/>
    <mergeCell ref="M4:M5"/>
    <mergeCell ref="A24:C24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25 Februari 2024</vt:lpstr>
      <vt:lpstr>26 Februari 2024</vt:lpstr>
      <vt:lpstr>27 Februari 2024</vt:lpstr>
      <vt:lpstr>28 Februari 2024</vt:lpstr>
      <vt:lpstr>29 Februari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arfan setiawan</dc:creator>
  <cp:lastModifiedBy>arfan setiawan</cp:lastModifiedBy>
  <dcterms:created xsi:type="dcterms:W3CDTF">2024-05-07T02:32:26Z</dcterms:created>
  <dcterms:modified xsi:type="dcterms:W3CDTF">2024-05-07T02:32:38Z</dcterms:modified>
</cp:coreProperties>
</file>