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" windowHeight="657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<sst xmlns="http://schemas.openxmlformats.org/spreadsheetml/2006/main" count="338" uniqueCount="144">
  <si>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</si>
  <si>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</si>
  <si>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</si>
  <si>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</si>
  <si>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</si>
  <si>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</si>
  <si>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</si>
  <si>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</si>
  <si>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</si>
  <si>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</si>
  <si>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</si>
  <si>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</si>
  <si>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</si>
  <si>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</si>
  <si>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</si>
  <si>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</si>
  <si>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</si>
  <si>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</si>
  <si>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</si>
  <si>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</si>
  <si>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</si>
  <si>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</si>
  <si>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</si>
  <si>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</si>
  <si>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</si>
  <si>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</si>
  <si>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</si>
  <si>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</si>
  <si>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</si>
  <si>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</si>
  <si>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</si>
  <si>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</si>
  <si>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</si>
  <si>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</si>
  <si>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</si>
  <si>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</si>
  <si>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</si>
  <si>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</si>
  <si>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</si>
  <si>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</si>
  <si>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</si>
  <si>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</si>
  <si>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</si>
  <si>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</si>
  <si>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</si>
  <si>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</si>
  <si>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</si>
  <si>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</si>
  <si>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</si>
  <si>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</si>
  <si>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</si>
  <si>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</si>
  <si>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</si>
  <si>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</si>
  <si>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</si>
  <si>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</si>
  <si>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</si>
  <si>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</si>
  <si>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</si>
  <si>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</si>
  <si>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</si>
  <si>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</si>
  <si>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</si>
  <si>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</si>
  <si>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</si>
  <si>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</si>
  <si>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</si>
  <si>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</si>
  <si>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</si>
  <si>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</si>
  <si>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</si>
  <si>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</si>
  <si>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</si>
  <si>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</si>
  <si>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</si>
  <si>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</si>
  <si>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</si>
  <si>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</si>
  <si>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</si>
  <si>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</si>
  <si>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</si>
  <si>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</si>
  <si>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</si>
  <si>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</si>
  <si>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</si>
  <si>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</si>
  <si>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</si>
  <si>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</si>
  <si>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</si>
  <si>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</si>
  <si>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</si>
  <si>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</si>
  <si>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</si>
  <si>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</si>
  <si>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</si>
  <si>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</si>
  <si>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</si>
  <si>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</si>
  <si>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</si>
  <si>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</si>
  <si>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</si>
  <si>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</si>
  <si>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</si>
  <si>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</si>
  <si>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</si>
  <si>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</si>
  <si>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</si>
  <si>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</si>
  <si>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</si>
  <si>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</si>
  <si>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</si>
  <si>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</si>
  <si>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</si>
  <si>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</si>
  <si>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</si>
  <si>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</si>
  <si>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</si>
  <si>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</si>
  <si>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</si>
  <si>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</si>
  <si>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</si>
  <si>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</si>
  <si>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</si>
  <si>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</si>
  <si>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</si>
  <si>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</si>
  <si>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</si>
  <si>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</si>
  <si>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</si>
  <si>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</si>
  <si>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</si>
  <si>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</si>
  <si>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</si>
  <si>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</si>
  <si>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</si>
  <si>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</si>
  <si>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</si>
  <si>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</si>
  <si>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</si>
  <si>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</si>
  <si>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</si>
  <si>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Sumber Data : Bidang Perdagangan Dalam Negeri, Dinas Perindustrian dan Perdagangan Provinsi Jawa Tengah, 2023</t>
  </si>
  <si>
    <t>HARI / TANGGAL PEMANTAUAN : SELASA, 18 JULI 2023</t>
  </si>
  <si>
    <t>HARI / TANGGAL PEMANTAUAN : SELASA, 25 JULI 2023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</si>
</sst>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;\-&quot;Rp&quot;#,##0"/>
    <numFmt numFmtId="173" formatCode="&quot;Rp&quot;#,##0;[Red]\-&quot;Rp&quot;#,##0"/>
    <numFmt numFmtId="174" formatCode="&quot;Rp&quot;#,##0.00;\-&quot;Rp&quot;#,##0.00"/>
    <numFmt numFmtId="175" formatCode="&quot;Rp&quot;#,##0.00;[Red]\-&quot;Rp&quot;#,##0.00"/>
    <numFmt numFmtId="176" formatCode="_-&quot;Rp&quot;* #,##0_-;\-&quot;Rp&quot;* #,##0_-;_-&quot;Rp&quot;* &quot;-&quot;_-;_-@_-"/>
    <numFmt numFmtId="177" formatCode="_-&quot;Rp&quot;* #,##0.00_-;\-&quot;Rp&quot;* #,##0.00_-;_-&quot;Rp&quot;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1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41" fontId="1" fillId="0" borderId="14" xfId="42" applyNumberFormat="1" applyFont="1" applyBorder="1" applyAlignment="1">
      <alignment horizontal="right" vertical="top"/>
    </xf>
    <xf numFmtId="41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41" fontId="7" fillId="0" borderId="14" xfId="42" applyNumberFormat="1" applyFont="1" applyBorder="1" applyAlignment="1">
      <alignment horizontal="right" vertical="top"/>
    </xf>
    <xf numFmtId="41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41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41" fontId="7" fillId="0" borderId="0" xfId="42" applyNumberFormat="1" applyFont="1" applyBorder="1" applyAlignment="1">
      <alignment horizontal="right" vertical="top"/>
    </xf>
    <xf numFmtId="41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41" fontId="9" fillId="0" borderId="0" xfId="42" applyNumberFormat="1" applyFont="1" applyBorder="1" applyAlignment="1">
      <alignment horizontal="right" vertical="top"/>
    </xf>
    <xf numFmtId="41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41" fontId="9" fillId="0" borderId="10" xfId="42" applyNumberFormat="1" applyFont="1" applyBorder="1" applyAlignment="1">
      <alignment horizontal="right" vertical="top"/>
    </xf>
    <xf numFmtId="41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41" fontId="10" fillId="0" borderId="10" xfId="42" applyNumberFormat="1" applyFont="1" applyBorder="1" applyAlignment="1">
      <alignment horizontal="right" vertical="top"/>
    </xf>
    <xf numFmtId="41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41" fontId="9" fillId="0" borderId="11" xfId="42" applyNumberFormat="1" applyFont="1" applyBorder="1" applyAlignment="1">
      <alignment horizontal="right" vertical="top"/>
    </xf>
    <xf numFmtId="41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41" fontId="10" fillId="0" borderId="11" xfId="42" applyNumberFormat="1" applyFont="1" applyBorder="1" applyAlignment="1">
      <alignment horizontal="right" vertical="top"/>
    </xf>
    <xf numFmtId="41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41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41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41" fontId="9" fillId="0" borderId="10" xfId="42" applyNumberFormat="1" applyFont="1" applyBorder="1" applyAlignment="1">
      <alignment vertical="top"/>
    </xf>
    <xf numFmtId="41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41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41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192" fontId="9" fillId="0" borderId="17" xfId="43" applyNumberFormat="1" applyFont="1" applyBorder="1" applyAlignment="1">
      <alignment horizontal="right" vertical="top"/>
    </xf>
    <xf numFmtId="41" fontId="9" fillId="0" borderId="16" xfId="43" applyNumberFormat="1" applyFont="1" applyBorder="1" applyAlignment="1">
      <alignment horizontal="right" vertical="top"/>
    </xf>
    <xf numFmtId="41" fontId="9" fillId="0" borderId="18" xfId="43" applyNumberFormat="1" applyFont="1" applyBorder="1" applyAlignment="1">
      <alignment horizontal="right" vertical="top"/>
    </xf>
    <xf numFmtId="0" fontId="9" fillId="33" borderId="19" xfId="43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SheetLayoutView="90" zoomScalePageLayoutView="90" workbookViewId="0" topLeftCell="A1">
      <selection activeCell="M44" sqref="M44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71093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90" t="s">
        <v>143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"/>
      <c r="Y2" s="4"/>
      <c r="Z2" s="4"/>
      <c r="AA2" s="4"/>
    </row>
    <row r="3" ht="1.5" customHeight="1"/>
    <row r="4" spans="1:27" ht="11.25" customHeight="1">
      <c r="A4" s="89" t="s">
        <v>0</v>
      </c>
      <c r="B4" s="89" t="s">
        <v>1</v>
      </c>
      <c r="C4" s="89" t="s">
        <v>2</v>
      </c>
      <c r="D4" s="15" t="s">
        <v>21</v>
      </c>
      <c r="E4" s="15"/>
      <c r="F4" s="15" t="s">
        <v>3</v>
      </c>
      <c r="G4" s="15"/>
      <c r="H4" s="16" t="s">
        <v>139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9"/>
      <c r="B5" s="89"/>
      <c r="C5" s="89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12000</v>
      </c>
      <c r="I9" s="44">
        <v>12000</v>
      </c>
      <c r="J9" s="45">
        <f>I9-H9</f>
        <v>0</v>
      </c>
      <c r="K9" s="46">
        <f>SUM(I9-H9)/H9*100</f>
        <v>0</v>
      </c>
      <c r="L9" s="44">
        <v>11000</v>
      </c>
      <c r="M9" s="44">
        <v>11000</v>
      </c>
      <c r="N9" s="45">
        <f>M9-L9</f>
        <v>0</v>
      </c>
      <c r="O9" s="46">
        <f>SUM(M9-L9)/L9*100</f>
        <v>0</v>
      </c>
      <c r="P9" s="44">
        <v>11000</v>
      </c>
      <c r="Q9" s="44">
        <v>11000</v>
      </c>
      <c r="R9" s="45">
        <f>Q9-P9</f>
        <v>0</v>
      </c>
      <c r="S9" s="46">
        <f>SUM(Q9-P9)/P9*100</f>
        <v>0</v>
      </c>
      <c r="T9" s="44">
        <v>11500</v>
      </c>
      <c r="U9" s="44">
        <v>11500</v>
      </c>
      <c r="V9" s="45">
        <f>U9-T9</f>
        <v>0</v>
      </c>
      <c r="W9" s="46">
        <f>SUM(U9-T9)/T9*100</f>
        <v>0</v>
      </c>
      <c r="X9" s="47">
        <f>SUM(D9+H9+L9+P9+T9)/5</f>
        <v>11500</v>
      </c>
      <c r="Y9" s="47">
        <f>SUM(E9+I9+M9+Q9+U9)/5</f>
        <v>11500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14000</v>
      </c>
      <c r="E11" s="72">
        <v>14000</v>
      </c>
      <c r="F11" s="45">
        <f>E11-D11</f>
        <v>0</v>
      </c>
      <c r="G11" s="70">
        <f>SUM(E11-D11)/D11*100</f>
        <v>0</v>
      </c>
      <c r="H11" s="72">
        <v>14000</v>
      </c>
      <c r="I11" s="72">
        <v>14000</v>
      </c>
      <c r="J11" s="45">
        <f>I11-H11</f>
        <v>0</v>
      </c>
      <c r="K11" s="46">
        <f>SUM(I11-H11)/H11*100</f>
        <v>0</v>
      </c>
      <c r="L11" s="72">
        <v>14000</v>
      </c>
      <c r="M11" s="72">
        <v>14000</v>
      </c>
      <c r="N11" s="45">
        <f>M11-L11</f>
        <v>0</v>
      </c>
      <c r="O11" s="46">
        <f>SUM(M11-L11)/L11*100</f>
        <v>0</v>
      </c>
      <c r="P11" s="72">
        <v>14000</v>
      </c>
      <c r="Q11" s="72">
        <v>14000</v>
      </c>
      <c r="R11" s="45">
        <f>Q11-P11</f>
        <v>0</v>
      </c>
      <c r="S11" s="46">
        <f>SUM(Q11-P11)/P11*100</f>
        <v>0</v>
      </c>
      <c r="T11" s="72">
        <v>14000</v>
      </c>
      <c r="U11" s="72">
        <v>14000</v>
      </c>
      <c r="V11" s="45">
        <f>U11-T11</f>
        <v>0</v>
      </c>
      <c r="W11" s="46">
        <f>SUM(U11-T11)/T11*100</f>
        <v>0</v>
      </c>
      <c r="X11" s="47">
        <f>SUM(D11+H11+L11+P11+T11)/5</f>
        <v>14000</v>
      </c>
      <c r="Y11" s="47">
        <f>SUM(E11+I11+M11+Q11+U11)/5</f>
        <v>14000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(0.9/1)*14500</f>
        <v>13050</v>
      </c>
      <c r="I13" s="44">
        <f>(0.9/1)*14500</f>
        <v>13050</v>
      </c>
      <c r="J13" s="45">
        <f aca="true" t="shared" si="0" ref="J13:J18">I13-H13</f>
        <v>0</v>
      </c>
      <c r="K13" s="46">
        <f>SUM(I13-H13)/H13*100</f>
        <v>0</v>
      </c>
      <c r="L13" s="44">
        <f>(0.9/1)*15000</f>
        <v>13500</v>
      </c>
      <c r="M13" s="44">
        <f>(0.9/1)*15000</f>
        <v>13500</v>
      </c>
      <c r="N13" s="45">
        <f>M13-L13</f>
        <v>0</v>
      </c>
      <c r="O13" s="46">
        <f>SUM(M13-L13)/L13*100</f>
        <v>0</v>
      </c>
      <c r="P13" s="44">
        <f>(0.9/1)*15000</f>
        <v>13500</v>
      </c>
      <c r="Q13" s="44">
        <f>(0.9/1)*15000</f>
        <v>13500</v>
      </c>
      <c r="R13" s="45">
        <f>Q13-P13</f>
        <v>0</v>
      </c>
      <c r="S13" s="46">
        <f>SUM(Q13-P13)/P13*100</f>
        <v>0</v>
      </c>
      <c r="T13" s="44">
        <f>(0.9/1)*15000</f>
        <v>13500</v>
      </c>
      <c r="U13" s="44">
        <f>(0.9/1)*15000</f>
        <v>13500</v>
      </c>
      <c r="V13" s="45">
        <f>U13-T13</f>
        <v>0</v>
      </c>
      <c r="W13" s="46">
        <f>SUM(U13-T13)/T13*100</f>
        <v>0</v>
      </c>
      <c r="X13" s="47">
        <f aca="true" t="shared" si="1" ref="X13:Y16">SUM(D13+H13+L13+P13+T13)/5</f>
        <v>13410</v>
      </c>
      <c r="Y13" s="47">
        <f t="shared" si="1"/>
        <v>13410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16000</v>
      </c>
      <c r="E15" s="44">
        <v>16000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16000</v>
      </c>
      <c r="M15" s="44">
        <v>16000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15800</v>
      </c>
      <c r="Y15" s="47">
        <f>SUM(E15+I15+M15+Q15+U15)/5</f>
        <v>15800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15000</v>
      </c>
      <c r="Q16" s="44">
        <v>15000</v>
      </c>
      <c r="R16" s="45">
        <f>Q16-P16</f>
        <v>0</v>
      </c>
      <c r="S16" s="46">
        <v>0</v>
      </c>
      <c r="T16" s="44">
        <v>15000</v>
      </c>
      <c r="U16" s="44">
        <v>15000</v>
      </c>
      <c r="V16" s="45">
        <f>U16-T16</f>
        <v>0</v>
      </c>
      <c r="W16" s="46">
        <v>0</v>
      </c>
      <c r="X16" s="47">
        <f t="shared" si="1"/>
        <v>15100</v>
      </c>
      <c r="Y16" s="47">
        <f>SUM(E16+I16+M16+Q16+U16)/5</f>
        <v>15100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135000</v>
      </c>
      <c r="I18" s="44">
        <v>135000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131000</v>
      </c>
      <c r="Y18" s="47">
        <f>SUM(E18+I18+M18+Q18+U18)/5</f>
        <v>131000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135000</v>
      </c>
      <c r="I19" s="44">
        <v>135000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132000</v>
      </c>
      <c r="Y19" s="47">
        <f t="shared" si="11"/>
        <v>132000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130000</v>
      </c>
      <c r="E20" s="44">
        <v>130000</v>
      </c>
      <c r="F20" s="45">
        <f t="shared" si="2"/>
        <v>0</v>
      </c>
      <c r="G20" s="70">
        <f t="shared" si="3"/>
        <v>0</v>
      </c>
      <c r="H20" s="44">
        <v>140000</v>
      </c>
      <c r="I20" s="44">
        <v>140000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133000</v>
      </c>
      <c r="Y20" s="47">
        <f t="shared" si="11"/>
        <v>133000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100000</v>
      </c>
      <c r="E21" s="44">
        <v>100000</v>
      </c>
      <c r="F21" s="45">
        <f t="shared" si="2"/>
        <v>0</v>
      </c>
      <c r="G21" s="70">
        <f>SUM(E21-D21)/D21*100</f>
        <v>0</v>
      </c>
      <c r="H21" s="44">
        <v>115000</v>
      </c>
      <c r="I21" s="44">
        <v>115000</v>
      </c>
      <c r="J21" s="45">
        <f t="shared" si="4"/>
        <v>0</v>
      </c>
      <c r="K21" s="70">
        <f t="shared" si="5"/>
        <v>0</v>
      </c>
      <c r="L21" s="44">
        <v>110000</v>
      </c>
      <c r="M21" s="44">
        <v>110000</v>
      </c>
      <c r="N21" s="45">
        <f>M21-L21</f>
        <v>0</v>
      </c>
      <c r="O21" s="70">
        <f t="shared" si="7"/>
        <v>0</v>
      </c>
      <c r="P21" s="44">
        <v>100000</v>
      </c>
      <c r="Q21" s="44">
        <v>100000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105000</v>
      </c>
      <c r="Y21" s="47">
        <f t="shared" si="11"/>
        <v>105000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85000</v>
      </c>
      <c r="E22" s="44">
        <v>85000</v>
      </c>
      <c r="F22" s="45">
        <f t="shared" si="2"/>
        <v>0</v>
      </c>
      <c r="G22" s="70">
        <f t="shared" si="3"/>
        <v>0</v>
      </c>
      <c r="H22" s="44">
        <v>85000</v>
      </c>
      <c r="I22" s="44">
        <v>85000</v>
      </c>
      <c r="J22" s="45">
        <f t="shared" si="4"/>
        <v>0</v>
      </c>
      <c r="K22" s="70">
        <f t="shared" si="5"/>
        <v>0</v>
      </c>
      <c r="L22" s="44">
        <v>90000</v>
      </c>
      <c r="M22" s="44">
        <v>90000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87000</v>
      </c>
      <c r="Y22" s="47">
        <f t="shared" si="11"/>
        <v>87000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105000</v>
      </c>
      <c r="I23" s="44">
        <v>105000</v>
      </c>
      <c r="J23" s="45">
        <f t="shared" si="4"/>
        <v>0</v>
      </c>
      <c r="K23" s="70">
        <f t="shared" si="5"/>
        <v>0</v>
      </c>
      <c r="L23" s="44">
        <v>100000</v>
      </c>
      <c r="M23" s="44">
        <v>100000</v>
      </c>
      <c r="N23" s="45">
        <f t="shared" si="6"/>
        <v>0</v>
      </c>
      <c r="O23" s="70">
        <f t="shared" si="7"/>
        <v>0</v>
      </c>
      <c r="P23" s="44">
        <v>115000</v>
      </c>
      <c r="Q23" s="44">
        <v>115000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96000</v>
      </c>
      <c r="Y23" s="47">
        <f t="shared" si="11"/>
        <v>96000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140000</v>
      </c>
      <c r="E24" s="44">
        <v>140000</v>
      </c>
      <c r="F24" s="45">
        <f>E24-D24</f>
        <v>0</v>
      </c>
      <c r="G24" s="70">
        <f>SUM(E24-D24)/D24*100</f>
        <v>0</v>
      </c>
      <c r="H24" s="44">
        <v>145000</v>
      </c>
      <c r="I24" s="44">
        <v>145000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40000</v>
      </c>
      <c r="E25" s="44">
        <v>40000</v>
      </c>
      <c r="F25" s="45">
        <f>E25-D25</f>
        <v>0</v>
      </c>
      <c r="G25" s="70">
        <f t="shared" si="3"/>
        <v>0</v>
      </c>
      <c r="H25" s="44">
        <v>39000</v>
      </c>
      <c r="I25" s="44">
        <v>39000</v>
      </c>
      <c r="J25" s="45">
        <f t="shared" si="4"/>
        <v>0</v>
      </c>
      <c r="K25" s="46">
        <f t="shared" si="5"/>
        <v>0</v>
      </c>
      <c r="L25" s="44">
        <v>40000</v>
      </c>
      <c r="M25" s="44">
        <v>39000</v>
      </c>
      <c r="N25" s="45">
        <f t="shared" si="6"/>
        <v>-1000</v>
      </c>
      <c r="O25" s="46">
        <f t="shared" si="7"/>
        <v>-2.5</v>
      </c>
      <c r="P25" s="44">
        <v>36000</v>
      </c>
      <c r="Q25" s="44">
        <v>36000</v>
      </c>
      <c r="R25" s="45">
        <f t="shared" si="8"/>
        <v>0</v>
      </c>
      <c r="S25" s="46">
        <f t="shared" si="9"/>
        <v>0</v>
      </c>
      <c r="T25" s="44">
        <v>40000</v>
      </c>
      <c r="U25" s="44">
        <v>38000</v>
      </c>
      <c r="V25" s="45">
        <f t="shared" si="14"/>
        <v>-2000</v>
      </c>
      <c r="W25" s="46">
        <f t="shared" si="10"/>
        <v>-5</v>
      </c>
      <c r="X25" s="47">
        <f>SUM(D25+H25+L25+P25+T25)/5</f>
        <v>39000</v>
      </c>
      <c r="Y25" s="47">
        <f>SUM(E25+I25+M25+Q25+U25)/5</f>
        <v>38400</v>
      </c>
      <c r="Z25" s="48">
        <f>Y25-X25</f>
        <v>-600</v>
      </c>
      <c r="AA25" s="49">
        <f>SUM(Y25-X25)/X25*100</f>
        <v>-1.5384615384615385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90000</v>
      </c>
      <c r="I26" s="73">
        <v>90000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80000</v>
      </c>
      <c r="Y26" s="47">
        <f t="shared" si="11"/>
        <v>80000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31000</v>
      </c>
      <c r="E28" s="44">
        <v>30000</v>
      </c>
      <c r="F28" s="45">
        <f>E28-D28</f>
        <v>-1000</v>
      </c>
      <c r="G28" s="46">
        <f>SUM(E28-D28)/D28*100</f>
        <v>-3.225806451612903</v>
      </c>
      <c r="H28" s="44">
        <v>30000</v>
      </c>
      <c r="I28" s="44">
        <v>30000</v>
      </c>
      <c r="J28" s="45">
        <f>I28-H28</f>
        <v>0</v>
      </c>
      <c r="K28" s="46">
        <f>SUM(I28-H28)/H28*100</f>
        <v>0</v>
      </c>
      <c r="L28" s="44">
        <v>30000</v>
      </c>
      <c r="M28" s="44">
        <v>30000</v>
      </c>
      <c r="N28" s="45">
        <f>M28-L28</f>
        <v>0</v>
      </c>
      <c r="O28" s="46">
        <f>SUM(M28-L28)/L28*100</f>
        <v>0</v>
      </c>
      <c r="P28" s="59">
        <v>30000</v>
      </c>
      <c r="Q28" s="59">
        <v>31000</v>
      </c>
      <c r="R28" s="45">
        <f>Q28-P28</f>
        <v>1000</v>
      </c>
      <c r="S28" s="46">
        <f>SUM(Q28-P28)/P28*100</f>
        <v>3.3333333333333335</v>
      </c>
      <c r="T28" s="44">
        <v>31000</v>
      </c>
      <c r="U28" s="44">
        <v>30000</v>
      </c>
      <c r="V28" s="45">
        <f>U28-T28</f>
        <v>-1000</v>
      </c>
      <c r="W28" s="46">
        <f>SUM(U28-T28)/T28*100</f>
        <v>-3.225806451612903</v>
      </c>
      <c r="X28" s="47">
        <f>SUM(D28+H28+L28+P28+T28)/5</f>
        <v>30400</v>
      </c>
      <c r="Y28" s="47">
        <f>SUM(E28+I28+M28+Q28+U28)/5</f>
        <v>30200</v>
      </c>
      <c r="Z28" s="48">
        <f>Y28-X28</f>
        <v>-200</v>
      </c>
      <c r="AA28" s="49">
        <f>SUM(Y28-X28)/X28*100</f>
        <v>-0.6578947368421052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52500</v>
      </c>
      <c r="E29" s="73">
        <v>52500</v>
      </c>
      <c r="F29" s="45">
        <f>E29-D29</f>
        <v>0</v>
      </c>
      <c r="G29" s="46">
        <f>SUM(E29-D29)/D29*100</f>
        <v>0</v>
      </c>
      <c r="H29" s="73">
        <v>46200</v>
      </c>
      <c r="I29" s="73">
        <v>46200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50000</v>
      </c>
      <c r="Q29" s="44">
        <v>50000</v>
      </c>
      <c r="R29" s="45">
        <f>Q29-P29</f>
        <v>0</v>
      </c>
      <c r="S29" s="46">
        <f>SUM(Q29-P29)/P29*100</f>
        <v>0</v>
      </c>
      <c r="T29" s="44">
        <v>52500</v>
      </c>
      <c r="U29" s="44">
        <v>52500</v>
      </c>
      <c r="V29" s="45">
        <f>U29-T29</f>
        <v>0</v>
      </c>
      <c r="W29" s="46">
        <f>SUM(U29-T29)/T29*100</f>
        <v>0</v>
      </c>
      <c r="X29" s="47">
        <f>SUM(D29+H29+L29+P29+T29)/5</f>
        <v>48640</v>
      </c>
      <c r="Y29" s="47">
        <f>SUM(E29+I29+M29+Q29+U29)/5</f>
        <v>48640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136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138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7000</v>
      </c>
      <c r="I36" s="44">
        <v>7000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7500</v>
      </c>
      <c r="Q36" s="44">
        <v>7500</v>
      </c>
      <c r="R36" s="45">
        <f t="shared" si="20"/>
        <v>0</v>
      </c>
      <c r="S36" s="46">
        <f t="shared" si="21"/>
        <v>0</v>
      </c>
      <c r="T36" s="44">
        <v>7500</v>
      </c>
      <c r="U36" s="44">
        <v>7500</v>
      </c>
      <c r="V36" s="45">
        <f t="shared" si="22"/>
        <v>0</v>
      </c>
      <c r="W36" s="46">
        <f t="shared" si="23"/>
        <v>0</v>
      </c>
      <c r="X36" s="47">
        <f t="shared" si="24"/>
        <v>7200</v>
      </c>
      <c r="Y36" s="47">
        <f t="shared" si="24"/>
        <v>7200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86"/>
      <c r="G37" s="85"/>
      <c r="H37" s="88"/>
      <c r="I37" s="88"/>
      <c r="J37" s="87" t="s">
        <v>137</v>
      </c>
      <c r="K37" s="45" t="s">
        <v>137</v>
      </c>
      <c r="L37" s="45" t="s">
        <v>137</v>
      </c>
      <c r="M37" s="45" t="s">
        <v>137</v>
      </c>
      <c r="N37" s="45" t="s">
        <v>137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12000</v>
      </c>
      <c r="I39" s="44">
        <v>12000</v>
      </c>
      <c r="J39" s="45">
        <f>I39-H39</f>
        <v>0</v>
      </c>
      <c r="K39" s="46">
        <f>SUM(I39-H39)/H39*100</f>
        <v>0</v>
      </c>
      <c r="L39" s="44">
        <v>12000</v>
      </c>
      <c r="M39" s="44">
        <v>12000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12300</v>
      </c>
      <c r="Y39" s="47">
        <f>SUM(E39+I39+M39+Q39+U39)/5</f>
        <v>12300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11000</v>
      </c>
      <c r="I42" s="44">
        <v>11000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11000</v>
      </c>
      <c r="Y42" s="47">
        <f t="shared" si="27"/>
        <v>11000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11200</v>
      </c>
      <c r="E43" s="44">
        <v>11200</v>
      </c>
      <c r="F43" s="45">
        <f>E43-D43</f>
        <v>0</v>
      </c>
      <c r="G43" s="46">
        <f>SUM(E43-D43)/D43*100</f>
        <v>0</v>
      </c>
      <c r="H43" s="44">
        <v>11300</v>
      </c>
      <c r="I43" s="44">
        <v>11300</v>
      </c>
      <c r="J43" s="45">
        <f>I43-H43</f>
        <v>0</v>
      </c>
      <c r="K43" s="46">
        <f>SUM(I43-H43)/H43*100</f>
        <v>0</v>
      </c>
      <c r="L43" s="44">
        <v>11500</v>
      </c>
      <c r="M43" s="44">
        <v>11200</v>
      </c>
      <c r="N43" s="45">
        <f>M43-L43</f>
        <v>-300</v>
      </c>
      <c r="O43" s="46">
        <f>SUM(M43-L43)/L43*100</f>
        <v>-2.608695652173913</v>
      </c>
      <c r="P43" s="44">
        <v>11200</v>
      </c>
      <c r="Q43" s="44">
        <v>11200</v>
      </c>
      <c r="R43" s="45">
        <f>Q43-P43</f>
        <v>0</v>
      </c>
      <c r="S43" s="46">
        <f>SUM(Q43-P43)/P43*100</f>
        <v>0</v>
      </c>
      <c r="T43" s="44">
        <v>11200</v>
      </c>
      <c r="U43" s="44">
        <v>11200</v>
      </c>
      <c r="V43" s="45">
        <f>U43-T43</f>
        <v>0</v>
      </c>
      <c r="W43" s="46">
        <f>SUM(U43-T43)/T43*100</f>
        <v>0</v>
      </c>
      <c r="X43" s="47">
        <f t="shared" si="27"/>
        <v>11280</v>
      </c>
      <c r="Y43" s="47">
        <f t="shared" si="27"/>
        <v>11220</v>
      </c>
      <c r="Z43" s="48">
        <f>Y43-X43</f>
        <v>-60</v>
      </c>
      <c r="AA43" s="49">
        <f>SUM(Y43-X43)/X43*100</f>
        <v>-0.5319148936170213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28000</v>
      </c>
      <c r="E47" s="73">
        <v>28000</v>
      </c>
      <c r="F47" s="45">
        <f>E47-D47</f>
        <v>0</v>
      </c>
      <c r="G47" s="46">
        <f aca="true" t="shared" si="28" ref="G47:G67">SUM(E47-D47)/D47*100</f>
        <v>0</v>
      </c>
      <c r="H47" s="73">
        <v>24000</v>
      </c>
      <c r="I47" s="73">
        <v>24000</v>
      </c>
      <c r="J47" s="45">
        <f>I47-H47</f>
        <v>0</v>
      </c>
      <c r="K47" s="46">
        <f>SUM(I47-H47)/H47*100</f>
        <v>0</v>
      </c>
      <c r="L47" s="44">
        <v>30000</v>
      </c>
      <c r="M47" s="44">
        <v>30000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30000</v>
      </c>
      <c r="Q47" s="44">
        <v>30000</v>
      </c>
      <c r="R47" s="45">
        <f>Q47-P47</f>
        <v>0</v>
      </c>
      <c r="S47" s="46">
        <f aca="true" t="shared" si="31" ref="S47:S57">SUM(Q47-P47)/P47*100</f>
        <v>0</v>
      </c>
      <c r="T47" s="44">
        <v>28000</v>
      </c>
      <c r="U47" s="44">
        <v>27000</v>
      </c>
      <c r="V47" s="45">
        <f>U47-T47</f>
        <v>-1000</v>
      </c>
      <c r="W47" s="46">
        <f>SUM(U47-T47)/T47*100</f>
        <v>-3.571428571428571</v>
      </c>
      <c r="X47" s="47">
        <f aca="true" t="shared" si="32" ref="X47:Y51">SUM(D47+H47+L47+P47+T47)/5</f>
        <v>28000</v>
      </c>
      <c r="Y47" s="47">
        <f t="shared" si="32"/>
        <v>27800</v>
      </c>
      <c r="Z47" s="48">
        <f>Y47-X47</f>
        <v>-200</v>
      </c>
      <c r="AA47" s="49">
        <f>SUM(Y47-X47)/X47*100</f>
        <v>-0.7142857142857143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25000</v>
      </c>
      <c r="E48" s="44">
        <v>23000</v>
      </c>
      <c r="F48" s="45">
        <f aca="true" t="shared" si="33" ref="F48:F54">E48-D48</f>
        <v>-2000</v>
      </c>
      <c r="G48" s="46">
        <f>SUM(E48-D48)/D48*100</f>
        <v>-8</v>
      </c>
      <c r="H48" s="44">
        <v>20000</v>
      </c>
      <c r="I48" s="44">
        <v>20000</v>
      </c>
      <c r="J48" s="45">
        <f>I48-H48</f>
        <v>0</v>
      </c>
      <c r="K48" s="46">
        <f>SUM(I48-H48)/H48*100</f>
        <v>0</v>
      </c>
      <c r="L48" s="44">
        <v>30000</v>
      </c>
      <c r="M48" s="44">
        <v>30000</v>
      </c>
      <c r="N48" s="45">
        <f t="shared" si="29"/>
        <v>0</v>
      </c>
      <c r="O48" s="46">
        <f>SUM(M48-L48)/L48*100</f>
        <v>0</v>
      </c>
      <c r="P48" s="44">
        <v>30000</v>
      </c>
      <c r="Q48" s="44">
        <v>30000</v>
      </c>
      <c r="R48" s="45">
        <f aca="true" t="shared" si="34" ref="R48:R59">Q48-P48</f>
        <v>0</v>
      </c>
      <c r="S48" s="46">
        <f t="shared" si="31"/>
        <v>0</v>
      </c>
      <c r="T48" s="44">
        <v>26000</v>
      </c>
      <c r="U48" s="44">
        <v>24000</v>
      </c>
      <c r="V48" s="45">
        <f aca="true" t="shared" si="35" ref="V48:V59">U48-T48</f>
        <v>-2000</v>
      </c>
      <c r="W48" s="46">
        <f aca="true" t="shared" si="36" ref="W48:W59">SUM(U48-T48)/T48*100</f>
        <v>-7.6923076923076925</v>
      </c>
      <c r="X48" s="47">
        <f t="shared" si="32"/>
        <v>26200</v>
      </c>
      <c r="Y48" s="47">
        <f t="shared" si="32"/>
        <v>25400</v>
      </c>
      <c r="Z48" s="48">
        <f aca="true" t="shared" si="37" ref="Z48:Z58">Y48-X48</f>
        <v>-800</v>
      </c>
      <c r="AA48" s="49">
        <f>SUM(Y48-X48)/X48*100</f>
        <v>-3.0534351145038165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24000</v>
      </c>
      <c r="E49" s="45">
        <v>30000</v>
      </c>
      <c r="F49" s="45">
        <f t="shared" si="33"/>
        <v>6000</v>
      </c>
      <c r="G49" s="46">
        <f t="shared" si="28"/>
        <v>25</v>
      </c>
      <c r="H49" s="73">
        <v>23000</v>
      </c>
      <c r="I49" s="73">
        <v>27000</v>
      </c>
      <c r="J49" s="45">
        <f>I49-H49</f>
        <v>4000</v>
      </c>
      <c r="K49" s="46">
        <f>SUM(I49-H49)/H49*100</f>
        <v>17.391304347826086</v>
      </c>
      <c r="L49" s="73">
        <v>30000</v>
      </c>
      <c r="M49" s="73">
        <v>35000</v>
      </c>
      <c r="N49" s="45">
        <f t="shared" si="29"/>
        <v>5000</v>
      </c>
      <c r="O49" s="46">
        <f t="shared" si="30"/>
        <v>16.666666666666664</v>
      </c>
      <c r="P49" s="44">
        <v>30000</v>
      </c>
      <c r="Q49" s="44">
        <v>30000</v>
      </c>
      <c r="R49" s="45">
        <f t="shared" si="34"/>
        <v>0</v>
      </c>
      <c r="S49" s="46">
        <f t="shared" si="31"/>
        <v>0</v>
      </c>
      <c r="T49" s="73">
        <v>26000</v>
      </c>
      <c r="U49" s="73">
        <v>32000</v>
      </c>
      <c r="V49" s="45">
        <f t="shared" si="35"/>
        <v>6000</v>
      </c>
      <c r="W49" s="46">
        <f t="shared" si="36"/>
        <v>23.076923076923077</v>
      </c>
      <c r="X49" s="47">
        <f t="shared" si="32"/>
        <v>26600</v>
      </c>
      <c r="Y49" s="47">
        <f t="shared" si="32"/>
        <v>30800</v>
      </c>
      <c r="Z49" s="48">
        <f t="shared" si="37"/>
        <v>4200</v>
      </c>
      <c r="AA49" s="49">
        <f>SUM(Y49-X49)/X49*100</f>
        <v>15.789473684210526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34000</v>
      </c>
      <c r="E50" s="73">
        <v>34000</v>
      </c>
      <c r="F50" s="45">
        <f t="shared" si="33"/>
        <v>0</v>
      </c>
      <c r="G50" s="46">
        <f t="shared" si="28"/>
        <v>0</v>
      </c>
      <c r="H50" s="73">
        <v>25000</v>
      </c>
      <c r="I50" s="73">
        <v>26000</v>
      </c>
      <c r="J50" s="45">
        <f>I50-H50</f>
        <v>1000</v>
      </c>
      <c r="K50" s="46">
        <f>SUM(I50-H50)/H50*100</f>
        <v>4</v>
      </c>
      <c r="L50" s="44">
        <v>35000</v>
      </c>
      <c r="M50" s="44">
        <v>35000</v>
      </c>
      <c r="N50" s="45">
        <f t="shared" si="29"/>
        <v>0</v>
      </c>
      <c r="O50" s="46">
        <f t="shared" si="30"/>
        <v>0</v>
      </c>
      <c r="P50" s="44">
        <v>40000</v>
      </c>
      <c r="Q50" s="44">
        <v>40000</v>
      </c>
      <c r="R50" s="45">
        <f t="shared" si="34"/>
        <v>0</v>
      </c>
      <c r="S50" s="46">
        <f>SUM(Q50-P50)/P50*100</f>
        <v>0</v>
      </c>
      <c r="T50" s="73">
        <v>35000</v>
      </c>
      <c r="U50" s="73">
        <v>34000</v>
      </c>
      <c r="V50" s="45">
        <f t="shared" si="35"/>
        <v>-1000</v>
      </c>
      <c r="W50" s="46">
        <f t="shared" si="36"/>
        <v>-2.857142857142857</v>
      </c>
      <c r="X50" s="47">
        <f t="shared" si="32"/>
        <v>33800</v>
      </c>
      <c r="Y50" s="47">
        <f t="shared" si="32"/>
        <v>33800</v>
      </c>
      <c r="Z50" s="48">
        <f t="shared" si="37"/>
        <v>0</v>
      </c>
      <c r="AA50" s="49">
        <f>SUM(Y50-X50)/X50*100</f>
        <v>0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24000</v>
      </c>
      <c r="E51" s="75">
        <v>24000</v>
      </c>
      <c r="F51" s="45">
        <f>E51-D51</f>
        <v>0</v>
      </c>
      <c r="G51" s="46">
        <f t="shared" si="28"/>
        <v>0</v>
      </c>
      <c r="H51" s="44">
        <v>22000</v>
      </c>
      <c r="I51" s="44">
        <v>22000</v>
      </c>
      <c r="J51" s="45">
        <f>I51-H51</f>
        <v>0</v>
      </c>
      <c r="K51" s="46">
        <f>SUM(I51-H51)/H51*100</f>
        <v>0</v>
      </c>
      <c r="L51" s="44">
        <v>30000</v>
      </c>
      <c r="M51" s="44">
        <v>30000</v>
      </c>
      <c r="N51" s="45">
        <f t="shared" si="29"/>
        <v>0</v>
      </c>
      <c r="O51" s="46">
        <f t="shared" si="30"/>
        <v>0</v>
      </c>
      <c r="P51" s="44">
        <v>28000</v>
      </c>
      <c r="Q51" s="44">
        <v>30000</v>
      </c>
      <c r="R51" s="45">
        <f t="shared" si="34"/>
        <v>2000</v>
      </c>
      <c r="S51" s="46">
        <f t="shared" si="31"/>
        <v>7.142857142857142</v>
      </c>
      <c r="T51" s="73">
        <v>28000</v>
      </c>
      <c r="U51" s="73">
        <v>28000</v>
      </c>
      <c r="V51" s="45">
        <f t="shared" si="35"/>
        <v>0</v>
      </c>
      <c r="W51" s="46">
        <f t="shared" si="36"/>
        <v>0</v>
      </c>
      <c r="X51" s="47">
        <f t="shared" si="32"/>
        <v>26400</v>
      </c>
      <c r="Y51" s="47">
        <f t="shared" si="32"/>
        <v>26800</v>
      </c>
      <c r="Z51" s="48">
        <f t="shared" si="37"/>
        <v>400</v>
      </c>
      <c r="AA51" s="49">
        <f>SUM(Y51-X51)/X51*100</f>
        <v>1.5151515151515151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37000</v>
      </c>
      <c r="E53" s="44">
        <v>37000</v>
      </c>
      <c r="F53" s="45">
        <f t="shared" si="33"/>
        <v>0</v>
      </c>
      <c r="G53" s="46">
        <f>SUM(E53-D53)/D53*100</f>
        <v>0</v>
      </c>
      <c r="H53" s="44">
        <v>34000</v>
      </c>
      <c r="I53" s="44">
        <v>34000</v>
      </c>
      <c r="J53" s="45">
        <f>I53-H53</f>
        <v>0</v>
      </c>
      <c r="K53" s="46">
        <f>SUM(I53-H53)/H53*100</f>
        <v>0</v>
      </c>
      <c r="L53" s="44">
        <v>43000</v>
      </c>
      <c r="M53" s="44">
        <v>40000</v>
      </c>
      <c r="N53" s="45">
        <f>M53-L53</f>
        <v>-3000</v>
      </c>
      <c r="O53" s="46">
        <f>SUM(M53-L53)/L53*100</f>
        <v>-6.976744186046512</v>
      </c>
      <c r="P53" s="44">
        <v>42000</v>
      </c>
      <c r="Q53" s="44">
        <v>42000</v>
      </c>
      <c r="R53" s="45">
        <f>Q53-P53</f>
        <v>0</v>
      </c>
      <c r="S53" s="46">
        <f>SUM(Q53-P53)/P53*100</f>
        <v>0</v>
      </c>
      <c r="T53" s="44">
        <v>40000</v>
      </c>
      <c r="U53" s="44">
        <v>40000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39200</v>
      </c>
      <c r="Y53" s="47">
        <f t="shared" si="38"/>
        <v>38600</v>
      </c>
      <c r="Z53" s="48">
        <f>Y53-X53</f>
        <v>-600</v>
      </c>
      <c r="AA53" s="49">
        <f>SUM(Y53-X53)/X53*100</f>
        <v>-1.530612244897959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45000</v>
      </c>
      <c r="E54" s="44">
        <v>40000</v>
      </c>
      <c r="F54" s="45">
        <f t="shared" si="33"/>
        <v>-5000</v>
      </c>
      <c r="G54" s="46">
        <f>SUM(E54-D54)/D54*100</f>
        <v>-11.11111111111111</v>
      </c>
      <c r="H54" s="44">
        <v>38000</v>
      </c>
      <c r="I54" s="44">
        <v>38000</v>
      </c>
      <c r="J54" s="45">
        <f>I54-H54</f>
        <v>0</v>
      </c>
      <c r="K54" s="46">
        <f>SUM(I54-H54)/H54*100</f>
        <v>0</v>
      </c>
      <c r="L54" s="44">
        <v>45000</v>
      </c>
      <c r="M54" s="44">
        <v>45000</v>
      </c>
      <c r="N54" s="45">
        <f>M54-L54</f>
        <v>0</v>
      </c>
      <c r="O54" s="46">
        <f>SUM(M54-L54)/L54*100</f>
        <v>0</v>
      </c>
      <c r="P54" s="44">
        <v>45000</v>
      </c>
      <c r="Q54" s="44">
        <v>46000</v>
      </c>
      <c r="R54" s="45">
        <f>Q54-P54</f>
        <v>1000</v>
      </c>
      <c r="S54" s="46">
        <f>SUM(Q54-P54)/P54*100</f>
        <v>2.2222222222222223</v>
      </c>
      <c r="T54" s="44">
        <v>45000</v>
      </c>
      <c r="U54" s="44">
        <v>42000</v>
      </c>
      <c r="V54" s="45">
        <f>U54-T54</f>
        <v>-3000</v>
      </c>
      <c r="W54" s="46">
        <f>SUM(U54-T54)/T54*100</f>
        <v>-6.666666666666667</v>
      </c>
      <c r="X54" s="47">
        <f t="shared" si="38"/>
        <v>43600</v>
      </c>
      <c r="Y54" s="47">
        <f t="shared" si="38"/>
        <v>42200</v>
      </c>
      <c r="Z54" s="48">
        <f>Y54-X54</f>
        <v>-1400</v>
      </c>
      <c r="AA54" s="49">
        <f>SUM(Y54-X54)/X54*100</f>
        <v>-3.211009174311927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28000</v>
      </c>
      <c r="E55" s="44">
        <v>28000</v>
      </c>
      <c r="F55" s="45">
        <f>E55-D55</f>
        <v>0</v>
      </c>
      <c r="G55" s="46">
        <f>SUM(E55-D55)/D55*100</f>
        <v>0</v>
      </c>
      <c r="H55" s="44">
        <v>25000</v>
      </c>
      <c r="I55" s="44">
        <v>25000</v>
      </c>
      <c r="J55" s="45">
        <f>I55-H55</f>
        <v>0</v>
      </c>
      <c r="K55" s="46">
        <f>SUM(I55-H55)/H55*100</f>
        <v>0</v>
      </c>
      <c r="L55" s="44">
        <v>30000</v>
      </c>
      <c r="M55" s="44">
        <v>30000</v>
      </c>
      <c r="N55" s="45">
        <f>M55-L55</f>
        <v>0</v>
      </c>
      <c r="O55" s="46">
        <f>SUM(M55-L55)/L55*100</f>
        <v>0</v>
      </c>
      <c r="P55" s="44">
        <v>30000</v>
      </c>
      <c r="Q55" s="44">
        <v>30000</v>
      </c>
      <c r="R55" s="45">
        <f>Q55-P55</f>
        <v>0</v>
      </c>
      <c r="S55" s="46">
        <f>SUM(Q55-P55)/P55*100</f>
        <v>0</v>
      </c>
      <c r="T55" s="44">
        <v>28000</v>
      </c>
      <c r="U55" s="44">
        <v>28000</v>
      </c>
      <c r="V55" s="45">
        <f>U55-T55</f>
        <v>0</v>
      </c>
      <c r="W55" s="46">
        <f>SUM(U55-T55)/T55*100</f>
        <v>0</v>
      </c>
      <c r="X55" s="47">
        <f t="shared" si="38"/>
        <v>28200</v>
      </c>
      <c r="Y55" s="47">
        <f t="shared" si="38"/>
        <v>28200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30000</v>
      </c>
      <c r="I57" s="44">
        <v>30000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35000</v>
      </c>
      <c r="I59" s="44">
        <v>35000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31400</v>
      </c>
      <c r="Y59" s="47">
        <f t="shared" si="39"/>
        <v>31400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35000</v>
      </c>
      <c r="I60" s="44">
        <v>35000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34000</v>
      </c>
      <c r="Y60" s="47">
        <f t="shared" si="39"/>
        <v>34000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2500</v>
      </c>
      <c r="E62" s="44">
        <v>2500</v>
      </c>
      <c r="F62" s="45">
        <f>E62-D62</f>
        <v>0</v>
      </c>
      <c r="G62" s="46">
        <f t="shared" si="28"/>
        <v>0</v>
      </c>
      <c r="H62" s="44">
        <v>1500</v>
      </c>
      <c r="I62" s="44">
        <v>1500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2500</v>
      </c>
      <c r="U62" s="44">
        <v>2500</v>
      </c>
      <c r="V62" s="45">
        <f>U62-T62</f>
        <v>0</v>
      </c>
      <c r="W62" s="46">
        <f>SUM(U62-T62)/T62*100</f>
        <v>0</v>
      </c>
      <c r="X62" s="47">
        <f>SUM(D62+H62+L62+P62+T62)/5</f>
        <v>2040</v>
      </c>
      <c r="Y62" s="47">
        <f>SUM(E62+I62+M62+Q62+U62)/5</f>
        <v>2040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10000</v>
      </c>
      <c r="I63" s="44">
        <v>10000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10000</v>
      </c>
      <c r="Y63" s="47">
        <f>SUM(E63+I63+M63+Q63+U63)/5</f>
        <v>10000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30000</v>
      </c>
      <c r="E66" s="44">
        <v>30000</v>
      </c>
      <c r="F66" s="45">
        <f>E66-D66</f>
        <v>0</v>
      </c>
      <c r="G66" s="46">
        <f t="shared" si="28"/>
        <v>0</v>
      </c>
      <c r="H66" s="44">
        <v>27000</v>
      </c>
      <c r="I66" s="44">
        <v>27000</v>
      </c>
      <c r="J66" s="45">
        <f>I66-H66</f>
        <v>0</v>
      </c>
      <c r="K66" s="46">
        <f>SUM(I66-H66)/H66*100</f>
        <v>0</v>
      </c>
      <c r="L66" s="44">
        <v>29000</v>
      </c>
      <c r="M66" s="44">
        <v>29000</v>
      </c>
      <c r="N66" s="45">
        <f>M66-L66</f>
        <v>0</v>
      </c>
      <c r="O66" s="46">
        <f>SUM(M66-L66)/L66*100</f>
        <v>0</v>
      </c>
      <c r="P66" s="44">
        <v>30000</v>
      </c>
      <c r="Q66" s="44">
        <v>30000</v>
      </c>
      <c r="R66" s="45">
        <f>Q66-P66</f>
        <v>0</v>
      </c>
      <c r="S66" s="46">
        <f>SUM(Q66-P66)/P66*100</f>
        <v>0</v>
      </c>
      <c r="T66" s="44">
        <v>30000</v>
      </c>
      <c r="U66" s="44">
        <v>30000</v>
      </c>
      <c r="V66" s="45">
        <f>U66-T66</f>
        <v>0</v>
      </c>
      <c r="W66" s="46">
        <f>SUM(U66-T66)/T66*100</f>
        <v>0</v>
      </c>
      <c r="X66" s="47">
        <f t="shared" si="40"/>
        <v>29200</v>
      </c>
      <c r="Y66" s="47">
        <f t="shared" si="40"/>
        <v>29200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24000</v>
      </c>
      <c r="E67" s="44">
        <v>24000</v>
      </c>
      <c r="F67" s="45">
        <f>E67-D67</f>
        <v>0</v>
      </c>
      <c r="G67" s="46">
        <f t="shared" si="28"/>
        <v>0</v>
      </c>
      <c r="H67" s="44">
        <v>21000</v>
      </c>
      <c r="I67" s="44">
        <v>21000</v>
      </c>
      <c r="J67" s="45">
        <f>I67-H67</f>
        <v>0</v>
      </c>
      <c r="K67" s="46">
        <f>SUM(I67-H67)/H67*100</f>
        <v>0</v>
      </c>
      <c r="L67" s="44">
        <v>27000</v>
      </c>
      <c r="M67" s="44">
        <v>27000</v>
      </c>
      <c r="N67" s="45">
        <f>M67-L67</f>
        <v>0</v>
      </c>
      <c r="O67" s="46">
        <f>SUM(M67-L67)/L67*100</f>
        <v>0</v>
      </c>
      <c r="P67" s="44">
        <v>26000</v>
      </c>
      <c r="Q67" s="44">
        <v>26000</v>
      </c>
      <c r="R67" s="45">
        <f>Q67-P67</f>
        <v>0</v>
      </c>
      <c r="S67" s="46">
        <f>SUM(Q67-P67)/P67*100</f>
        <v>0</v>
      </c>
      <c r="T67" s="44">
        <v>23000</v>
      </c>
      <c r="U67" s="44">
        <v>23000</v>
      </c>
      <c r="V67" s="45">
        <f>U67-T67</f>
        <v>0</v>
      </c>
      <c r="W67" s="46">
        <f>SUM(U67-T67)/T67*100</f>
        <v>0</v>
      </c>
      <c r="X67" s="47">
        <f t="shared" si="40"/>
        <v>24200</v>
      </c>
      <c r="Y67" s="47">
        <f t="shared" si="40"/>
        <v>24200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>
        <v>80000</v>
      </c>
      <c r="E69" s="44">
        <v>80000</v>
      </c>
      <c r="F69" s="45">
        <f>E69-D69</f>
        <v>0</v>
      </c>
      <c r="G69" s="46">
        <f>SUM(E69-D69)/D69*100</f>
        <v>0</v>
      </c>
      <c r="H69" s="44">
        <v>80000</v>
      </c>
      <c r="I69" s="44">
        <v>80000</v>
      </c>
      <c r="J69" s="45">
        <f>I69-H69</f>
        <v>0</v>
      </c>
      <c r="K69" s="46">
        <f>SUM(I69-H69)/H69*100</f>
        <v>0</v>
      </c>
      <c r="L69" s="44">
        <v>80000</v>
      </c>
      <c r="M69" s="44">
        <v>80000</v>
      </c>
      <c r="N69" s="45">
        <f>M69-L69</f>
        <v>0</v>
      </c>
      <c r="O69" s="46">
        <f>SUM(M69-L69)/L69*100</f>
        <v>0</v>
      </c>
      <c r="P69" s="44">
        <v>80000</v>
      </c>
      <c r="Q69" s="44">
        <v>80000</v>
      </c>
      <c r="R69" s="45">
        <f>Q69-P69</f>
        <v>0</v>
      </c>
      <c r="S69" s="46">
        <f>SUM(Q69-P69)/P69*100</f>
        <v>0</v>
      </c>
      <c r="T69" s="44">
        <v>80000</v>
      </c>
      <c r="U69" s="44">
        <v>80000</v>
      </c>
      <c r="V69" s="45">
        <f>U69-T69</f>
        <v>0</v>
      </c>
      <c r="W69" s="46">
        <f>SUM(U69-T69)/T69*100</f>
        <v>0</v>
      </c>
      <c r="X69" s="47">
        <f>SUM(D69+H69+L69+P69+T69)/5</f>
        <v>80000</v>
      </c>
      <c r="Y69" s="47">
        <f>SUM(E69+I69+M69+Q69+U69)/5</f>
        <v>80000</v>
      </c>
      <c r="Z69" s="48">
        <f>Y69-X69</f>
        <v>0</v>
      </c>
      <c r="AA69" s="49">
        <f>SUM(Y69-X69)/X69*100</f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141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140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90" t="s">
        <v>142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31"/>
      <c r="Y78" s="31"/>
      <c r="Z78" s="32"/>
      <c r="AA78" s="33"/>
    </row>
    <row r="79" spans="1:27" ht="17.25" customHeight="1">
      <c r="A79" s="89" t="s">
        <v>0</v>
      </c>
      <c r="B79" s="89" t="s">
        <v>1</v>
      </c>
      <c r="C79" s="89" t="s">
        <v>2</v>
      </c>
      <c r="D79" s="15" t="s">
        <v>21</v>
      </c>
      <c r="E79" s="15"/>
      <c r="F79" s="91" t="s">
        <v>3</v>
      </c>
      <c r="G79" s="92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9"/>
      <c r="B80" s="89"/>
      <c r="C80" s="89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(50/40)*60000</f>
        <v>75000</v>
      </c>
      <c r="I84" s="44">
        <f>(50/40)*60000</f>
        <v>75000</v>
      </c>
      <c r="J84" s="45">
        <f>I84-H84</f>
        <v>0</v>
      </c>
      <c r="K84" s="46">
        <f>SUM(I84-H84)/H84*100</f>
        <v>0</v>
      </c>
      <c r="L84" s="44">
        <f>(50/40)*60000</f>
        <v>75000</v>
      </c>
      <c r="M84" s="44">
        <f>(50/40)*60000</f>
        <v>75000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75250</v>
      </c>
      <c r="Y84" s="47">
        <f t="shared" si="42"/>
        <v>75250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(50/40)*58000</f>
        <v>72500</v>
      </c>
      <c r="I85" s="44">
        <f>(50/40)*58000</f>
        <v>72500</v>
      </c>
      <c r="J85" s="45">
        <f>I85-H85</f>
        <v>0</v>
      </c>
      <c r="K85" s="46">
        <f>SUM(I85-H85)/H85*100</f>
        <v>0</v>
      </c>
      <c r="L85" s="44">
        <f>(50/40)*58000</f>
        <v>72500</v>
      </c>
      <c r="M85" s="44">
        <f>(50/40)*58000</f>
        <v>72500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72500</v>
      </c>
      <c r="Y85" s="47">
        <f t="shared" si="42"/>
        <v>72500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(50/40)*58000</f>
        <v>72500</v>
      </c>
      <c r="I86" s="44">
        <f>(50/40)*58000</f>
        <v>72500</v>
      </c>
      <c r="J86" s="45">
        <f>I86-H86</f>
        <v>0</v>
      </c>
      <c r="K86" s="46">
        <f>SUM(I86-H86)/H86*100</f>
        <v>0</v>
      </c>
      <c r="L86" s="44">
        <f>(50/40)*58000</f>
        <v>72500</v>
      </c>
      <c r="M86" s="44">
        <f>(50/40)*58000</f>
        <v>72500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72250</v>
      </c>
      <c r="Y86" s="47">
        <f t="shared" si="42"/>
        <v>72250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37000</v>
      </c>
      <c r="I88" s="44">
        <v>37000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38000</v>
      </c>
      <c r="M88" s="44">
        <v>38000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37200</v>
      </c>
      <c r="Y88" s="47">
        <f t="shared" si="48"/>
        <v>37200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60000</v>
      </c>
      <c r="I89" s="44">
        <v>60000</v>
      </c>
      <c r="J89" s="45">
        <f t="shared" si="43"/>
        <v>0</v>
      </c>
      <c r="K89" s="46">
        <f t="shared" si="44"/>
        <v>0</v>
      </c>
      <c r="L89" s="44">
        <v>67000</v>
      </c>
      <c r="M89" s="44">
        <v>67000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63800</v>
      </c>
      <c r="Y89" s="47">
        <f t="shared" si="48"/>
        <v>63800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95000</v>
      </c>
      <c r="E90" s="44">
        <v>95000</v>
      </c>
      <c r="F90" s="45">
        <f>E90-D90</f>
        <v>0</v>
      </c>
      <c r="G90" s="46">
        <f>SUM(E90-D90)/D90*100</f>
        <v>0</v>
      </c>
      <c r="H90" s="44">
        <v>90000</v>
      </c>
      <c r="I90" s="44">
        <v>90000</v>
      </c>
      <c r="J90" s="45">
        <f t="shared" si="43"/>
        <v>0</v>
      </c>
      <c r="K90" s="46">
        <f t="shared" si="44"/>
        <v>0</v>
      </c>
      <c r="L90" s="44">
        <v>95000</v>
      </c>
      <c r="M90" s="44">
        <v>95000</v>
      </c>
      <c r="N90" s="45">
        <f t="shared" si="45"/>
        <v>0</v>
      </c>
      <c r="O90" s="46">
        <f t="shared" si="49"/>
        <v>0</v>
      </c>
      <c r="P90" s="44">
        <v>88000</v>
      </c>
      <c r="Q90" s="44">
        <v>88000</v>
      </c>
      <c r="R90" s="45">
        <f t="shared" si="46"/>
        <v>0</v>
      </c>
      <c r="S90" s="46">
        <f t="shared" si="50"/>
        <v>0</v>
      </c>
      <c r="T90" s="44">
        <v>95000</v>
      </c>
      <c r="U90" s="44">
        <v>95000</v>
      </c>
      <c r="V90" s="45">
        <f t="shared" si="47"/>
        <v>0</v>
      </c>
      <c r="W90" s="46">
        <f t="shared" si="51"/>
        <v>0</v>
      </c>
      <c r="X90" s="47">
        <f t="shared" si="48"/>
        <v>92600</v>
      </c>
      <c r="Y90" s="47">
        <f t="shared" si="48"/>
        <v>92600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125000</v>
      </c>
      <c r="I91" s="44">
        <v>125000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128200</v>
      </c>
      <c r="Y91" s="47">
        <f t="shared" si="48"/>
        <v>128200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85000</v>
      </c>
      <c r="I92" s="44">
        <v>85000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84000</v>
      </c>
      <c r="Y92" s="47">
        <f t="shared" si="48"/>
        <v>84000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76000</v>
      </c>
      <c r="I94" s="59">
        <v>76000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80400</v>
      </c>
      <c r="Y94" s="47">
        <f>SUM(E94+I94+M94+Q94+U94)/5</f>
        <v>80400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23000</v>
      </c>
      <c r="I97" s="44">
        <v>23000</v>
      </c>
      <c r="J97" s="45">
        <f t="shared" si="43"/>
        <v>0</v>
      </c>
      <c r="K97" s="46">
        <f t="shared" si="44"/>
        <v>0</v>
      </c>
      <c r="L97" s="44">
        <v>25000</v>
      </c>
      <c r="M97" s="44">
        <v>25000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23800</v>
      </c>
      <c r="Y97" s="47">
        <f t="shared" si="56"/>
        <v>23800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23000</v>
      </c>
      <c r="I98" s="44">
        <v>23000</v>
      </c>
      <c r="J98" s="45">
        <f t="shared" si="43"/>
        <v>0</v>
      </c>
      <c r="K98" s="46">
        <f t="shared" si="44"/>
        <v>0</v>
      </c>
      <c r="L98" s="44">
        <v>25000</v>
      </c>
      <c r="M98" s="44">
        <v>25000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23800</v>
      </c>
      <c r="Y98" s="47">
        <f t="shared" si="56"/>
        <v>23800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25000</v>
      </c>
      <c r="M99" s="44">
        <v>25000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23200</v>
      </c>
      <c r="Y99" s="47">
        <f t="shared" si="56"/>
        <v>23200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22000</v>
      </c>
      <c r="E100" s="44">
        <v>22000</v>
      </c>
      <c r="F100" s="45">
        <f t="shared" si="54"/>
        <v>0</v>
      </c>
      <c r="G100" s="46">
        <f t="shared" si="55"/>
        <v>0</v>
      </c>
      <c r="H100" s="44">
        <v>20000</v>
      </c>
      <c r="I100" s="44">
        <v>20000</v>
      </c>
      <c r="J100" s="45">
        <f t="shared" si="43"/>
        <v>0</v>
      </c>
      <c r="K100" s="46">
        <f t="shared" si="44"/>
        <v>0</v>
      </c>
      <c r="L100" s="44">
        <v>23000</v>
      </c>
      <c r="M100" s="44">
        <v>23000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21000</v>
      </c>
      <c r="U100" s="44">
        <v>21000</v>
      </c>
      <c r="V100" s="45">
        <f t="shared" si="47"/>
        <v>0</v>
      </c>
      <c r="W100" s="46">
        <f t="shared" si="51"/>
        <v>0</v>
      </c>
      <c r="X100" s="47">
        <f t="shared" si="56"/>
        <v>22000</v>
      </c>
      <c r="Y100" s="47">
        <f t="shared" si="56"/>
        <v>22000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22000</v>
      </c>
      <c r="E101" s="44">
        <v>22000</v>
      </c>
      <c r="F101" s="45">
        <f t="shared" si="54"/>
        <v>0</v>
      </c>
      <c r="G101" s="46">
        <f t="shared" si="55"/>
        <v>0</v>
      </c>
      <c r="H101" s="44">
        <v>20000</v>
      </c>
      <c r="I101" s="44">
        <v>20000</v>
      </c>
      <c r="J101" s="45">
        <f t="shared" si="43"/>
        <v>0</v>
      </c>
      <c r="K101" s="46">
        <f t="shared" si="44"/>
        <v>0</v>
      </c>
      <c r="L101" s="44">
        <v>23000</v>
      </c>
      <c r="M101" s="44">
        <v>23000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21000</v>
      </c>
      <c r="U101" s="44">
        <v>21000</v>
      </c>
      <c r="V101" s="45">
        <f t="shared" si="47"/>
        <v>0</v>
      </c>
      <c r="W101" s="46">
        <f t="shared" si="51"/>
        <v>0</v>
      </c>
      <c r="X101" s="47">
        <f t="shared" si="56"/>
        <v>21700</v>
      </c>
      <c r="Y101" s="47">
        <f t="shared" si="56"/>
        <v>21700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22000</v>
      </c>
      <c r="E102" s="44">
        <v>22000</v>
      </c>
      <c r="F102" s="45">
        <f t="shared" si="54"/>
        <v>0</v>
      </c>
      <c r="G102" s="46">
        <f t="shared" si="55"/>
        <v>0</v>
      </c>
      <c r="H102" s="44">
        <v>20000</v>
      </c>
      <c r="I102" s="44">
        <v>20000</v>
      </c>
      <c r="J102" s="45">
        <f t="shared" si="43"/>
        <v>0</v>
      </c>
      <c r="K102" s="46">
        <f t="shared" si="44"/>
        <v>0</v>
      </c>
      <c r="L102" s="44">
        <v>23000</v>
      </c>
      <c r="M102" s="44">
        <v>23000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21000</v>
      </c>
      <c r="U102" s="44">
        <v>21000</v>
      </c>
      <c r="V102" s="45">
        <f t="shared" si="47"/>
        <v>0</v>
      </c>
      <c r="W102" s="46">
        <f t="shared" si="51"/>
        <v>0</v>
      </c>
      <c r="X102" s="47">
        <f t="shared" si="56"/>
        <v>21700</v>
      </c>
      <c r="Y102" s="47">
        <f t="shared" si="56"/>
        <v>21700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10000</v>
      </c>
      <c r="E105" s="44">
        <v>10000</v>
      </c>
      <c r="F105" s="45">
        <f>E105-D105</f>
        <v>0</v>
      </c>
      <c r="G105" s="46">
        <f>SUM(E105-D105)/D105*100</f>
        <v>0</v>
      </c>
      <c r="H105" s="44">
        <v>10000</v>
      </c>
      <c r="I105" s="44">
        <v>10000</v>
      </c>
      <c r="J105" s="45">
        <f t="shared" si="43"/>
        <v>0</v>
      </c>
      <c r="K105" s="46">
        <f t="shared" si="44"/>
        <v>0</v>
      </c>
      <c r="L105" s="44">
        <v>10000</v>
      </c>
      <c r="M105" s="44">
        <v>10000</v>
      </c>
      <c r="N105" s="45">
        <f t="shared" si="45"/>
        <v>0</v>
      </c>
      <c r="O105" s="46">
        <f t="shared" si="49"/>
        <v>0</v>
      </c>
      <c r="P105" s="44">
        <v>10000</v>
      </c>
      <c r="Q105" s="44">
        <v>10000</v>
      </c>
      <c r="R105" s="45">
        <f t="shared" si="46"/>
        <v>0</v>
      </c>
      <c r="S105" s="46">
        <f t="shared" si="50"/>
        <v>0</v>
      </c>
      <c r="T105" s="44">
        <v>10000</v>
      </c>
      <c r="U105" s="44">
        <v>10000</v>
      </c>
      <c r="V105" s="45">
        <f t="shared" si="47"/>
        <v>0</v>
      </c>
      <c r="W105" s="46">
        <f t="shared" si="51"/>
        <v>0</v>
      </c>
      <c r="X105" s="47">
        <f t="shared" si="57"/>
        <v>10000</v>
      </c>
      <c r="Y105" s="47">
        <f t="shared" si="57"/>
        <v>10000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8400</v>
      </c>
      <c r="E107" s="44">
        <v>8400</v>
      </c>
      <c r="F107" s="45">
        <f>E107-D107</f>
        <v>0</v>
      </c>
      <c r="G107" s="46">
        <f>SUM(E107-D107)/D107*100</f>
        <v>0</v>
      </c>
      <c r="H107" s="44">
        <v>7400</v>
      </c>
      <c r="I107" s="44">
        <v>7400</v>
      </c>
      <c r="J107" s="45">
        <f t="shared" si="43"/>
        <v>0</v>
      </c>
      <c r="K107" s="46">
        <f t="shared" si="44"/>
        <v>0</v>
      </c>
      <c r="L107" s="44">
        <v>8400</v>
      </c>
      <c r="M107" s="44">
        <v>8400</v>
      </c>
      <c r="N107" s="45">
        <f t="shared" si="45"/>
        <v>0</v>
      </c>
      <c r="O107" s="46">
        <f t="shared" si="49"/>
        <v>0</v>
      </c>
      <c r="P107" s="44">
        <v>8400</v>
      </c>
      <c r="Q107" s="44">
        <v>8400</v>
      </c>
      <c r="R107" s="45">
        <f t="shared" si="46"/>
        <v>0</v>
      </c>
      <c r="S107" s="46">
        <f t="shared" si="50"/>
        <v>0</v>
      </c>
      <c r="T107" s="44">
        <v>8400</v>
      </c>
      <c r="U107" s="44">
        <v>8400</v>
      </c>
      <c r="V107" s="45">
        <f t="shared" si="47"/>
        <v>0</v>
      </c>
      <c r="W107" s="46">
        <f t="shared" si="51"/>
        <v>0</v>
      </c>
      <c r="X107" s="47">
        <f t="shared" si="57"/>
        <v>8200</v>
      </c>
      <c r="Y107" s="47">
        <f t="shared" si="57"/>
        <v>8200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2200</v>
      </c>
      <c r="I108" s="44">
        <v>2200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2040</v>
      </c>
      <c r="Y108" s="47">
        <f t="shared" si="57"/>
        <v>2040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15000</v>
      </c>
      <c r="I111" s="44">
        <v>15000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15000</v>
      </c>
      <c r="Q111" s="44">
        <v>15000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16200</v>
      </c>
      <c r="Y111" s="47">
        <f t="shared" si="58"/>
        <v>16200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65000</v>
      </c>
      <c r="I112" s="44">
        <v>65000</v>
      </c>
      <c r="J112" s="45">
        <f>I112-H112</f>
        <v>0</v>
      </c>
      <c r="K112" s="46">
        <f>SUM(I112-H112)/H112*100</f>
        <v>0</v>
      </c>
      <c r="L112" s="44">
        <v>65000</v>
      </c>
      <c r="M112" s="44">
        <v>65000</v>
      </c>
      <c r="N112" s="45">
        <f>M112-L112</f>
        <v>0</v>
      </c>
      <c r="O112" s="46">
        <f>SUM(M112-L112)/L112*100</f>
        <v>0</v>
      </c>
      <c r="P112" s="44">
        <v>65000</v>
      </c>
      <c r="Q112" s="44">
        <v>65000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63000</v>
      </c>
      <c r="Y112" s="47">
        <f t="shared" si="58"/>
        <v>63000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102000</v>
      </c>
      <c r="I114" s="44">
        <v>102000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104200</v>
      </c>
      <c r="Y114" s="47">
        <f t="shared" si="58"/>
        <v>104200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141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2023-07-25T02:16:35Z</cp:lastPrinted>
  <dcterms:created xsi:type="dcterms:W3CDTF">2000-09-21T07:07:55Z</dcterms:created>
  <dcterms:modified xsi:type="dcterms:W3CDTF">2023-07-25T02:20:58Z</dcterms:modified>
  <cp:category/>
  <cp:version/>
  <cp:contentType/>
  <cp:contentStatus/>
</cp:coreProperties>
</file>