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8\8. AGUSTUS\"/>
    </mc:Choice>
  </mc:AlternateContent>
  <bookViews>
    <workbookView xWindow="0" yWindow="0" windowWidth="28800" windowHeight="12435"/>
  </bookViews>
  <sheets>
    <sheet name="AREAL" sheetId="1" r:id="rId1"/>
  </sheets>
  <externalReferences>
    <externalReference r:id="rId2"/>
  </externalReferences>
  <definedNames>
    <definedName name="_xlnm.Print_Area" localSheetId="0">AREAL!$A$3:$I$51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F49" i="1" s="1"/>
  <c r="E13" i="1"/>
  <c r="D13" i="1"/>
  <c r="C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12" i="1"/>
  <c r="G12" i="1"/>
  <c r="F12" i="1"/>
  <c r="E12" i="1"/>
  <c r="D12" i="1"/>
  <c r="C12" i="1"/>
  <c r="A12" i="1"/>
  <c r="H11" i="1"/>
  <c r="H49" i="1" s="1"/>
  <c r="H50" i="1" s="1"/>
  <c r="G11" i="1"/>
  <c r="F11" i="1"/>
  <c r="E11" i="1"/>
  <c r="D11" i="1"/>
  <c r="D49" i="1" s="1"/>
  <c r="C11" i="1"/>
  <c r="A5" i="1"/>
</calcChain>
</file>

<file path=xl/sharedStrings.xml><?xml version="1.0" encoding="utf-8"?>
<sst xmlns="http://schemas.openxmlformats.org/spreadsheetml/2006/main" count="63" uniqueCount="55">
  <si>
    <t>PERHITUNGAN  KETERSEDIAAN  AIR  WADUK</t>
  </si>
  <si>
    <t>DINAS PENGELOLAAN SUMBER DAYA AIR JATENG.</t>
  </si>
  <si>
    <t>No.</t>
  </si>
  <si>
    <t>Nama Waduk</t>
  </si>
  <si>
    <t>Spilway/ Pelimpah</t>
  </si>
  <si>
    <t xml:space="preserve">       Rencana</t>
  </si>
  <si>
    <t>Realisasi</t>
  </si>
  <si>
    <t>Luas layanan</t>
  </si>
  <si>
    <t>Peil</t>
  </si>
  <si>
    <t>Volume</t>
  </si>
  <si>
    <t>( m )</t>
  </si>
  <si>
    <r>
      <t>Juta m</t>
    </r>
    <r>
      <rPr>
        <vertAlign val="superscript"/>
        <sz val="12"/>
        <rFont val="Calibri"/>
        <family val="2"/>
      </rPr>
      <t>3</t>
    </r>
  </si>
  <si>
    <t>( Ha )</t>
  </si>
  <si>
    <t>Malahayu</t>
  </si>
  <si>
    <t>Penjalin</t>
  </si>
  <si>
    <t>Cacaban</t>
  </si>
  <si>
    <t>Rawapening</t>
  </si>
  <si>
    <t>Gembong</t>
  </si>
  <si>
    <t>Gunungrowo</t>
  </si>
  <si>
    <t>Kedungombo</t>
  </si>
  <si>
    <t>Tempuran</t>
  </si>
  <si>
    <t>Greneng</t>
  </si>
  <si>
    <t>Lodanwetan</t>
  </si>
  <si>
    <t>-</t>
  </si>
  <si>
    <t>Banyukuwung</t>
  </si>
  <si>
    <t>Nglangon</t>
  </si>
  <si>
    <t>Simo</t>
  </si>
  <si>
    <t>Butak</t>
  </si>
  <si>
    <t>Sanggeh</t>
  </si>
  <si>
    <t>Wonogiri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</si>
  <si>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</si>
  <si>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</si>
  <si>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</si>
  <si>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</si>
  <si>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</si>
  <si>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</si>
  <si>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</si>
  <si>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</si>
  <si>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Delingan</t>
  </si>
  <si>
    <t>Gebyar</t>
  </si>
  <si>
    <t>Kembangan</t>
  </si>
  <si>
    <t>Botok</t>
  </si>
  <si>
    <t>Ketro</t>
  </si>
  <si>
    <t>Blimbing</t>
  </si>
  <si>
    <t>Brambang</t>
  </si>
  <si>
    <t>Cengklik</t>
  </si>
  <si>
    <t>Klego</t>
  </si>
  <si>
    <t>Jombor</t>
  </si>
  <si>
    <t>Mulur</t>
  </si>
  <si>
    <t>Sempor</t>
  </si>
  <si>
    <t>Wadaslintang</t>
  </si>
  <si>
    <t>Sudirman</t>
  </si>
  <si>
    <t>Jumlah Volume</t>
  </si>
  <si>
    <t xml:space="preserve"> </t>
  </si>
  <si>
    <t>Prosentase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</si>
</sst>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#,##0.00;[Red]#,##0.00"/>
    <numFmt numFmtId="168" formatCode="_(* #,##0_);_(* \(#,##0\);_(* &quot;-&quot;??_);_(@_)"/>
  </numFmts>
  <fonts count="7" x14ac:knownFonts="1">
    <font>
      <sz val="10"/>
      <name val="Arial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</font>
    <font>
      <sz val="10"/>
      <name val="Arial"/>
      <family val="2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/>
    <xf numFmtId="164" fontId="3" fillId="0" borderId="19" xfId="1" applyFont="1" applyBorder="1"/>
    <xf numFmtId="165" fontId="3" fillId="0" borderId="19" xfId="0" applyNumberFormat="1" applyFont="1" applyBorder="1"/>
    <xf numFmtId="164" fontId="3" fillId="0" borderId="19" xfId="1" applyFont="1" applyBorder="1" applyAlignment="1">
      <alignment horizontal="center"/>
    </xf>
    <xf numFmtId="165" fontId="3" fillId="0" borderId="19" xfId="1" applyNumberFormat="1" applyFont="1" applyBorder="1"/>
    <xf numFmtId="166" fontId="3" fillId="0" borderId="19" xfId="2" applyNumberFormat="1" applyFont="1" applyBorder="1"/>
    <xf numFmtId="0" fontId="3" fillId="0" borderId="0" xfId="0" applyFont="1" applyBorder="1"/>
    <xf numFmtId="166" fontId="3" fillId="0" borderId="0" xfId="2" applyNumberFormat="1" applyFont="1" applyBorder="1"/>
    <xf numFmtId="0" fontId="2" fillId="0" borderId="20" xfId="0" applyFont="1" applyBorder="1" applyAlignment="1">
      <alignment horizontal="center"/>
    </xf>
    <xf numFmtId="0" fontId="3" fillId="0" borderId="21" xfId="0" applyFont="1" applyBorder="1"/>
    <xf numFmtId="164" fontId="3" fillId="0" borderId="21" xfId="1" applyFont="1" applyBorder="1"/>
    <xf numFmtId="165" fontId="3" fillId="0" borderId="21" xfId="0" applyNumberFormat="1" applyFont="1" applyBorder="1"/>
    <xf numFmtId="164" fontId="3" fillId="0" borderId="21" xfId="1" applyFont="1" applyBorder="1" applyAlignment="1">
      <alignment horizontal="right"/>
    </xf>
    <xf numFmtId="166" fontId="3" fillId="0" borderId="21" xfId="2" applyNumberFormat="1" applyFont="1" applyBorder="1"/>
    <xf numFmtId="167" fontId="3" fillId="0" borderId="21" xfId="1" applyNumberFormat="1" applyFont="1" applyBorder="1" applyAlignment="1">
      <alignment horizontal="right"/>
    </xf>
    <xf numFmtId="166" fontId="3" fillId="0" borderId="21" xfId="2" applyFont="1" applyBorder="1"/>
    <xf numFmtId="166" fontId="3" fillId="0" borderId="0" xfId="2" applyFont="1" applyBorder="1"/>
    <xf numFmtId="166" fontId="3" fillId="0" borderId="21" xfId="2" quotePrefix="1" applyFont="1" applyBorder="1" applyAlignment="1">
      <alignment horizontal="center"/>
    </xf>
    <xf numFmtId="166" fontId="3" fillId="0" borderId="0" xfId="0" applyNumberFormat="1" applyFont="1" applyBorder="1"/>
    <xf numFmtId="164" fontId="3" fillId="0" borderId="21" xfId="1" applyFont="1" applyBorder="1" applyAlignment="1">
      <alignment horizontal="center"/>
    </xf>
    <xf numFmtId="166" fontId="3" fillId="0" borderId="21" xfId="2" applyFont="1" applyBorder="1" applyAlignment="1">
      <alignment horizontal="center"/>
    </xf>
    <xf numFmtId="166" fontId="3" fillId="0" borderId="0" xfId="2" quotePrefix="1" applyFont="1" applyBorder="1" applyAlignment="1">
      <alignment horizontal="center"/>
    </xf>
    <xf numFmtId="166" fontId="3" fillId="0" borderId="0" xfId="2" applyFont="1" applyBorder="1" applyAlignment="1">
      <alignment horizontal="center"/>
    </xf>
    <xf numFmtId="167" fontId="3" fillId="0" borderId="21" xfId="1" quotePrefix="1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166" fontId="3" fillId="0" borderId="8" xfId="2" applyFont="1" applyBorder="1"/>
    <xf numFmtId="0" fontId="2" fillId="0" borderId="15" xfId="0" applyFont="1" applyBorder="1"/>
    <xf numFmtId="164" fontId="3" fillId="0" borderId="16" xfId="1" applyFont="1" applyBorder="1"/>
    <xf numFmtId="165" fontId="3" fillId="0" borderId="16" xfId="0" applyNumberFormat="1" applyFont="1" applyBorder="1"/>
    <xf numFmtId="168" fontId="3" fillId="0" borderId="17" xfId="0" applyNumberFormat="1" applyFont="1" applyBorder="1" applyAlignment="1">
      <alignment horizontal="center"/>
    </xf>
    <xf numFmtId="0" fontId="6" fillId="0" borderId="15" xfId="0" applyFont="1" applyBorder="1"/>
    <xf numFmtId="0" fontId="3" fillId="0" borderId="16" xfId="0" applyFont="1" applyBorder="1"/>
    <xf numFmtId="9" fontId="3" fillId="0" borderId="16" xfId="3" applyFont="1" applyBorder="1" applyAlignment="1">
      <alignment horizontal="center"/>
    </xf>
    <xf numFmtId="9" fontId="3" fillId="0" borderId="16" xfId="3" applyNumberFormat="1" applyFont="1" applyBorder="1" applyAlignment="1">
      <alignment horizontal="center"/>
    </xf>
    <xf numFmtId="9" fontId="3" fillId="0" borderId="24" xfId="3" applyNumberFormat="1" applyFont="1" applyBorder="1" applyAlignment="1">
      <alignment horizontal="center"/>
    </xf>
    <xf numFmtId="0" fontId="6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0" xfId="0" applyFont="1" applyBorder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Agustus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 t="str">
            <v xml:space="preserve">MINGGU KE  I AGUSTUS  ( S / D TGL 6 AGUSTUS 2018) dalam Juta m3  </v>
          </cell>
        </row>
        <row r="11">
          <cell r="E11">
            <v>55.77</v>
          </cell>
          <cell r="F11">
            <v>31.144597999999998</v>
          </cell>
          <cell r="G11">
            <v>51.53</v>
          </cell>
          <cell r="H11">
            <v>11.638</v>
          </cell>
          <cell r="I11">
            <v>51.86</v>
          </cell>
          <cell r="J11">
            <v>12.769</v>
          </cell>
        </row>
        <row r="12">
          <cell r="E12">
            <v>339.5</v>
          </cell>
          <cell r="F12">
            <v>7.77</v>
          </cell>
          <cell r="G12">
            <v>335.18</v>
          </cell>
          <cell r="H12">
            <v>4.0750000000000002</v>
          </cell>
          <cell r="I12">
            <v>339.34</v>
          </cell>
          <cell r="J12">
            <v>7.6349999999999998</v>
          </cell>
        </row>
        <row r="13">
          <cell r="E13">
            <v>77.5</v>
          </cell>
          <cell r="F13">
            <v>49.02</v>
          </cell>
          <cell r="G13">
            <v>71.94</v>
          </cell>
          <cell r="H13">
            <v>19.632999999999999</v>
          </cell>
          <cell r="I13">
            <v>72.27</v>
          </cell>
          <cell r="J13">
            <v>21.015000000000001</v>
          </cell>
        </row>
        <row r="14">
          <cell r="E14">
            <v>463.3</v>
          </cell>
          <cell r="F14">
            <v>49.9</v>
          </cell>
          <cell r="H14">
            <v>20.079999999999998</v>
          </cell>
          <cell r="I14">
            <v>461.32</v>
          </cell>
          <cell r="J14">
            <v>14.24</v>
          </cell>
        </row>
        <row r="15">
          <cell r="E15">
            <v>207</v>
          </cell>
          <cell r="F15">
            <v>9.5030000000000001</v>
          </cell>
          <cell r="H15">
            <v>7.2439999999999998</v>
          </cell>
          <cell r="I15">
            <v>193.3</v>
          </cell>
          <cell r="J15">
            <v>0.68500000000000005</v>
          </cell>
        </row>
        <row r="16">
          <cell r="E16">
            <v>320</v>
          </cell>
          <cell r="F16">
            <v>5.1509999999999998</v>
          </cell>
          <cell r="H16">
            <v>3.9660000000000002</v>
          </cell>
          <cell r="I16">
            <v>307.89999999999998</v>
          </cell>
          <cell r="J16">
            <v>0.64800000000000002</v>
          </cell>
        </row>
        <row r="17">
          <cell r="E17">
            <v>90</v>
          </cell>
          <cell r="F17">
            <v>689.09100000000001</v>
          </cell>
          <cell r="G17">
            <v>85.92</v>
          </cell>
          <cell r="H17">
            <v>498.12700000000001</v>
          </cell>
          <cell r="I17">
            <v>83.53</v>
          </cell>
          <cell r="J17">
            <v>404.90600000000001</v>
          </cell>
        </row>
        <row r="18">
          <cell r="E18">
            <v>120.5</v>
          </cell>
          <cell r="F18">
            <v>2.0920000000000001</v>
          </cell>
          <cell r="G18">
            <v>113.96</v>
          </cell>
          <cell r="H18">
            <v>0.65600000000000003</v>
          </cell>
          <cell r="I18">
            <v>112.8</v>
          </cell>
          <cell r="J18">
            <v>1.7000000000000001E-2</v>
          </cell>
        </row>
        <row r="19">
          <cell r="E19">
            <v>120.8</v>
          </cell>
          <cell r="F19">
            <v>2.3530000000000002</v>
          </cell>
          <cell r="G19">
            <v>116.09</v>
          </cell>
          <cell r="H19">
            <v>1.032</v>
          </cell>
          <cell r="I19">
            <v>117.43</v>
          </cell>
          <cell r="J19">
            <v>0.9</v>
          </cell>
        </row>
        <row r="20">
          <cell r="E20">
            <v>46.5</v>
          </cell>
          <cell r="F20">
            <v>4.5999999999999996</v>
          </cell>
          <cell r="H20">
            <v>2.6240000000000001</v>
          </cell>
          <cell r="I20">
            <v>41.04</v>
          </cell>
          <cell r="J20">
            <v>0.84299999999999997</v>
          </cell>
        </row>
        <row r="21">
          <cell r="E21">
            <v>51.5</v>
          </cell>
          <cell r="F21">
            <v>2.4159999999999999</v>
          </cell>
          <cell r="G21">
            <v>49.09</v>
          </cell>
          <cell r="H21">
            <v>1.65</v>
          </cell>
          <cell r="I21">
            <v>49.96</v>
          </cell>
          <cell r="J21">
            <v>1.532</v>
          </cell>
        </row>
        <row r="22">
          <cell r="E22">
            <v>81</v>
          </cell>
          <cell r="F22">
            <v>1.093</v>
          </cell>
          <cell r="G22">
            <v>78.02</v>
          </cell>
          <cell r="H22">
            <v>0.61</v>
          </cell>
          <cell r="I22">
            <v>75.05</v>
          </cell>
          <cell r="J22">
            <v>0.27700000000000002</v>
          </cell>
        </row>
        <row r="23">
          <cell r="E23">
            <v>82.8</v>
          </cell>
          <cell r="F23">
            <v>0.42899999999999999</v>
          </cell>
          <cell r="G23">
            <v>81.38</v>
          </cell>
          <cell r="H23">
            <v>0.22700000000000001</v>
          </cell>
          <cell r="I23">
            <v>80.87</v>
          </cell>
          <cell r="J23">
            <v>0.16900000000000001</v>
          </cell>
        </row>
        <row r="24">
          <cell r="E24">
            <v>69.95</v>
          </cell>
          <cell r="F24">
            <v>0.25</v>
          </cell>
          <cell r="G24">
            <v>69.19</v>
          </cell>
          <cell r="H24">
            <v>0.14599999999999999</v>
          </cell>
          <cell r="I24">
            <v>68.19</v>
          </cell>
          <cell r="J24">
            <v>2.3E-2</v>
          </cell>
        </row>
        <row r="25">
          <cell r="E25">
            <v>48.2</v>
          </cell>
          <cell r="F25">
            <v>0.38500000000000001</v>
          </cell>
          <cell r="G25">
            <v>44.32</v>
          </cell>
          <cell r="H25">
            <v>7.2999999999999995E-2</v>
          </cell>
          <cell r="I25">
            <v>45.03</v>
          </cell>
          <cell r="J25">
            <v>0.13100000000000001</v>
          </cell>
        </row>
        <row r="26">
          <cell r="E26">
            <v>136</v>
          </cell>
          <cell r="F26">
            <v>440</v>
          </cell>
          <cell r="G26">
            <v>133.02000000000001</v>
          </cell>
          <cell r="H26">
            <v>231.50800000000001</v>
          </cell>
          <cell r="I26">
            <v>132.09</v>
          </cell>
          <cell r="J26">
            <v>196.375</v>
          </cell>
        </row>
        <row r="27">
          <cell r="E27">
            <v>113.5</v>
          </cell>
          <cell r="F27">
            <v>3.7519999999999998</v>
          </cell>
          <cell r="G27">
            <v>108.5</v>
          </cell>
          <cell r="H27">
            <v>1.6120000000000001</v>
          </cell>
          <cell r="I27">
            <v>104.77</v>
          </cell>
          <cell r="J27">
            <v>0.61799999999999999</v>
          </cell>
        </row>
        <row r="28">
          <cell r="E28">
            <v>225.4</v>
          </cell>
          <cell r="F28">
            <v>1.2</v>
          </cell>
          <cell r="G28">
            <v>224.22</v>
          </cell>
          <cell r="H28">
            <v>0.35499999999999998</v>
          </cell>
          <cell r="I28">
            <v>220.05</v>
          </cell>
          <cell r="J28">
            <v>0</v>
          </cell>
        </row>
        <row r="29">
          <cell r="E29">
            <v>224</v>
          </cell>
          <cell r="F29">
            <v>0.6</v>
          </cell>
          <cell r="G29">
            <v>219.39</v>
          </cell>
          <cell r="H29">
            <v>0.245</v>
          </cell>
          <cell r="I29">
            <v>218.57</v>
          </cell>
          <cell r="J29">
            <v>0.19800000000000001</v>
          </cell>
        </row>
        <row r="30">
          <cell r="E30">
            <v>196</v>
          </cell>
          <cell r="F30">
            <v>1.5820000000000001</v>
          </cell>
          <cell r="G30">
            <v>191.78</v>
          </cell>
          <cell r="H30">
            <v>0.93</v>
          </cell>
          <cell r="I30">
            <v>190.25</v>
          </cell>
          <cell r="J30">
            <v>0.72199999999999998</v>
          </cell>
        </row>
        <row r="31">
          <cell r="E31">
            <v>174</v>
          </cell>
          <cell r="F31">
            <v>0.47899999999999998</v>
          </cell>
          <cell r="G31">
            <v>172.4</v>
          </cell>
          <cell r="H31">
            <v>0</v>
          </cell>
          <cell r="I31">
            <v>167.85</v>
          </cell>
          <cell r="J31">
            <v>0</v>
          </cell>
        </row>
        <row r="32">
          <cell r="E32">
            <v>229.1</v>
          </cell>
          <cell r="F32">
            <v>0.79200000000000004</v>
          </cell>
          <cell r="G32">
            <v>224.95</v>
          </cell>
          <cell r="H32">
            <v>0.43</v>
          </cell>
          <cell r="I32">
            <v>220.84</v>
          </cell>
          <cell r="J32">
            <v>0.16400000000000001</v>
          </cell>
        </row>
        <row r="33">
          <cell r="E33">
            <v>249</v>
          </cell>
          <cell r="F33">
            <v>2.1240000000000001</v>
          </cell>
          <cell r="G33">
            <v>243.6</v>
          </cell>
          <cell r="H33">
            <v>0.72199999999999998</v>
          </cell>
          <cell r="I33">
            <v>239</v>
          </cell>
          <cell r="J33">
            <v>0.14699999999999999</v>
          </cell>
        </row>
        <row r="34">
          <cell r="E34">
            <v>164.75</v>
          </cell>
          <cell r="F34">
            <v>5</v>
          </cell>
          <cell r="G34">
            <v>157.25</v>
          </cell>
          <cell r="H34">
            <v>1.41</v>
          </cell>
          <cell r="I34">
            <v>155.83000000000001</v>
          </cell>
          <cell r="J34">
            <v>0.89200000000000002</v>
          </cell>
        </row>
        <row r="35">
          <cell r="E35">
            <v>179.1</v>
          </cell>
          <cell r="F35">
            <v>4.2</v>
          </cell>
          <cell r="G35">
            <v>173.74</v>
          </cell>
          <cell r="H35">
            <v>1.597</v>
          </cell>
          <cell r="I35">
            <v>173.28</v>
          </cell>
          <cell r="J35">
            <v>1.399</v>
          </cell>
        </row>
        <row r="36">
          <cell r="E36">
            <v>325.56</v>
          </cell>
          <cell r="F36">
            <v>0.70099999999999996</v>
          </cell>
          <cell r="G36">
            <v>320.79000000000002</v>
          </cell>
          <cell r="H36">
            <v>0.32200000000000001</v>
          </cell>
          <cell r="I36">
            <v>314.06</v>
          </cell>
          <cell r="J36">
            <v>4.3999999999999997E-2</v>
          </cell>
        </row>
        <row r="37">
          <cell r="E37">
            <v>129.19999999999999</v>
          </cell>
          <cell r="F37">
            <v>0.5</v>
          </cell>
          <cell r="G37">
            <v>126.96</v>
          </cell>
          <cell r="H37">
            <v>0.26200000000000001</v>
          </cell>
          <cell r="I37">
            <v>123.7</v>
          </cell>
          <cell r="J37">
            <v>3.3000000000000002E-2</v>
          </cell>
        </row>
        <row r="38">
          <cell r="E38">
            <v>282.77999999999997</v>
          </cell>
          <cell r="F38">
            <v>0.51300000000000001</v>
          </cell>
          <cell r="G38">
            <v>2759.95</v>
          </cell>
          <cell r="H38">
            <v>0.2</v>
          </cell>
          <cell r="I38">
            <v>275.77999999999997</v>
          </cell>
          <cell r="J38">
            <v>0</v>
          </cell>
        </row>
        <row r="39">
          <cell r="E39">
            <v>99</v>
          </cell>
          <cell r="F39">
            <v>2.6110000000000002</v>
          </cell>
          <cell r="G39">
            <v>94.55</v>
          </cell>
          <cell r="H39">
            <v>0.745</v>
          </cell>
          <cell r="I39">
            <v>92.93</v>
          </cell>
          <cell r="J39">
            <v>0.33400000000000002</v>
          </cell>
        </row>
        <row r="40">
          <cell r="E40">
            <v>189.7</v>
          </cell>
          <cell r="F40">
            <v>7.9000000000000001E-2</v>
          </cell>
          <cell r="G40">
            <v>187.8</v>
          </cell>
          <cell r="H40">
            <v>0.02</v>
          </cell>
          <cell r="I40">
            <v>188.49</v>
          </cell>
          <cell r="J40">
            <v>0.04</v>
          </cell>
        </row>
        <row r="41">
          <cell r="E41">
            <v>171.19</v>
          </cell>
          <cell r="F41">
            <v>9.6879999999999994E-2</v>
          </cell>
          <cell r="G41">
            <v>168.41</v>
          </cell>
          <cell r="H41">
            <v>2.9000000000000001E-2</v>
          </cell>
          <cell r="I41">
            <v>168.28</v>
          </cell>
          <cell r="J41">
            <v>2.5999999999999999E-2</v>
          </cell>
        </row>
        <row r="42">
          <cell r="E42">
            <v>142.6</v>
          </cell>
          <cell r="F42">
            <v>9.157</v>
          </cell>
          <cell r="G42">
            <v>140.55000000000001</v>
          </cell>
          <cell r="H42">
            <v>4.1479999999999997</v>
          </cell>
          <cell r="I42">
            <v>140.63</v>
          </cell>
          <cell r="J42">
            <v>4.1040000000000001</v>
          </cell>
        </row>
        <row r="43">
          <cell r="E43">
            <v>239.5</v>
          </cell>
          <cell r="F43">
            <v>2.6720000000000002</v>
          </cell>
          <cell r="G43">
            <v>236.05</v>
          </cell>
          <cell r="H43">
            <v>0.96099999999999997</v>
          </cell>
          <cell r="I43">
            <v>235.89</v>
          </cell>
          <cell r="J43">
            <v>0.90500000000000003</v>
          </cell>
        </row>
        <row r="44">
          <cell r="E44">
            <v>120.5</v>
          </cell>
          <cell r="F44">
            <v>3.677</v>
          </cell>
          <cell r="G44">
            <v>119.56</v>
          </cell>
          <cell r="H44">
            <v>1.982</v>
          </cell>
          <cell r="I44">
            <v>120.14</v>
          </cell>
          <cell r="J44">
            <v>3.0019999999999998</v>
          </cell>
        </row>
        <row r="45">
          <cell r="E45">
            <v>110.56</v>
          </cell>
          <cell r="F45">
            <v>2.75</v>
          </cell>
          <cell r="G45">
            <v>108.57</v>
          </cell>
          <cell r="H45">
            <v>0.749</v>
          </cell>
          <cell r="I45">
            <v>109.07</v>
          </cell>
          <cell r="J45">
            <v>0.99</v>
          </cell>
        </row>
        <row r="46">
          <cell r="E46">
            <v>72</v>
          </cell>
          <cell r="F46">
            <v>38.036000000000001</v>
          </cell>
          <cell r="G46">
            <v>67.599999999999994</v>
          </cell>
          <cell r="H46">
            <v>27.579000000000001</v>
          </cell>
          <cell r="I46">
            <v>52.67</v>
          </cell>
          <cell r="J46">
            <v>6.9619999999999997</v>
          </cell>
        </row>
        <row r="47">
          <cell r="E47">
            <v>185</v>
          </cell>
          <cell r="F47">
            <v>388.72199999999998</v>
          </cell>
          <cell r="G47">
            <v>164.5</v>
          </cell>
          <cell r="H47">
            <v>195.773</v>
          </cell>
          <cell r="I47">
            <v>164.28</v>
          </cell>
          <cell r="J47">
            <v>194.01300000000001</v>
          </cell>
        </row>
        <row r="48">
          <cell r="E48">
            <v>231</v>
          </cell>
          <cell r="F48">
            <v>23.24</v>
          </cell>
          <cell r="G48">
            <v>230.36</v>
          </cell>
          <cell r="H48">
            <v>16.559999999999999</v>
          </cell>
          <cell r="I48">
            <v>229.81</v>
          </cell>
          <cell r="J48">
            <v>12.95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abSelected="1" workbookViewId="0">
      <selection activeCell="L24" sqref="L24"/>
    </sheetView>
  </sheetViews>
  <sheetFormatPr defaultRowHeight="12.75" x14ac:dyDescent="0.2"/>
  <cols>
    <col min="1" max="1" width="6.28515625" style="2" customWidth="1"/>
    <col min="2" max="2" width="18.5703125" style="2" customWidth="1"/>
    <col min="3" max="3" width="16.5703125" style="2" customWidth="1"/>
    <col min="4" max="5" width="15.140625" style="2" customWidth="1"/>
    <col min="6" max="6" width="14.7109375" style="2" customWidth="1"/>
    <col min="7" max="7" width="14.28515625" style="2" customWidth="1"/>
    <col min="8" max="8" width="15.140625" style="2" customWidth="1"/>
    <col min="9" max="9" width="16.28515625" style="2" customWidth="1"/>
    <col min="10" max="10" width="16.5703125" style="2" customWidth="1"/>
    <col min="11" max="11" width="14.5703125" style="2" customWidth="1"/>
    <col min="12" max="13" width="17" style="2" customWidth="1"/>
    <col min="14" max="14" width="15.42578125" style="2" customWidth="1"/>
    <col min="15" max="16384" width="9.140625" style="2"/>
  </cols>
  <sheetData>
    <row r="3" spans="1:14" ht="21" x14ac:dyDescent="0.2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14" ht="21" x14ac:dyDescent="0.2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14" ht="21" x14ac:dyDescent="0.35">
      <c r="A5" s="3" t="str">
        <f>+[1]UTAMA!B4</f>
        <v xml:space="preserve">MINGGU KE  I AGUSTUS  ( S / D TGL 6 AGUSTUS 2018) dalam Juta m3  </v>
      </c>
      <c r="B5" s="3"/>
      <c r="C5" s="3"/>
      <c r="D5" s="3"/>
      <c r="E5" s="3"/>
      <c r="F5" s="3"/>
      <c r="G5" s="3"/>
      <c r="H5" s="3"/>
      <c r="I5" s="3"/>
    </row>
    <row r="6" spans="1:14" ht="13.5" thickBot="1" x14ac:dyDescent="0.25"/>
    <row r="7" spans="1:14" ht="15.75" x14ac:dyDescent="0.2">
      <c r="A7" s="4" t="s">
        <v>2</v>
      </c>
      <c r="B7" s="5" t="s">
        <v>3</v>
      </c>
      <c r="C7" s="6" t="s">
        <v>4</v>
      </c>
      <c r="D7" s="7"/>
      <c r="E7" s="6" t="s">
        <v>5</v>
      </c>
      <c r="F7" s="7"/>
      <c r="G7" s="6" t="s">
        <v>6</v>
      </c>
      <c r="H7" s="7"/>
      <c r="I7" s="8" t="s">
        <v>7</v>
      </c>
    </row>
    <row r="8" spans="1:14" ht="15.75" x14ac:dyDescent="0.25">
      <c r="A8" s="9"/>
      <c r="B8" s="10"/>
      <c r="C8" s="11" t="s">
        <v>8</v>
      </c>
      <c r="D8" s="11" t="s">
        <v>9</v>
      </c>
      <c r="E8" s="12" t="s">
        <v>8</v>
      </c>
      <c r="F8" s="11" t="s">
        <v>9</v>
      </c>
      <c r="G8" s="12" t="s">
        <v>8</v>
      </c>
      <c r="H8" s="11" t="s">
        <v>9</v>
      </c>
      <c r="I8" s="13"/>
    </row>
    <row r="9" spans="1:14" ht="18.75" thickBot="1" x14ac:dyDescent="0.3">
      <c r="A9" s="14"/>
      <c r="B9" s="15"/>
      <c r="C9" s="16" t="s">
        <v>10</v>
      </c>
      <c r="D9" s="16" t="s">
        <v>11</v>
      </c>
      <c r="E9" s="17" t="s">
        <v>10</v>
      </c>
      <c r="F9" s="16" t="s">
        <v>11</v>
      </c>
      <c r="G9" s="17" t="s">
        <v>10</v>
      </c>
      <c r="H9" s="16" t="s">
        <v>11</v>
      </c>
      <c r="I9" s="18" t="s">
        <v>12</v>
      </c>
    </row>
    <row r="10" spans="1:14" ht="16.5" thickBot="1" x14ac:dyDescent="0.3">
      <c r="A10" s="19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1">
        <v>9</v>
      </c>
    </row>
    <row r="11" spans="1:14" ht="15.75" x14ac:dyDescent="0.25">
      <c r="A11" s="22">
        <v>1</v>
      </c>
      <c r="B11" s="23" t="s">
        <v>13</v>
      </c>
      <c r="C11" s="24">
        <f>+[1]UTAMA!E12</f>
        <v>339.5</v>
      </c>
      <c r="D11" s="25">
        <f>+[1]UTAMA!F12</f>
        <v>7.77</v>
      </c>
      <c r="E11" s="26">
        <f>+[1]UTAMA!G12</f>
        <v>335.18</v>
      </c>
      <c r="F11" s="27">
        <f>+[1]UTAMA!H12</f>
        <v>4.0750000000000002</v>
      </c>
      <c r="G11" s="24">
        <f>+[1]UTAMA!I12</f>
        <v>339.34</v>
      </c>
      <c r="H11" s="27">
        <f>+[1]UTAMA!J12</f>
        <v>7.6349999999999998</v>
      </c>
      <c r="I11" s="28">
        <v>35162</v>
      </c>
      <c r="K11" s="29"/>
      <c r="L11" s="29"/>
      <c r="M11" s="29"/>
      <c r="N11" s="30"/>
    </row>
    <row r="12" spans="1:14" ht="15.75" x14ac:dyDescent="0.25">
      <c r="A12" s="31">
        <f>+A11+1</f>
        <v>2</v>
      </c>
      <c r="B12" s="32" t="s">
        <v>14</v>
      </c>
      <c r="C12" s="33">
        <f>+[1]UTAMA!E13</f>
        <v>77.5</v>
      </c>
      <c r="D12" s="34">
        <f>+[1]UTAMA!F13</f>
        <v>49.02</v>
      </c>
      <c r="E12" s="35">
        <f>+[1]UTAMA!G13</f>
        <v>71.94</v>
      </c>
      <c r="F12" s="34">
        <f>+[1]UTAMA!H13</f>
        <v>19.632999999999999</v>
      </c>
      <c r="G12" s="33">
        <f>+[1]UTAMA!I13</f>
        <v>72.27</v>
      </c>
      <c r="H12" s="34">
        <f>+[1]UTAMA!J13</f>
        <v>21.015000000000001</v>
      </c>
      <c r="I12" s="36">
        <v>28310</v>
      </c>
      <c r="K12" s="29"/>
      <c r="L12" s="29"/>
      <c r="M12" s="29"/>
      <c r="N12" s="30"/>
    </row>
    <row r="13" spans="1:14" ht="15.75" x14ac:dyDescent="0.25">
      <c r="A13" s="31">
        <f t="shared" ref="A13:A48" si="0">+A12+1</f>
        <v>3</v>
      </c>
      <c r="B13" s="32" t="s">
        <v>15</v>
      </c>
      <c r="C13" s="33">
        <f>+[1]UTAMA!E11</f>
        <v>55.77</v>
      </c>
      <c r="D13" s="34">
        <f>+[1]UTAMA!F11</f>
        <v>31.144597999999998</v>
      </c>
      <c r="E13" s="33">
        <f>+[1]UTAMA!G11</f>
        <v>51.53</v>
      </c>
      <c r="F13" s="34">
        <f>+[1]UTAMA!H11</f>
        <v>11.638</v>
      </c>
      <c r="G13" s="33">
        <f>+[1]UTAMA!I11</f>
        <v>51.86</v>
      </c>
      <c r="H13" s="34">
        <f>+[1]UTAMA!J11</f>
        <v>12.769</v>
      </c>
      <c r="I13" s="36">
        <v>17481</v>
      </c>
      <c r="K13" s="29"/>
      <c r="L13" s="29"/>
      <c r="M13" s="29"/>
      <c r="N13" s="30"/>
    </row>
    <row r="14" spans="1:14" ht="15.75" x14ac:dyDescent="0.25">
      <c r="A14" s="31">
        <f t="shared" si="0"/>
        <v>4</v>
      </c>
      <c r="B14" s="32" t="s">
        <v>16</v>
      </c>
      <c r="C14" s="33">
        <f>+[1]UTAMA!E14</f>
        <v>463.3</v>
      </c>
      <c r="D14" s="34">
        <f>+[1]UTAMA!F14</f>
        <v>49.9</v>
      </c>
      <c r="E14" s="37">
        <f>+[1]UTAMA!H14</f>
        <v>20.079999999999998</v>
      </c>
      <c r="F14" s="34">
        <f>+[1]UTAMA!H14</f>
        <v>20.079999999999998</v>
      </c>
      <c r="G14" s="33">
        <f>+[1]UTAMA!I14</f>
        <v>461.32</v>
      </c>
      <c r="H14" s="34">
        <f>+[1]UTAMA!J14</f>
        <v>14.24</v>
      </c>
      <c r="I14" s="36">
        <v>19972</v>
      </c>
      <c r="K14" s="29"/>
      <c r="L14" s="29"/>
      <c r="M14" s="29"/>
      <c r="N14" s="30"/>
    </row>
    <row r="15" spans="1:14" ht="15.75" x14ac:dyDescent="0.25">
      <c r="A15" s="31">
        <f t="shared" si="0"/>
        <v>5</v>
      </c>
      <c r="B15" s="32" t="s">
        <v>17</v>
      </c>
      <c r="C15" s="33">
        <f>+[1]UTAMA!E15</f>
        <v>207</v>
      </c>
      <c r="D15" s="34">
        <f>+[1]UTAMA!F15</f>
        <v>9.5030000000000001</v>
      </c>
      <c r="E15" s="37">
        <f>+[1]UTAMA!H15</f>
        <v>7.2439999999999998</v>
      </c>
      <c r="F15" s="34">
        <f>+[1]UTAMA!H15</f>
        <v>7.2439999999999998</v>
      </c>
      <c r="G15" s="33">
        <f>+[1]UTAMA!I15</f>
        <v>193.3</v>
      </c>
      <c r="H15" s="34">
        <f>+[1]UTAMA!J15</f>
        <v>0.68500000000000005</v>
      </c>
      <c r="I15" s="36">
        <v>4959</v>
      </c>
      <c r="K15" s="29"/>
      <c r="L15" s="29"/>
      <c r="M15" s="29"/>
      <c r="N15" s="30"/>
    </row>
    <row r="16" spans="1:14" ht="15.75" x14ac:dyDescent="0.25">
      <c r="A16" s="31">
        <f t="shared" si="0"/>
        <v>6</v>
      </c>
      <c r="B16" s="32" t="s">
        <v>18</v>
      </c>
      <c r="C16" s="33">
        <f>+[1]UTAMA!E16</f>
        <v>320</v>
      </c>
      <c r="D16" s="34">
        <f>+[1]UTAMA!F16</f>
        <v>5.1509999999999998</v>
      </c>
      <c r="E16" s="37">
        <f>+[1]UTAMA!H16</f>
        <v>3.9660000000000002</v>
      </c>
      <c r="F16" s="34">
        <f>+[1]UTAMA!H16</f>
        <v>3.9660000000000002</v>
      </c>
      <c r="G16" s="33">
        <f>+[1]UTAMA!I16</f>
        <v>307.89999999999998</v>
      </c>
      <c r="H16" s="34">
        <f>+[1]UTAMA!J16</f>
        <v>0.64800000000000002</v>
      </c>
      <c r="I16" s="36">
        <v>6052</v>
      </c>
      <c r="K16" s="29"/>
      <c r="L16" s="29"/>
      <c r="M16" s="29"/>
      <c r="N16" s="30"/>
    </row>
    <row r="17" spans="1:14" ht="15.75" x14ac:dyDescent="0.25">
      <c r="A17" s="31">
        <f t="shared" si="0"/>
        <v>7</v>
      </c>
      <c r="B17" s="32" t="s">
        <v>19</v>
      </c>
      <c r="C17" s="33">
        <f>+[1]UTAMA!E17</f>
        <v>90</v>
      </c>
      <c r="D17" s="34">
        <f>+[1]UTAMA!F17</f>
        <v>689.09100000000001</v>
      </c>
      <c r="E17" s="37">
        <f>+[1]UTAMA!G17</f>
        <v>85.92</v>
      </c>
      <c r="F17" s="34">
        <f>+[1]UTAMA!H17</f>
        <v>498.12700000000001</v>
      </c>
      <c r="G17" s="33">
        <f>+[1]UTAMA!I17</f>
        <v>83.53</v>
      </c>
      <c r="H17" s="34">
        <f>+[1]UTAMA!J17</f>
        <v>404.90600000000001</v>
      </c>
      <c r="I17" s="38">
        <v>59645</v>
      </c>
      <c r="K17" s="29"/>
      <c r="L17" s="29"/>
      <c r="M17" s="29"/>
      <c r="N17" s="39"/>
    </row>
    <row r="18" spans="1:14" ht="15.75" x14ac:dyDescent="0.25">
      <c r="A18" s="31">
        <f t="shared" si="0"/>
        <v>8</v>
      </c>
      <c r="B18" s="32" t="s">
        <v>20</v>
      </c>
      <c r="C18" s="33">
        <f>+[1]UTAMA!E18</f>
        <v>120.5</v>
      </c>
      <c r="D18" s="34">
        <f>+[1]UTAMA!F18</f>
        <v>2.0920000000000001</v>
      </c>
      <c r="E18" s="37">
        <f>+[1]UTAMA!G18</f>
        <v>113.96</v>
      </c>
      <c r="F18" s="34">
        <f>+[1]UTAMA!H18</f>
        <v>0.65600000000000003</v>
      </c>
      <c r="G18" s="33">
        <f>+[1]UTAMA!I18</f>
        <v>112.8</v>
      </c>
      <c r="H18" s="34">
        <f>+[1]UTAMA!J18</f>
        <v>1.7000000000000001E-2</v>
      </c>
      <c r="I18" s="40">
        <v>923</v>
      </c>
      <c r="K18" s="29"/>
      <c r="L18" s="29"/>
      <c r="M18" s="41"/>
      <c r="N18" s="39"/>
    </row>
    <row r="19" spans="1:14" ht="15.75" x14ac:dyDescent="0.25">
      <c r="A19" s="31">
        <f t="shared" si="0"/>
        <v>9</v>
      </c>
      <c r="B19" s="32" t="s">
        <v>21</v>
      </c>
      <c r="C19" s="33">
        <f>+[1]UTAMA!E19</f>
        <v>120.8</v>
      </c>
      <c r="D19" s="34">
        <f>+[1]UTAMA!F19</f>
        <v>2.3530000000000002</v>
      </c>
      <c r="E19" s="37">
        <f>+[1]UTAMA!G19</f>
        <v>116.09</v>
      </c>
      <c r="F19" s="34">
        <f>+[1]UTAMA!H19</f>
        <v>1.032</v>
      </c>
      <c r="G19" s="33">
        <f>+[1]UTAMA!I19</f>
        <v>117.43</v>
      </c>
      <c r="H19" s="34">
        <f>+[1]UTAMA!J19</f>
        <v>0.9</v>
      </c>
      <c r="I19" s="38">
        <v>251</v>
      </c>
      <c r="K19" s="29"/>
      <c r="L19" s="39"/>
      <c r="M19" s="39"/>
      <c r="N19" s="39"/>
    </row>
    <row r="20" spans="1:14" ht="15.75" x14ac:dyDescent="0.25">
      <c r="A20" s="31">
        <f t="shared" si="0"/>
        <v>10</v>
      </c>
      <c r="B20" s="32" t="s">
        <v>22</v>
      </c>
      <c r="C20" s="33">
        <f>+[1]UTAMA!E20</f>
        <v>46.5</v>
      </c>
      <c r="D20" s="34">
        <f>+[1]UTAMA!F20</f>
        <v>4.5999999999999996</v>
      </c>
      <c r="E20" s="42" t="s">
        <v>23</v>
      </c>
      <c r="F20" s="34">
        <f>+[1]UTAMA!H20</f>
        <v>2.6240000000000001</v>
      </c>
      <c r="G20" s="33">
        <f>+[1]UTAMA!I20</f>
        <v>41.04</v>
      </c>
      <c r="H20" s="34">
        <f>+[1]UTAMA!J20</f>
        <v>0.84299999999999997</v>
      </c>
      <c r="I20" s="43">
        <v>440</v>
      </c>
      <c r="K20" s="29"/>
      <c r="L20" s="29"/>
      <c r="M20" s="41"/>
      <c r="N20" s="39"/>
    </row>
    <row r="21" spans="1:14" ht="15.75" x14ac:dyDescent="0.25">
      <c r="A21" s="31">
        <f t="shared" si="0"/>
        <v>11</v>
      </c>
      <c r="B21" s="32" t="s">
        <v>24</v>
      </c>
      <c r="C21" s="33">
        <f>+[1]UTAMA!E21</f>
        <v>51.5</v>
      </c>
      <c r="D21" s="34">
        <f>+[1]UTAMA!F21</f>
        <v>2.4159999999999999</v>
      </c>
      <c r="E21" s="37">
        <f>+[1]UTAMA!G21</f>
        <v>49.09</v>
      </c>
      <c r="F21" s="34">
        <f>+[1]UTAMA!H21</f>
        <v>1.65</v>
      </c>
      <c r="G21" s="33">
        <f>+[1]UTAMA!I21</f>
        <v>49.96</v>
      </c>
      <c r="H21" s="34">
        <f>+[1]UTAMA!J21</f>
        <v>1.532</v>
      </c>
      <c r="I21" s="43">
        <v>775</v>
      </c>
      <c r="K21" s="29"/>
      <c r="L21" s="29"/>
      <c r="M21" s="41"/>
      <c r="N21" s="39"/>
    </row>
    <row r="22" spans="1:14" ht="15.75" x14ac:dyDescent="0.25">
      <c r="A22" s="31">
        <f t="shared" si="0"/>
        <v>12</v>
      </c>
      <c r="B22" s="32" t="s">
        <v>25</v>
      </c>
      <c r="C22" s="33">
        <f>+[1]UTAMA!E22</f>
        <v>81</v>
      </c>
      <c r="D22" s="34">
        <f>+[1]UTAMA!F22</f>
        <v>1.093</v>
      </c>
      <c r="E22" s="37">
        <f>+[1]UTAMA!G22</f>
        <v>78.02</v>
      </c>
      <c r="F22" s="34">
        <f>+[1]UTAMA!H22</f>
        <v>0.61</v>
      </c>
      <c r="G22" s="33">
        <f>+[1]UTAMA!I22</f>
        <v>75.05</v>
      </c>
      <c r="H22" s="34">
        <f>+[1]UTAMA!J22</f>
        <v>0.27700000000000002</v>
      </c>
      <c r="I22" s="38">
        <v>750</v>
      </c>
      <c r="K22" s="29"/>
      <c r="L22" s="29"/>
      <c r="M22" s="41"/>
      <c r="N22" s="39"/>
    </row>
    <row r="23" spans="1:14" ht="15.75" x14ac:dyDescent="0.25">
      <c r="A23" s="31">
        <f t="shared" si="0"/>
        <v>13</v>
      </c>
      <c r="B23" s="32" t="s">
        <v>26</v>
      </c>
      <c r="C23" s="33">
        <f>+[1]UTAMA!E23</f>
        <v>82.8</v>
      </c>
      <c r="D23" s="34">
        <f>+[1]UTAMA!F23</f>
        <v>0.42899999999999999</v>
      </c>
      <c r="E23" s="42">
        <f>+[1]UTAMA!G23</f>
        <v>81.38</v>
      </c>
      <c r="F23" s="34">
        <f>+[1]UTAMA!H23</f>
        <v>0.22700000000000001</v>
      </c>
      <c r="G23" s="33">
        <f>+[1]UTAMA!I23</f>
        <v>80.87</v>
      </c>
      <c r="H23" s="34">
        <f>+[1]UTAMA!J23</f>
        <v>0.16900000000000001</v>
      </c>
      <c r="I23" s="38">
        <v>482</v>
      </c>
      <c r="K23" s="29"/>
      <c r="L23" s="29"/>
      <c r="M23" s="29"/>
      <c r="N23" s="39"/>
    </row>
    <row r="24" spans="1:14" ht="15.75" x14ac:dyDescent="0.25">
      <c r="A24" s="31">
        <f t="shared" si="0"/>
        <v>14</v>
      </c>
      <c r="B24" s="32" t="s">
        <v>27</v>
      </c>
      <c r="C24" s="33">
        <f>+[1]UTAMA!E24</f>
        <v>69.95</v>
      </c>
      <c r="D24" s="34">
        <f>+[1]UTAMA!F24</f>
        <v>0.25</v>
      </c>
      <c r="E24" s="42">
        <f>+[1]UTAMA!G24</f>
        <v>69.19</v>
      </c>
      <c r="F24" s="34">
        <f>+[1]UTAMA!H24</f>
        <v>0.14599999999999999</v>
      </c>
      <c r="G24" s="33">
        <f>+[1]UTAMA!I24</f>
        <v>68.19</v>
      </c>
      <c r="H24" s="34">
        <f>+[1]UTAMA!J24</f>
        <v>2.3E-2</v>
      </c>
      <c r="I24" s="38">
        <v>366</v>
      </c>
      <c r="K24" s="29"/>
      <c r="L24" s="29"/>
      <c r="M24" s="29"/>
      <c r="N24" s="44"/>
    </row>
    <row r="25" spans="1:14" ht="15.75" x14ac:dyDescent="0.25">
      <c r="A25" s="31">
        <f t="shared" si="0"/>
        <v>15</v>
      </c>
      <c r="B25" s="32" t="s">
        <v>28</v>
      </c>
      <c r="C25" s="33">
        <f>+[1]UTAMA!E25</f>
        <v>48.2</v>
      </c>
      <c r="D25" s="34">
        <f>+[1]UTAMA!F25</f>
        <v>0.38500000000000001</v>
      </c>
      <c r="E25" s="37">
        <f>+[1]UTAMA!G25</f>
        <v>44.32</v>
      </c>
      <c r="F25" s="34">
        <f>+[1]UTAMA!H25</f>
        <v>7.2999999999999995E-2</v>
      </c>
      <c r="G25" s="33">
        <f>+[1]UTAMA!I25</f>
        <v>45.03</v>
      </c>
      <c r="H25" s="34">
        <f>+[1]UTAMA!J25</f>
        <v>0.13100000000000001</v>
      </c>
      <c r="I25" s="43">
        <v>260</v>
      </c>
      <c r="K25" s="29"/>
      <c r="L25" s="29"/>
      <c r="M25" s="29"/>
      <c r="N25" s="39"/>
    </row>
    <row r="26" spans="1:14" ht="15.75" x14ac:dyDescent="0.25">
      <c r="A26" s="31">
        <f t="shared" si="0"/>
        <v>16</v>
      </c>
      <c r="B26" s="32" t="s">
        <v>29</v>
      </c>
      <c r="C26" s="33">
        <f>+[1]UTAMA!E26</f>
        <v>136</v>
      </c>
      <c r="D26" s="34">
        <f>+[1]UTAMA!F26</f>
        <v>440</v>
      </c>
      <c r="E26" s="37">
        <f>+[1]UTAMA!G26</f>
        <v>133.02000000000001</v>
      </c>
      <c r="F26" s="34">
        <f>+[1]UTAMA!H26</f>
        <v>231.50800000000001</v>
      </c>
      <c r="G26" s="33">
        <f>+[1]UTAMA!I26</f>
        <v>132.09</v>
      </c>
      <c r="H26" s="34">
        <f>+[1]UTAMA!J26</f>
        <v>196.375</v>
      </c>
      <c r="I26" s="38">
        <v>28109</v>
      </c>
      <c r="K26" s="29"/>
      <c r="L26" s="29"/>
      <c r="M26" s="29"/>
      <c r="N26" s="45"/>
    </row>
    <row r="27" spans="1:14" ht="15.75" x14ac:dyDescent="0.25">
      <c r="A27" s="31">
        <f t="shared" si="0"/>
        <v>17</v>
      </c>
      <c r="B27" s="32" t="s">
        <v>30</v>
      </c>
      <c r="C27" s="33">
        <f>+[1]UTAMA!E27</f>
        <v>113.5</v>
      </c>
      <c r="D27" s="34">
        <f>+[1]UTAMA!F27</f>
        <v>3.7519999999999998</v>
      </c>
      <c r="E27" s="37">
        <f>+[1]UTAMA!G27</f>
        <v>108.5</v>
      </c>
      <c r="F27" s="34">
        <f>+[1]UTAMA!H27</f>
        <v>1.6120000000000001</v>
      </c>
      <c r="G27" s="33">
        <f>+[1]UTAMA!I27</f>
        <v>104.77</v>
      </c>
      <c r="H27" s="34">
        <f>+[1]UTAMA!J27</f>
        <v>0.61799999999999999</v>
      </c>
      <c r="I27" s="38">
        <v>874</v>
      </c>
      <c r="K27" s="29"/>
      <c r="L27" s="29"/>
      <c r="M27" s="29"/>
      <c r="N27" s="45"/>
    </row>
    <row r="28" spans="1:14" ht="15.75" x14ac:dyDescent="0.25">
      <c r="A28" s="31">
        <f t="shared" si="0"/>
        <v>18</v>
      </c>
      <c r="B28" s="32" t="s">
        <v>31</v>
      </c>
      <c r="C28" s="33">
        <f>+[1]UTAMA!E28</f>
        <v>225.4</v>
      </c>
      <c r="D28" s="34">
        <f>+[1]UTAMA!F28</f>
        <v>1.2</v>
      </c>
      <c r="E28" s="37">
        <f>+[1]UTAMA!G28</f>
        <v>224.22</v>
      </c>
      <c r="F28" s="34">
        <f>+[1]UTAMA!H28</f>
        <v>0.35499999999999998</v>
      </c>
      <c r="G28" s="33">
        <f>+[1]UTAMA!I28</f>
        <v>220.05</v>
      </c>
      <c r="H28" s="34">
        <f>+[1]UTAMA!J28</f>
        <v>0</v>
      </c>
      <c r="I28" s="43">
        <v>392</v>
      </c>
      <c r="K28" s="29"/>
      <c r="L28" s="29"/>
      <c r="M28" s="29"/>
      <c r="N28" s="39"/>
    </row>
    <row r="29" spans="1:14" ht="15.75" x14ac:dyDescent="0.25">
      <c r="A29" s="31">
        <f t="shared" si="0"/>
        <v>19</v>
      </c>
      <c r="B29" s="32" t="s">
        <v>32</v>
      </c>
      <c r="C29" s="33">
        <f>+[1]UTAMA!E29</f>
        <v>224</v>
      </c>
      <c r="D29" s="34">
        <f>+[1]UTAMA!F29</f>
        <v>0.6</v>
      </c>
      <c r="E29" s="37">
        <f>+[1]UTAMA!G29</f>
        <v>219.39</v>
      </c>
      <c r="F29" s="34">
        <f>+[1]UTAMA!H29</f>
        <v>0.245</v>
      </c>
      <c r="G29" s="33">
        <f>+[1]UTAMA!I29</f>
        <v>218.57</v>
      </c>
      <c r="H29" s="34">
        <f>+[1]UTAMA!J29</f>
        <v>0.19800000000000001</v>
      </c>
      <c r="I29" s="43">
        <v>500</v>
      </c>
      <c r="K29" s="29"/>
      <c r="L29" s="29"/>
      <c r="M29" s="29"/>
      <c r="N29" s="39"/>
    </row>
    <row r="30" spans="1:14" ht="15.75" x14ac:dyDescent="0.25">
      <c r="A30" s="31">
        <f t="shared" si="0"/>
        <v>20</v>
      </c>
      <c r="B30" s="32" t="s">
        <v>33</v>
      </c>
      <c r="C30" s="33">
        <f>+[1]UTAMA!E30</f>
        <v>196</v>
      </c>
      <c r="D30" s="34">
        <f>+[1]UTAMA!F30</f>
        <v>1.5820000000000001</v>
      </c>
      <c r="E30" s="37">
        <f>+[1]UTAMA!G30</f>
        <v>191.78</v>
      </c>
      <c r="F30" s="34">
        <f>+[1]UTAMA!H30</f>
        <v>0.93</v>
      </c>
      <c r="G30" s="33">
        <f>+[1]UTAMA!I30</f>
        <v>190.25</v>
      </c>
      <c r="H30" s="34">
        <f>+[1]UTAMA!J30</f>
        <v>0.72199999999999998</v>
      </c>
      <c r="I30" s="43">
        <v>700</v>
      </c>
      <c r="K30" s="29"/>
      <c r="L30" s="29"/>
      <c r="M30" s="29"/>
      <c r="N30" s="39"/>
    </row>
    <row r="31" spans="1:14" ht="15.75" x14ac:dyDescent="0.25">
      <c r="A31" s="31">
        <f t="shared" si="0"/>
        <v>21</v>
      </c>
      <c r="B31" s="32" t="s">
        <v>34</v>
      </c>
      <c r="C31" s="33">
        <f>+[1]UTAMA!E31</f>
        <v>174</v>
      </c>
      <c r="D31" s="34">
        <f>+[1]UTAMA!F31</f>
        <v>0.47899999999999998</v>
      </c>
      <c r="E31" s="42">
        <f>+[1]UTAMA!G31</f>
        <v>172.4</v>
      </c>
      <c r="F31" s="34">
        <f>+[1]UTAMA!H31</f>
        <v>0</v>
      </c>
      <c r="G31" s="33">
        <f>+[1]UTAMA!I31</f>
        <v>167.85</v>
      </c>
      <c r="H31" s="34">
        <f>+[1]UTAMA!J31</f>
        <v>0</v>
      </c>
      <c r="I31" s="43">
        <v>87</v>
      </c>
      <c r="K31" s="29"/>
      <c r="L31" s="29"/>
      <c r="M31" s="29"/>
      <c r="N31" s="45"/>
    </row>
    <row r="32" spans="1:14" ht="15.75" x14ac:dyDescent="0.25">
      <c r="A32" s="31">
        <f t="shared" si="0"/>
        <v>22</v>
      </c>
      <c r="B32" s="32" t="s">
        <v>35</v>
      </c>
      <c r="C32" s="33">
        <f>+[1]UTAMA!E32</f>
        <v>229.1</v>
      </c>
      <c r="D32" s="34">
        <f>+[1]UTAMA!F32</f>
        <v>0.79200000000000004</v>
      </c>
      <c r="E32" s="37">
        <f>+[1]UTAMA!G32</f>
        <v>224.95</v>
      </c>
      <c r="F32" s="34">
        <f>+[1]UTAMA!H32</f>
        <v>0.43</v>
      </c>
      <c r="G32" s="33">
        <f>+[1]UTAMA!I32</f>
        <v>220.84</v>
      </c>
      <c r="H32" s="34">
        <f>+[1]UTAMA!J32</f>
        <v>0.16400000000000001</v>
      </c>
      <c r="I32" s="40">
        <v>354</v>
      </c>
      <c r="K32" s="29"/>
      <c r="L32" s="29"/>
      <c r="M32" s="29"/>
      <c r="N32" s="39"/>
    </row>
    <row r="33" spans="1:14" ht="15.75" x14ac:dyDescent="0.25">
      <c r="A33" s="31">
        <f t="shared" si="0"/>
        <v>23</v>
      </c>
      <c r="B33" s="32" t="s">
        <v>36</v>
      </c>
      <c r="C33" s="33">
        <f>+[1]UTAMA!E33</f>
        <v>249</v>
      </c>
      <c r="D33" s="34">
        <f>+[1]UTAMA!F33</f>
        <v>2.1240000000000001</v>
      </c>
      <c r="E33" s="37">
        <f>+[1]UTAMA!G33</f>
        <v>243.6</v>
      </c>
      <c r="F33" s="34">
        <f>+[1]UTAMA!H33</f>
        <v>0.72199999999999998</v>
      </c>
      <c r="G33" s="33">
        <f>+[1]UTAMA!I33</f>
        <v>239</v>
      </c>
      <c r="H33" s="34">
        <f>+[1]UTAMA!J33</f>
        <v>0.14699999999999999</v>
      </c>
      <c r="I33" s="43">
        <v>637</v>
      </c>
      <c r="K33" s="29"/>
      <c r="L33" s="29"/>
      <c r="M33" s="29"/>
      <c r="N33" s="39"/>
    </row>
    <row r="34" spans="1:14" ht="15.75" x14ac:dyDescent="0.25">
      <c r="A34" s="31">
        <f t="shared" si="0"/>
        <v>24</v>
      </c>
      <c r="B34" s="32" t="s">
        <v>37</v>
      </c>
      <c r="C34" s="33">
        <f>+[1]UTAMA!E34</f>
        <v>164.75</v>
      </c>
      <c r="D34" s="34">
        <f>+[1]UTAMA!F34</f>
        <v>5</v>
      </c>
      <c r="E34" s="37">
        <f>+[1]UTAMA!G34</f>
        <v>157.25</v>
      </c>
      <c r="F34" s="34">
        <f>+[1]UTAMA!H34</f>
        <v>1.41</v>
      </c>
      <c r="G34" s="33">
        <f>+[1]UTAMA!I34</f>
        <v>155.83000000000001</v>
      </c>
      <c r="H34" s="34">
        <f>+[1]UTAMA!J34</f>
        <v>0.89200000000000002</v>
      </c>
      <c r="I34" s="43">
        <v>7394</v>
      </c>
      <c r="K34" s="29"/>
      <c r="L34" s="29"/>
      <c r="M34" s="29"/>
      <c r="N34" s="45"/>
    </row>
    <row r="35" spans="1:14" ht="15.75" x14ac:dyDescent="0.25">
      <c r="A35" s="31">
        <f t="shared" si="0"/>
        <v>25</v>
      </c>
      <c r="B35" s="32" t="s">
        <v>38</v>
      </c>
      <c r="C35" s="33">
        <f>+[1]UTAMA!E35</f>
        <v>179.1</v>
      </c>
      <c r="D35" s="34">
        <f>+[1]UTAMA!F35</f>
        <v>4.2</v>
      </c>
      <c r="E35" s="46">
        <f>+[1]UTAMA!G35</f>
        <v>173.74</v>
      </c>
      <c r="F35" s="34">
        <f>+[1]UTAMA!H35</f>
        <v>1.597</v>
      </c>
      <c r="G35" s="33">
        <f>+[1]UTAMA!I35</f>
        <v>173.28</v>
      </c>
      <c r="H35" s="34">
        <f>+[1]UTAMA!J35</f>
        <v>1.399</v>
      </c>
      <c r="I35" s="43">
        <v>2410</v>
      </c>
      <c r="K35" s="29"/>
      <c r="L35" s="29"/>
      <c r="M35" s="29"/>
      <c r="N35" s="45"/>
    </row>
    <row r="36" spans="1:14" ht="15.75" x14ac:dyDescent="0.25">
      <c r="A36" s="31">
        <f t="shared" si="0"/>
        <v>26</v>
      </c>
      <c r="B36" s="32" t="s">
        <v>39</v>
      </c>
      <c r="C36" s="33">
        <f>+[1]UTAMA!E36</f>
        <v>325.56</v>
      </c>
      <c r="D36" s="34">
        <f>+[1]UTAMA!F36</f>
        <v>0.70099999999999996</v>
      </c>
      <c r="E36" s="46">
        <f>+[1]UTAMA!G36</f>
        <v>320.79000000000002</v>
      </c>
      <c r="F36" s="34">
        <f>+[1]UTAMA!H36</f>
        <v>0.32200000000000001</v>
      </c>
      <c r="G36" s="33">
        <f>+[1]UTAMA!I36</f>
        <v>314.06</v>
      </c>
      <c r="H36" s="34">
        <f>+[1]UTAMA!J36</f>
        <v>4.3999999999999997E-2</v>
      </c>
      <c r="I36" s="43">
        <v>1370</v>
      </c>
      <c r="K36" s="29"/>
      <c r="L36" s="29"/>
      <c r="M36" s="29"/>
      <c r="N36" s="45"/>
    </row>
    <row r="37" spans="1:14" ht="15.75" x14ac:dyDescent="0.25">
      <c r="A37" s="31">
        <f t="shared" si="0"/>
        <v>27</v>
      </c>
      <c r="B37" s="32" t="s">
        <v>40</v>
      </c>
      <c r="C37" s="33">
        <f>+[1]UTAMA!E37</f>
        <v>129.19999999999999</v>
      </c>
      <c r="D37" s="34">
        <f>+[1]UTAMA!F37</f>
        <v>0.5</v>
      </c>
      <c r="E37" s="46">
        <f>+[1]UTAMA!G37</f>
        <v>126.96</v>
      </c>
      <c r="F37" s="34">
        <f>+[1]UTAMA!H37</f>
        <v>0.26200000000000001</v>
      </c>
      <c r="G37" s="33">
        <f>+[1]UTAMA!I37</f>
        <v>123.7</v>
      </c>
      <c r="H37" s="34">
        <f>+[1]UTAMA!J37</f>
        <v>3.3000000000000002E-2</v>
      </c>
      <c r="I37" s="43">
        <v>358</v>
      </c>
      <c r="K37" s="29"/>
      <c r="L37" s="29"/>
      <c r="M37" s="29"/>
      <c r="N37" s="45"/>
    </row>
    <row r="38" spans="1:14" ht="15.75" x14ac:dyDescent="0.25">
      <c r="A38" s="31">
        <f t="shared" si="0"/>
        <v>28</v>
      </c>
      <c r="B38" s="32" t="s">
        <v>41</v>
      </c>
      <c r="C38" s="33">
        <f>+[1]UTAMA!E38</f>
        <v>282.77999999999997</v>
      </c>
      <c r="D38" s="34">
        <f>+[1]UTAMA!F38</f>
        <v>0.51300000000000001</v>
      </c>
      <c r="E38" s="46">
        <f>+[1]UTAMA!G38</f>
        <v>2759.95</v>
      </c>
      <c r="F38" s="34">
        <f>+[1]UTAMA!H38</f>
        <v>0.2</v>
      </c>
      <c r="G38" s="33">
        <f>+[1]UTAMA!I38</f>
        <v>275.77999999999997</v>
      </c>
      <c r="H38" s="34">
        <f>+[1]UTAMA!J38</f>
        <v>0</v>
      </c>
      <c r="I38" s="43">
        <v>268</v>
      </c>
      <c r="K38" s="29"/>
      <c r="L38" s="29"/>
      <c r="M38" s="29"/>
      <c r="N38" s="44"/>
    </row>
    <row r="39" spans="1:14" ht="15.75" x14ac:dyDescent="0.25">
      <c r="A39" s="31">
        <f t="shared" si="0"/>
        <v>29</v>
      </c>
      <c r="B39" s="32" t="s">
        <v>42</v>
      </c>
      <c r="C39" s="33">
        <f>+[1]UTAMA!E39</f>
        <v>99</v>
      </c>
      <c r="D39" s="34">
        <f>+[1]UTAMA!F39</f>
        <v>2.6110000000000002</v>
      </c>
      <c r="E39" s="46">
        <f>+[1]UTAMA!G39</f>
        <v>94.55</v>
      </c>
      <c r="F39" s="34">
        <f>+[1]UTAMA!H39</f>
        <v>0.745</v>
      </c>
      <c r="G39" s="33">
        <f>+[1]UTAMA!I39</f>
        <v>92.93</v>
      </c>
      <c r="H39" s="34">
        <f>+[1]UTAMA!J39</f>
        <v>0.33400000000000002</v>
      </c>
      <c r="I39" s="43">
        <v>892</v>
      </c>
      <c r="K39" s="29"/>
      <c r="L39" s="29"/>
      <c r="M39" s="29"/>
      <c r="N39" s="45"/>
    </row>
    <row r="40" spans="1:14" ht="15.75" x14ac:dyDescent="0.25">
      <c r="A40" s="31">
        <f t="shared" si="0"/>
        <v>30</v>
      </c>
      <c r="B40" s="32" t="s">
        <v>43</v>
      </c>
      <c r="C40" s="33">
        <f>+[1]UTAMA!E40</f>
        <v>189.7</v>
      </c>
      <c r="D40" s="34">
        <f>+[1]UTAMA!F40</f>
        <v>7.9000000000000001E-2</v>
      </c>
      <c r="E40" s="46">
        <f>+[1]UTAMA!G40</f>
        <v>187.8</v>
      </c>
      <c r="F40" s="34">
        <f>+[1]UTAMA!H40</f>
        <v>0.02</v>
      </c>
      <c r="G40" s="33">
        <f>+[1]UTAMA!I40</f>
        <v>188.49</v>
      </c>
      <c r="H40" s="34">
        <f>+[1]UTAMA!J40</f>
        <v>0.04</v>
      </c>
      <c r="I40" s="43">
        <v>274</v>
      </c>
      <c r="K40" s="29"/>
      <c r="L40" s="29"/>
      <c r="M40" s="29"/>
      <c r="N40" s="45"/>
    </row>
    <row r="41" spans="1:14" ht="15.75" x14ac:dyDescent="0.25">
      <c r="A41" s="31">
        <f t="shared" si="0"/>
        <v>31</v>
      </c>
      <c r="B41" s="32" t="s">
        <v>44</v>
      </c>
      <c r="C41" s="33">
        <f>+[1]UTAMA!E41</f>
        <v>171.19</v>
      </c>
      <c r="D41" s="34">
        <f>+[1]UTAMA!F41</f>
        <v>9.6879999999999994E-2</v>
      </c>
      <c r="E41" s="46">
        <f>+[1]UTAMA!G41</f>
        <v>168.41</v>
      </c>
      <c r="F41" s="34">
        <f>+[1]UTAMA!H41</f>
        <v>2.9000000000000001E-2</v>
      </c>
      <c r="G41" s="33">
        <f>+[1]UTAMA!I41</f>
        <v>168.28</v>
      </c>
      <c r="H41" s="34">
        <f>+[1]UTAMA!J41</f>
        <v>2.5999999999999999E-2</v>
      </c>
      <c r="I41" s="43">
        <v>395</v>
      </c>
      <c r="K41" s="29"/>
      <c r="L41" s="29"/>
      <c r="M41" s="29"/>
      <c r="N41" s="45"/>
    </row>
    <row r="42" spans="1:14" ht="15.75" x14ac:dyDescent="0.25">
      <c r="A42" s="31">
        <f t="shared" si="0"/>
        <v>32</v>
      </c>
      <c r="B42" s="32" t="s">
        <v>45</v>
      </c>
      <c r="C42" s="33">
        <f>+[1]UTAMA!E42</f>
        <v>142.6</v>
      </c>
      <c r="D42" s="34">
        <f>+[1]UTAMA!F42</f>
        <v>9.157</v>
      </c>
      <c r="E42" s="46">
        <f>+[1]UTAMA!G42</f>
        <v>140.55000000000001</v>
      </c>
      <c r="F42" s="34">
        <f>+[1]UTAMA!H42</f>
        <v>4.1479999999999997</v>
      </c>
      <c r="G42" s="33">
        <f>+[1]UTAMA!I42</f>
        <v>140.63</v>
      </c>
      <c r="H42" s="34">
        <f>+[1]UTAMA!J42</f>
        <v>4.1040000000000001</v>
      </c>
      <c r="I42" s="38">
        <v>1570</v>
      </c>
      <c r="K42" s="29"/>
      <c r="L42" s="29"/>
      <c r="M42" s="29"/>
      <c r="N42" s="45"/>
    </row>
    <row r="43" spans="1:14" ht="15.75" x14ac:dyDescent="0.25">
      <c r="A43" s="31">
        <f t="shared" si="0"/>
        <v>33</v>
      </c>
      <c r="B43" s="32" t="s">
        <v>46</v>
      </c>
      <c r="C43" s="33">
        <f>+[1]UTAMA!E43</f>
        <v>239.5</v>
      </c>
      <c r="D43" s="34">
        <f>+[1]UTAMA!F43</f>
        <v>2.6720000000000002</v>
      </c>
      <c r="E43" s="46">
        <f>+[1]UTAMA!G43</f>
        <v>236.05</v>
      </c>
      <c r="F43" s="34">
        <f>+[1]UTAMA!H43</f>
        <v>0.96099999999999997</v>
      </c>
      <c r="G43" s="33">
        <f>+[1]UTAMA!I43</f>
        <v>235.89</v>
      </c>
      <c r="H43" s="34">
        <f>+[1]UTAMA!J43</f>
        <v>0.90500000000000003</v>
      </c>
      <c r="I43" s="38">
        <v>1353</v>
      </c>
      <c r="K43" s="29"/>
      <c r="L43" s="29"/>
      <c r="M43" s="29"/>
      <c r="N43" s="45"/>
    </row>
    <row r="44" spans="1:14" ht="15.75" x14ac:dyDescent="0.25">
      <c r="A44" s="31">
        <f t="shared" si="0"/>
        <v>34</v>
      </c>
      <c r="B44" s="32" t="s">
        <v>47</v>
      </c>
      <c r="C44" s="33">
        <f>+[1]UTAMA!E44</f>
        <v>120.5</v>
      </c>
      <c r="D44" s="34">
        <f>+[1]UTAMA!F44</f>
        <v>3.677</v>
      </c>
      <c r="E44" s="46">
        <f>+[1]UTAMA!G44</f>
        <v>119.56</v>
      </c>
      <c r="F44" s="34">
        <f>+[1]UTAMA!H44</f>
        <v>1.982</v>
      </c>
      <c r="G44" s="33">
        <f>+[1]UTAMA!I44</f>
        <v>120.14</v>
      </c>
      <c r="H44" s="34">
        <f>+[1]UTAMA!J44</f>
        <v>3.0019999999999998</v>
      </c>
      <c r="I44" s="43">
        <v>782</v>
      </c>
      <c r="K44" s="29"/>
      <c r="L44" s="29"/>
      <c r="M44" s="29"/>
      <c r="N44" s="45"/>
    </row>
    <row r="45" spans="1:14" ht="15.75" x14ac:dyDescent="0.25">
      <c r="A45" s="31">
        <f t="shared" si="0"/>
        <v>35</v>
      </c>
      <c r="B45" s="32" t="s">
        <v>48</v>
      </c>
      <c r="C45" s="33">
        <f>+[1]UTAMA!E45</f>
        <v>110.56</v>
      </c>
      <c r="D45" s="34">
        <f>+[1]UTAMA!F45</f>
        <v>2.75</v>
      </c>
      <c r="E45" s="46">
        <f>+[1]UTAMA!G45</f>
        <v>108.57</v>
      </c>
      <c r="F45" s="34">
        <f>+[1]UTAMA!H45</f>
        <v>0.749</v>
      </c>
      <c r="G45" s="33">
        <f>+[1]UTAMA!I45</f>
        <v>109.07</v>
      </c>
      <c r="H45" s="34">
        <f>+[1]UTAMA!J45</f>
        <v>0.99</v>
      </c>
      <c r="I45" s="43">
        <v>43</v>
      </c>
      <c r="K45" s="29"/>
      <c r="L45" s="29"/>
      <c r="M45" s="29"/>
      <c r="N45" s="45"/>
    </row>
    <row r="46" spans="1:14" ht="15.75" x14ac:dyDescent="0.25">
      <c r="A46" s="31">
        <f t="shared" si="0"/>
        <v>36</v>
      </c>
      <c r="B46" s="32" t="s">
        <v>49</v>
      </c>
      <c r="C46" s="33">
        <f>+[1]UTAMA!E46</f>
        <v>72</v>
      </c>
      <c r="D46" s="34">
        <f>+[1]UTAMA!F46</f>
        <v>38.036000000000001</v>
      </c>
      <c r="E46" s="46">
        <f>+[1]UTAMA!G46</f>
        <v>67.599999999999994</v>
      </c>
      <c r="F46" s="34">
        <f>+[1]UTAMA!H46</f>
        <v>27.579000000000001</v>
      </c>
      <c r="G46" s="33">
        <f>+[1]UTAMA!I46</f>
        <v>52.67</v>
      </c>
      <c r="H46" s="34">
        <f>+[1]UTAMA!J46</f>
        <v>6.9619999999999997</v>
      </c>
      <c r="I46" s="38">
        <v>6485</v>
      </c>
      <c r="K46" s="29"/>
      <c r="L46" s="29"/>
      <c r="M46" s="29"/>
      <c r="N46" s="45"/>
    </row>
    <row r="47" spans="1:14" ht="15.75" x14ac:dyDescent="0.25">
      <c r="A47" s="31">
        <f t="shared" si="0"/>
        <v>37</v>
      </c>
      <c r="B47" s="32" t="s">
        <v>50</v>
      </c>
      <c r="C47" s="33">
        <f>+[1]UTAMA!E47</f>
        <v>185</v>
      </c>
      <c r="D47" s="34">
        <f>+[1]UTAMA!F47</f>
        <v>388.72199999999998</v>
      </c>
      <c r="E47" s="46">
        <f>+[1]UTAMA!G47</f>
        <v>164.5</v>
      </c>
      <c r="F47" s="34">
        <f>+[1]UTAMA!H47</f>
        <v>195.773</v>
      </c>
      <c r="G47" s="33">
        <f>+[1]UTAMA!I47</f>
        <v>164.28</v>
      </c>
      <c r="H47" s="34">
        <f>+[1]UTAMA!J47</f>
        <v>194.01300000000001</v>
      </c>
      <c r="I47" s="38">
        <v>31109</v>
      </c>
      <c r="K47" s="29"/>
      <c r="L47" s="29"/>
      <c r="M47" s="29"/>
      <c r="N47" s="45"/>
    </row>
    <row r="48" spans="1:14" ht="16.5" thickBot="1" x14ac:dyDescent="0.3">
      <c r="A48" s="47">
        <f t="shared" si="0"/>
        <v>38</v>
      </c>
      <c r="B48" s="48" t="s">
        <v>51</v>
      </c>
      <c r="C48" s="33">
        <f>+[1]UTAMA!E48</f>
        <v>231</v>
      </c>
      <c r="D48" s="34">
        <f>+[1]UTAMA!F48</f>
        <v>23.24</v>
      </c>
      <c r="E48" s="46">
        <f>+[1]UTAMA!G48</f>
        <v>230.36</v>
      </c>
      <c r="F48" s="34">
        <f>+[1]UTAMA!H48</f>
        <v>16.559999999999999</v>
      </c>
      <c r="G48" s="33">
        <f>+[1]UTAMA!I48</f>
        <v>229.81</v>
      </c>
      <c r="H48" s="34">
        <f>+[1]UTAMA!J48</f>
        <v>12.95</v>
      </c>
      <c r="I48" s="49">
        <v>8400</v>
      </c>
      <c r="K48" s="29"/>
      <c r="L48" s="29"/>
      <c r="M48" s="29"/>
      <c r="N48" s="39"/>
    </row>
    <row r="49" spans="1:14" ht="16.5" thickBot="1" x14ac:dyDescent="0.3">
      <c r="A49" s="50"/>
      <c r="B49" s="20" t="s">
        <v>52</v>
      </c>
      <c r="C49" s="51"/>
      <c r="D49" s="52">
        <f>SUM(D11:D48)</f>
        <v>1787.681478</v>
      </c>
      <c r="E49" s="51"/>
      <c r="F49" s="52">
        <f>SUM(F11:F48)</f>
        <v>1059.9199999999996</v>
      </c>
      <c r="G49" s="51"/>
      <c r="H49" s="52">
        <f>SUM(H11:H48)</f>
        <v>889.70799999999997</v>
      </c>
      <c r="I49" s="53">
        <f>SUM(I11:I48)</f>
        <v>270584</v>
      </c>
      <c r="K49" s="29"/>
      <c r="L49" s="29"/>
      <c r="M49" s="29"/>
      <c r="N49" s="39"/>
    </row>
    <row r="50" spans="1:14" ht="16.5" thickBot="1" x14ac:dyDescent="0.3">
      <c r="A50" s="54" t="s">
        <v>53</v>
      </c>
      <c r="B50" s="20" t="s">
        <v>54</v>
      </c>
      <c r="C50" s="51"/>
      <c r="D50" s="52"/>
      <c r="E50" s="55"/>
      <c r="F50" s="56">
        <v>1</v>
      </c>
      <c r="G50" s="51"/>
      <c r="H50" s="57">
        <f>+H49/F49</f>
        <v>0.83941052154879636</v>
      </c>
      <c r="I50" s="58"/>
      <c r="K50" s="29"/>
      <c r="L50" s="29"/>
      <c r="M50" s="29"/>
      <c r="N50" s="45"/>
    </row>
    <row r="51" spans="1:14" ht="15.75" x14ac:dyDescent="0.25">
      <c r="A51" s="59"/>
      <c r="D51" s="60"/>
      <c r="E51" s="61"/>
      <c r="F51" s="62"/>
      <c r="H51" s="63"/>
      <c r="I51" s="63"/>
      <c r="K51" s="29"/>
      <c r="L51" s="29"/>
      <c r="M51" s="29"/>
      <c r="N51" s="45"/>
    </row>
    <row r="52" spans="1:14" x14ac:dyDescent="0.2">
      <c r="K52" s="64"/>
      <c r="L52" s="64"/>
      <c r="M52" s="64"/>
      <c r="N52" s="64"/>
    </row>
    <row r="53" spans="1:14" x14ac:dyDescent="0.2">
      <c r="K53" s="64"/>
      <c r="L53" s="64"/>
      <c r="M53" s="64"/>
      <c r="N53" s="64"/>
    </row>
    <row r="54" spans="1:14" x14ac:dyDescent="0.2">
      <c r="K54" s="64"/>
      <c r="L54" s="64"/>
      <c r="M54" s="64"/>
      <c r="N54" s="64"/>
    </row>
    <row r="55" spans="1:14" x14ac:dyDescent="0.2">
      <c r="K55" s="64"/>
      <c r="L55" s="64"/>
      <c r="M55" s="64"/>
      <c r="N55" s="64"/>
    </row>
    <row r="56" spans="1:14" x14ac:dyDescent="0.2">
      <c r="K56" s="64"/>
      <c r="L56" s="64"/>
      <c r="M56" s="64"/>
      <c r="N56" s="64"/>
    </row>
    <row r="57" spans="1:14" x14ac:dyDescent="0.2">
      <c r="K57" s="64"/>
      <c r="L57" s="64"/>
      <c r="M57" s="64"/>
      <c r="N57" s="64"/>
    </row>
    <row r="58" spans="1:14" x14ac:dyDescent="0.2">
      <c r="K58" s="64"/>
      <c r="L58" s="64"/>
      <c r="M58" s="64"/>
      <c r="N58" s="64"/>
    </row>
    <row r="59" spans="1:14" x14ac:dyDescent="0.2">
      <c r="K59" s="64"/>
      <c r="L59" s="64"/>
      <c r="M59" s="64"/>
      <c r="N59" s="64"/>
    </row>
    <row r="60" spans="1:14" x14ac:dyDescent="0.2">
      <c r="K60" s="64"/>
      <c r="L60" s="64"/>
      <c r="M60" s="64"/>
      <c r="N60" s="64"/>
    </row>
    <row r="61" spans="1:14" x14ac:dyDescent="0.2">
      <c r="K61" s="64"/>
      <c r="L61" s="64"/>
      <c r="M61" s="64"/>
      <c r="N61" s="64"/>
    </row>
  </sheetData>
  <mergeCells count="3">
    <mergeCell ref="A3:I3"/>
    <mergeCell ref="A4:I4"/>
    <mergeCell ref="A5:I5"/>
  </mergeCells>
  <pageMargins left="0.75" right="0.75" top="1" bottom="1" header="0.5" footer="0.5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AREAL</vt:lpstr>
      <vt:lpstr>AREAL!Print_Area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2018-09-04T07:39:23Z</dcterms:created>
  <dcterms:modified xsi:type="dcterms:W3CDTF">2018-09-04T07:40:10Z</dcterms:modified>
</cp:coreProperties>
</file>